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6\JUNIO\"/>
    </mc:Choice>
  </mc:AlternateContent>
  <xr:revisionPtr revIDLastSave="0" documentId="13_ncr:1_{F76D5272-869F-4E0F-810F-CACE17260CA0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" guid="{78F72573-CDBA-4596-9EE6-521230658988}" maximized="1" xWindow="-9" yWindow="-9" windowWidth="1938" windowHeight="1050" tabRatio="571" activeSheetId="6"/>
    <customWorkbookView name="Menú a" guid="{54D1B231-99FE-45D1-9CA6-4C062A8254AD}" maximized="1" xWindow="-9" yWindow="-9" windowWidth="1938" windowHeight="1050" tabRatio="571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" l="1"/>
  <c r="E37" i="9"/>
  <c r="E36" i="9"/>
  <c r="E35" i="9"/>
  <c r="M33" i="9"/>
  <c r="R30" i="9"/>
  <c r="N30" i="9"/>
  <c r="F30" i="9"/>
  <c r="G30" i="9" s="1"/>
  <c r="E30" i="9"/>
  <c r="R29" i="9"/>
  <c r="N29" i="9"/>
  <c r="F29" i="9"/>
  <c r="G29" i="9" s="1"/>
  <c r="E29" i="9"/>
  <c r="R28" i="9"/>
  <c r="N28" i="9"/>
  <c r="F28" i="9"/>
  <c r="G28" i="9" s="1"/>
  <c r="E28" i="9"/>
  <c r="I243" i="2"/>
  <c r="H243" i="2"/>
  <c r="P117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9" i="2"/>
  <c r="N243" i="2" l="1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<sst xmlns="http://schemas.openxmlformats.org/spreadsheetml/2006/main" count="2285" uniqueCount="876">
  <si>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</si>
  <si>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</si>
  <si>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</si>
  <si>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</si>
  <si>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</si>
  <si>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</si>
  <si>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</si>
  <si>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</si>
  <si>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</si>
  <si>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</si>
  <si>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</si>
  <si>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</si>
  <si>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</si>
  <si>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</si>
  <si>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</si>
  <si>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</si>
  <si>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</si>
  <si>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</si>
  <si>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</si>
  <si>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</si>
  <si>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</si>
  <si>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</si>
  <si>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</si>
  <si>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</si>
  <si>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</si>
  <si>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</si>
  <si>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</si>
  <si>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</si>
  <si>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</si>
  <si>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</si>
  <si>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</si>
  <si>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</si>
  <si>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</si>
  <si>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</si>
  <si>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</si>
  <si>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</si>
  <si>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</si>
  <si>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</si>
  <si>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</si>
  <si>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</si>
  <si>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</si>
  <si>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</si>
  <si>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</si>
  <si>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</si>
  <si>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</si>
  <si>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</si>
  <si>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</si>
  <si>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</si>
  <si>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</si>
  <si>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</si>
  <si>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</si>
  <si>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</si>
  <si>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</si>
  <si>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</si>
  <si>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</si>
  <si>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</si>
  <si>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</si>
  <si>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</si>
  <si>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</si>
  <si>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</si>
  <si>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</si>
  <si>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</si>
  <si>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</si>
  <si>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</si>
  <si>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</si>
  <si>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</si>
  <si>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</si>
  <si>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</si>
  <si>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</si>
  <si>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</si>
  <si>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</si>
  <si>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</si>
  <si>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</si>
  <si>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</si>
  <si>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</si>
  <si>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</si>
  <si>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</si>
  <si>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</si>
  <si>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</si>
  <si>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</si>
  <si>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</si>
  <si>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</si>
  <si>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</si>
  <si>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</si>
  <si>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</si>
  <si>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</si>
  <si>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</si>
  <si>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</si>
  <si>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</si>
  <si>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</si>
  <si>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</si>
  <si>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</si>
  <si>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</si>
  <si>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</si>
  <si>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</si>
  <si>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</si>
  <si>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</si>
  <si>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</si>
  <si>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</si>
  <si>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</si>
  <si>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</si>
  <si>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</si>
  <si>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</si>
  <si>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</si>
  <si>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</si>
  <si>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</si>
  <si>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</si>
  <si>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</si>
  <si>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</si>
  <si>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</si>
  <si>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</si>
  <si>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</si>
  <si>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</si>
  <si>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</si>
  <si>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</si>
  <si>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</si>
  <si>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</si>
  <si>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</si>
  <si>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</si>
  <si>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</si>
  <si>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</si>
  <si>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</si>
  <si>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</si>
  <si>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</si>
  <si>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</si>
  <si>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</si>
  <si>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</si>
  <si>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</si>
  <si>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</si>
  <si>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</si>
  <si>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</si>
  <si>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</si>
  <si>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</si>
  <si>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</si>
  <si>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</si>
  <si>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</si>
  <si>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</si>
  <si>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</si>
  <si>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</si>
  <si>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</si>
  <si>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</si>
  <si>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</si>
  <si>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</si>
  <si>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</si>
  <si>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</si>
  <si>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</si>
  <si>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</si>
  <si>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</si>
  <si>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</si>
  <si>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</si>
  <si>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</si>
  <si>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</si>
  <si>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</si>
  <si>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</si>
  <si>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</si>
  <si>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</si>
  <si>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</si>
  <si>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</si>
  <si>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</si>
  <si>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</si>
  <si>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</si>
  <si>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</si>
  <si>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</si>
  <si>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</si>
  <si>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</si>
  <si>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</si>
  <si>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</si>
  <si>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</si>
  <si>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</si>
  <si>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</si>
  <si>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</si>
  <si>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</si>
  <si>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</si>
  <si>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</si>
  <si>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</si>
  <si>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</si>
  <si>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</si>
  <si>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</si>
  <si>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</si>
  <si>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</si>
  <si>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</si>
  <si>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</si>
  <si>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</si>
  <si>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</si>
  <si>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</si>
  <si>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</si>
  <si>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</si>
  <si>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</si>
  <si>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</si>
  <si>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</si>
  <si>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</si>
  <si>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</si>
  <si>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</si>
  <si>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</si>
  <si>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</si>
  <si>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</si>
  <si>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</si>
  <si>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</si>
  <si>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</si>
  <si>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</si>
  <si>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</si>
  <si>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</si>
  <si>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</si>
  <si>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</si>
  <si>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</si>
  <si>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</si>
  <si>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</si>
  <si>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</si>
  <si>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</si>
  <si>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</si>
  <si>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</si>
  <si>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</si>
  <si>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</si>
  <si>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</si>
  <si>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</si>
  <si>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</si>
  <si>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</si>
  <si>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</si>
  <si>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</si>
  <si>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</si>
  <si>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</si>
  <si>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</si>
  <si>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</si>
  <si>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</si>
  <si>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</si>
  <si>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</si>
  <si>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</si>
  <si>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</si>
  <si>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</si>
  <si>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</si>
  <si>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</si>
  <si>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</si>
  <si>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</si>
  <si>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</si>
  <si>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</si>
  <si>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</si>
  <si>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</si>
  <si>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</si>
  <si>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</si>
  <si>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</si>
  <si>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</si>
  <si>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</si>
  <si>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</si>
  <si>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</si>
  <si>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</si>
  <si>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</si>
  <si>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</si>
  <si>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</si>
  <si>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</si>
  <si>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</si>
  <si>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</si>
  <si>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</si>
  <si>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</si>
  <si>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</si>
  <si>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</si>
  <si>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</si>
  <si>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</si>
  <si>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</si>
  <si>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</si>
  <si>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</si>
  <si>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</si>
  <si>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</si>
  <si>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</si>
  <si>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</si>
  <si>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</si>
  <si>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</si>
  <si>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</si>
  <si>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</si>
  <si>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</si>
  <si>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</si>
  <si>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</si>
  <si>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</si>
  <si>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</si>
  <si>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</si>
  <si>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</si>
  <si>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</si>
  <si>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</si>
  <si>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</si>
  <si>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</si>
  <si>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</si>
  <si>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</si>
  <si>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</si>
  <si>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</si>
  <si>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</si>
  <si>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</si>
  <si>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</si>
  <si>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</si>
  <si>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</si>
  <si>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</si>
  <si>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</si>
  <si>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</si>
  <si>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</si>
  <si>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</si>
  <si>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</si>
  <si>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</si>
  <si>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</si>
  <si>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</si>
  <si>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</si>
  <si>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</si>
  <si>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</si>
  <si>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</si>
  <si>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</si>
  <si>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</si>
  <si>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</si>
  <si>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</si>
  <si>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</si>
  <si>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</si>
  <si>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</si>
  <si>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</si>
  <si>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</si>
  <si>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</si>
  <si>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</si>
  <si>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</si>
  <si>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</si>
  <si>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</si>
  <si>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</si>
  <si>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</si>
  <si>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</si>
  <si>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</si>
  <si>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</si>
  <si>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</si>
  <si>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</si>
  <si>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</si>
  <si>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</si>
  <si>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</si>
  <si>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</si>
  <si>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</si>
  <si>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</si>
  <si>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</si>
  <si>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</si>
  <si>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</si>
  <si>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</si>
  <si>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</si>
  <si>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</si>
  <si>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</si>
  <si>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</si>
  <si>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</si>
  <si>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</si>
  <si>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</si>
  <si>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</si>
  <si>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</si>
  <si>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</si>
  <si>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</si>
  <si>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</si>
  <si>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</si>
  <si>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</si>
  <si>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</si>
  <si>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</si>
  <si>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</si>
  <si>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</si>
  <si>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</si>
  <si>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</si>
  <si>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</si>
  <si>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</si>
  <si>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</si>
  <si>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</si>
  <si>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</si>
  <si>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</si>
  <si>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</si>
  <si>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</si>
  <si>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</si>
  <si>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</si>
  <si>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</si>
  <si>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</si>
  <si>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</si>
  <si>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</si>
  <si>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</si>
  <si>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</si>
  <si>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</si>
  <si>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</si>
  <si>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</si>
  <si>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</si>
  <si>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</si>
  <si>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</si>
  <si>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</si>
  <si>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</si>
  <si>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</si>
  <si>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</si>
  <si>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</si>
  <si>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</si>
  <si>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</si>
  <si>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</si>
  <si>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</si>
  <si>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</si>
  <si>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</si>
  <si>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</si>
  <si>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</si>
  <si>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</si>
  <si>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</si>
  <si>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</si>
  <si>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</si>
  <si>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</si>
  <si>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</si>
  <si>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</si>
  <si>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</si>
  <si>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</si>
  <si>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</si>
  <si>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</si>
  <si>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</si>
  <si>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</si>
  <si>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</si>
  <si>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</si>
  <si>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</si>
  <si>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</si>
  <si>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</si>
  <si>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</si>
  <si>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</si>
  <si>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</si>
  <si>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</si>
  <si>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</si>
  <si>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</si>
  <si>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</si>
  <si>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</si>
  <si>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</si>
  <si>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</si>
  <si>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</si>
  <si>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</si>
  <si>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</si>
  <si>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</si>
  <si>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</si>
  <si>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</si>
  <si>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</si>
  <si>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</si>
  <si>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</si>
  <si>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</si>
  <si>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</si>
  <si>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</si>
  <si>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</si>
  <si>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</si>
  <si>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</si>
  <si>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</si>
  <si>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</si>
  <si>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</si>
  <si>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</si>
  <si>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</si>
  <si>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</si>
  <si>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</si>
  <si>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</si>
  <si>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</si>
  <si>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</si>
  <si>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</si>
  <si>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</si>
  <si>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</si>
  <si>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</si>
  <si>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</si>
  <si>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</si>
  <si>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</si>
  <si>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</si>
  <si>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</si>
  <si>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</si>
  <si>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</si>
  <si>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</si>
  <si>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</si>
  <si>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</si>
  <si>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</si>
  <si>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</si>
  <si>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</si>
  <si>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</si>
  <si>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</si>
  <si>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</si>
  <si>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</si>
  <si>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</si>
  <si>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</si>
  <si>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</si>
  <si>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</si>
  <si>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</si>
  <si>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</si>
  <si>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</si>
  <si>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</si>
  <si>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</si>
  <si>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</si>
  <si>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</si>
  <si>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</si>
  <si>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</si>
  <si>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</si>
  <si>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</si>
  <si>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</si>
  <si>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</si>
  <si>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</si>
  <si>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</si>
  <si>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</si>
  <si>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</si>
  <si>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</si>
  <si>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</si>
  <si>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</si>
  <si>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</si>
  <si>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</si>
  <si>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</si>
  <si>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</si>
  <si>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</si>
  <si>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</si>
  <si>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</si>
  <si>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</si>
  <si>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</si>
  <si>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</si>
  <si>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</si>
  <si>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</si>
  <si>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</si>
  <si>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</si>
  <si>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</si>
  <si>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</si>
  <si>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</si>
  <si>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</si>
  <si>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</si>
  <si>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</si>
  <si>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</si>
  <si>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</si>
  <si>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</si>
  <si>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</si>
  <si>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</si>
  <si>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</si>
  <si>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</si>
  <si>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</si>
  <si>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</si>
  <si>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</si>
  <si>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</si>
  <si>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</si>
  <si>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</si>
  <si>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</si>
  <si>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</si>
  <si>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</si>
  <si>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</si>
  <si>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</si>
  <si>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</si>
  <si>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</si>
  <si>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</si>
  <si>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</si>
  <si>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</si>
  <si>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</si>
  <si>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</si>
  <si>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</si>
  <si>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</si>
  <si>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</si>
  <si>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</si>
  <si>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</si>
  <si>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</si>
  <si>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</si>
  <si>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</si>
  <si>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</si>
  <si>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</si>
  <si>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</si>
  <si>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</si>
  <si>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</si>
  <si>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</si>
  <si>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</si>
  <si>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</si>
  <si>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</si>
  <si>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</si>
  <si>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</si>
  <si>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</si>
  <si>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</si>
  <si>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</si>
  <si>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</si>
  <si>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</si>
  <si>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</si>
  <si>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</si>
  <si>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</si>
  <si>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</si>
  <si>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</si>
  <si>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</si>
  <si>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</si>
  <si>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</si>
  <si>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</si>
  <si>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</si>
  <si>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</si>
  <si>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</si>
  <si>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</si>
  <si>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</si>
  <si>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</si>
  <si>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</si>
  <si>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</si>
  <si>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</si>
  <si>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</si>
  <si>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</si>
  <si>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</si>
  <si>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</si>
  <si>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</si>
  <si>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</si>
  <si>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</si>
  <si>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</si>
  <si>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</si>
  <si>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</si>
  <si>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</si>
  <si>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</si>
  <si>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</si>
  <si>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</si>
  <si>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</si>
  <si>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</si>
  <si>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</si>
  <si>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</si>
  <si>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</si>
  <si>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</si>
  <si>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</si>
  <si>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</si>
  <si>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</si>
  <si>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</si>
  <si>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</si>
  <si>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</si>
  <si>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</si>
  <si>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</si>
  <si>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</si>
  <si>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</si>
  <si>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</si>
  <si>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</si>
  <si>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</si>
  <si>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</si>
  <si>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</si>
  <si>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</si>
  <si>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</si>
  <si>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</si>
  <si>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</si>
  <si>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</si>
  <si>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</si>
  <si>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</si>
  <si>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</si>
  <si>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</si>
  <si>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</si>
  <si>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</si>
  <si>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</si>
  <si>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</si>
  <si>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</si>
  <si>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</si>
  <si>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</si>
  <si>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</si>
  <si>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</si>
  <si>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</si>
  <si>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</si>
  <si>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</si>
  <si>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</si>
  <si>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</si>
  <si>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</si>
  <si>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</si>
  <si>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</si>
  <si>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</si>
  <si>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</si>
  <si>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</si>
  <si>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</si>
  <si>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</si>
  <si>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</si>
  <si>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</si>
  <si>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</si>
  <si>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</si>
  <si>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</si>
  <si>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</si>
  <si>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</si>
  <si>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</si>
  <si>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</si>
  <si>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</si>
  <si>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</si>
  <si>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</si>
  <si>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</si>
  <si>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</si>
  <si>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</si>
  <si>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</si>
  <si>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</si>
  <si>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</si>
  <si>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</si>
  <si>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</si>
  <si>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</si>
  <si>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</si>
  <si>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</si>
  <si>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</si>
  <si>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</si>
  <si>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</si>
  <si>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</si>
  <si>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</si>
  <si>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</si>
  <si>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</si>
  <si>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</si>
  <si>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</si>
  <si>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</si>
  <si>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</si>
  <si>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</si>
  <si>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</si>
  <si>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</si>
  <si>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</si>
  <si>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</si>
  <si>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</si>
  <si>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</si>
  <si>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</si>
  <si>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</si>
  <si>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</si>
  <si>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</si>
  <si>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</si>
  <si>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</si>
  <si>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</si>
  <si>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</si>
  <si>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</si>
  <si>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</si>
  <si>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</si>
  <si>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</si>
  <si>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</si>
  <si>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</si>
  <si>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</si>
  <si>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</si>
  <si>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</si>
  <si>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</si>
  <si>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</si>
  <si>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</si>
  <si>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</si>
  <si>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</si>
  <si>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</si>
  <si>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</si>
  <si>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</si>
  <si>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</si>
  <si>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</si>
  <si>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</si>
  <si>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</si>
  <si>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</si>
  <si>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</si>
  <si>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</si>
  <si>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</si>
  <si>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</si>
  <si>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</si>
  <si>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</si>
  <si>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</si>
  <si>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</si>
  <si>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</si>
  <si>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</si>
  <si>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</si>
  <si>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</si>
  <si>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</si>
  <si>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</si>
  <si>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</si>
  <si>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</si>
  <si>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</si>
  <si>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</si>
  <si>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</si>
  <si>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</si>
  <si>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</si>
  <si>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</si>
  <si>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</si>
  <si>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</si>
  <si>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</si>
  <si>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</si>
  <si>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</si>
  <si>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</si>
  <si>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</si>
  <si>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</si>
  <si>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</si>
  <si>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</si>
  <si>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</si>
  <si>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</si>
  <si>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</si>
  <si>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</si>
  <si>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</si>
  <si>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</si>
  <si>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</si>
  <si>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</si>
  <si>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</si>
  <si>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</si>
  <si>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</si>
  <si>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</si>
  <si>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</si>
  <si>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</si>
  <si>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</si>
  <si>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</si>
  <si>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</si>
  <si>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</si>
  <si>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</si>
  <si>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</si>
  <si>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</si>
  <si>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</si>
  <si>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</si>
  <si>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</si>
  <si>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</si>
  <si>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</si>
  <si>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</si>
  <si>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</si>
  <si>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</si>
  <si>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</si>
  <si>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</si>
  <si>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</si>
  <si>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</si>
  <si>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</si>
  <si>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</si>
  <si>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</si>
  <si>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</si>
  <si>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</si>
  <si>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</si>
  <si>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</si>
  <si>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</si>
  <si>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</si>
  <si>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</si>
  <si>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</si>
  <si>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</si>
  <si>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</si>
  <si>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</si>
  <si>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</si>
  <si>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</si>
  <si>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</si>
  <si>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</si>
  <si>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</si>
  <si>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</si>
  <si>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</si>
  <si>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</si>
  <si>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</si>
  <si>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</si>
  <si>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</si>
  <si>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</si>
  <si>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</si>
  <si>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</si>
  <si>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</si>
  <si>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</si>
  <si>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</si>
  <si>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</si>
  <si>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</si>
  <si>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</si>
  <si>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</si>
  <si>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</si>
  <si>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</si>
  <si>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</si>
  <si>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</si>
  <si>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</si>
  <si>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</si>
  <si>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</si>
  <si>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</si>
  <si>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</si>
  <si>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</si>
  <si>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</si>
  <si>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</si>
  <si>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</si>
  <si>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</si>
  <si>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</si>
  <si>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</si>
  <si>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</si>
  <si>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</si>
  <si>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</si>
  <si>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</si>
  <si>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</si>
  <si>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</si>
  <si>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</si>
  <si>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</si>
  <si>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</si>
  <si>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</si>
  <si>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</si>
  <si>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</si>
  <si>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</si>
  <si>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</si>
  <si>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</si>
  <si>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</si>
  <si>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</si>
  <si>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</si>
  <si>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</si>
  <si>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</si>
  <si>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</si>
  <si>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</si>
  <si>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</si>
  <si>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</si>
  <si>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</si>
  <si>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</si>
  <si>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</si>
  <si>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</si>
  <si>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</si>
  <si>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</si>
  <si>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</si>
  <si>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</si>
  <si>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</si>
  <si>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</si>
  <si>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</si>
  <si>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</si>
  <si>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</si>
  <si>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</si>
  <si>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</si>
  <si>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</si>
  <si>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</si>
  <si>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</si>
  <si>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</si>
  <si>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</si>
  <si>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</si>
  <si>
    <t>(2) En el mes de febrero de 2026 no ingresó ninguna base de datos original.</t>
  </si>
  <si>
    <t>2017-02-08</t>
  </si>
  <si>
    <t>49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</si>
  <si>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30 de junio de 2026)</t>
    </r>
  </si>
  <si>
    <t>Al 30 de junio de 2026</t>
  </si>
  <si>
    <t>Nota: Durante el mes de  Febrero, abril y mayo y junio no ha ingresado ninguna base de datos original ni modificatoria.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</si>
</sst>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9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0" fontId="0" fillId="5" borderId="0" xfId="0" applyFill="1" applyAlignment="1">
      <alignment horizontal="left" vertical="top" wrapText="1"/>
    </xf>
    <xf numFmtId="14" fontId="27" fillId="11" borderId="0" xfId="0" applyNumberFormat="1" applyFont="1" applyFill="1" applyAlignment="1">
      <alignment vertical="center" wrapText="1"/>
    </xf>
    <xf numFmtId="0" fontId="27" fillId="11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9" fontId="27" fillId="0" borderId="0" xfId="23" applyFont="1" applyAlignment="1">
      <alignment vertical="center" wrapText="1"/>
    </xf>
    <xf numFmtId="168" fontId="27" fillId="12" borderId="0" xfId="0" applyNumberFormat="1" applyFont="1" applyFill="1" applyAlignment="1">
      <alignment horizontal="center" vertical="center" wrapText="1"/>
    </xf>
    <xf numFmtId="168" fontId="27" fillId="11" borderId="0" xfId="0" applyNumberFormat="1" applyFont="1" applyFill="1" applyAlignment="1">
      <alignment horizontal="center" vertical="center" wrapText="1"/>
    </xf>
    <xf numFmtId="168" fontId="0" fillId="5" borderId="0" xfId="0" applyNumberFormat="1" applyFill="1"/>
    <xf numFmtId="3" fontId="0" fillId="0" borderId="0" xfId="0" applyNumberFormat="1"/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0" fillId="5" borderId="0" xfId="0" applyFill="1" applyAlignment="1">
      <alignment horizontal="left" vertical="top" wrapText="1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layout>
        <c:manualLayout>
          <c:xMode val="edge"/>
          <c:yMode val="edge"/>
          <c:x val="0.34849810635331052"/>
          <c:y val="3.0292188431723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'[4]Cifras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'[4]Cifras SD'!$P$28:$P$265</c:f>
              <c:numCache>
                <c:formatCode>General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104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132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'C:\RESPALDOS\Carolina\COSEDE\MECANISMOS\4.JOSE ANTONIO GUZMÁN\Reportes\3.Riesgos\2. Reportes PEM\2025\7.Julio\[REPORTE PEM 31 07 2025.xlsx]Cifras SD'!$J$27:$J$263</c15:sqref>
                        </c15:formulaRef>
                      </c:ext>
                    </c:extLst>
                    <c:strCache>
                      <c:ptCount val="237"/>
                      <c:pt idx="0">
                        <c:v>Fecha Resolución</c:v>
                      </c:pt>
                      <c:pt idx="1">
                        <c:v>45761</c:v>
                      </c:pt>
                      <c:pt idx="2">
                        <c:v>41884</c:v>
                      </c:pt>
                      <c:pt idx="3">
                        <c:v>41365</c:v>
                      </c:pt>
                      <c:pt idx="4">
                        <c:v>43587</c:v>
                      </c:pt>
                      <c:pt idx="5">
                        <c:v>43871</c:v>
                      </c:pt>
                      <c:pt idx="6">
                        <c:v>42846</c:v>
                      </c:pt>
                      <c:pt idx="7">
                        <c:v>43390</c:v>
                      </c:pt>
                      <c:pt idx="8">
                        <c:v>44061</c:v>
                      </c:pt>
                      <c:pt idx="9">
                        <c:v>44203</c:v>
                      </c:pt>
                      <c:pt idx="10">
                        <c:v>43496</c:v>
                      </c:pt>
                      <c:pt idx="11">
                        <c:v>42983</c:v>
                      </c:pt>
                      <c:pt idx="12">
                        <c:v>44987</c:v>
                      </c:pt>
                      <c:pt idx="13">
                        <c:v>42695</c:v>
                      </c:pt>
                      <c:pt idx="14">
                        <c:v>45071</c:v>
                      </c:pt>
                      <c:pt idx="15">
                        <c:v>42866</c:v>
                      </c:pt>
                      <c:pt idx="16">
                        <c:v>42065</c:v>
                      </c:pt>
                      <c:pt idx="17">
                        <c:v>42601</c:v>
                      </c:pt>
                      <c:pt idx="18">
                        <c:v>42265</c:v>
                      </c:pt>
                      <c:pt idx="19">
                        <c:v>43250</c:v>
                      </c:pt>
                      <c:pt idx="20">
                        <c:v>43727</c:v>
                      </c:pt>
                      <c:pt idx="21">
                        <c:v>44203</c:v>
                      </c:pt>
                      <c:pt idx="22">
                        <c:v>44222</c:v>
                      </c:pt>
                      <c:pt idx="23">
                        <c:v>44764</c:v>
                      </c:pt>
                      <c:pt idx="24">
                        <c:v>43217</c:v>
                      </c:pt>
                      <c:pt idx="25">
                        <c:v>43006</c:v>
                      </c:pt>
                      <c:pt idx="26">
                        <c:v>42832</c:v>
                      </c:pt>
                      <c:pt idx="27">
                        <c:v>41820</c:v>
                      </c:pt>
                      <c:pt idx="28">
                        <c:v>41991</c:v>
                      </c:pt>
                      <c:pt idx="29">
                        <c:v>45183</c:v>
                      </c:pt>
                      <c:pt idx="30">
                        <c:v>42682</c:v>
                      </c:pt>
                      <c:pt idx="31">
                        <c:v>42808</c:v>
                      </c:pt>
                      <c:pt idx="32">
                        <c:v>43585</c:v>
                      </c:pt>
                      <c:pt idx="33">
                        <c:v>43182</c:v>
                      </c:pt>
                      <c:pt idx="34">
                        <c:v>44011</c:v>
                      </c:pt>
                      <c:pt idx="35">
                        <c:v>42145</c:v>
                      </c:pt>
                      <c:pt idx="36">
                        <c:v>42837</c:v>
                      </c:pt>
                      <c:pt idx="37">
                        <c:v>42804</c:v>
                      </c:pt>
                      <c:pt idx="38">
                        <c:v>43495</c:v>
                      </c:pt>
                      <c:pt idx="39">
                        <c:v>42265</c:v>
                      </c:pt>
                      <c:pt idx="40">
                        <c:v>42268</c:v>
                      </c:pt>
                      <c:pt idx="41">
                        <c:v>42796</c:v>
                      </c:pt>
                      <c:pt idx="42">
                        <c:v>44469</c:v>
                      </c:pt>
                      <c:pt idx="43">
                        <c:v>45643</c:v>
                      </c:pt>
                      <c:pt idx="44">
                        <c:v>43062</c:v>
                      </c:pt>
                      <c:pt idx="45">
                        <c:v>42608</c:v>
                      </c:pt>
                      <c:pt idx="46">
                        <c:v>42292</c:v>
                      </c:pt>
                      <c:pt idx="47">
                        <c:v>42179</c:v>
                      </c:pt>
                      <c:pt idx="48">
                        <c:v>43087</c:v>
                      </c:pt>
                      <c:pt idx="49">
                        <c:v>42760</c:v>
                      </c:pt>
                      <c:pt idx="50">
                        <c:v>42663</c:v>
                      </c:pt>
                      <c:pt idx="51">
                        <c:v>42933</c:v>
                      </c:pt>
                      <c:pt idx="52">
                        <c:v>45030</c:v>
                      </c:pt>
                      <c:pt idx="53">
                        <c:v>42780</c:v>
                      </c:pt>
                      <c:pt idx="54">
                        <c:v>42811</c:v>
                      </c:pt>
                      <c:pt idx="55">
                        <c:v>45441</c:v>
                      </c:pt>
                      <c:pt idx="56">
                        <c:v>42824</c:v>
                      </c:pt>
                      <c:pt idx="57">
                        <c:v>42725</c:v>
                      </c:pt>
                      <c:pt idx="58">
                        <c:v>42069</c:v>
                      </c:pt>
                      <c:pt idx="59">
                        <c:v>42951</c:v>
                      </c:pt>
                      <c:pt idx="60">
                        <c:v>45187</c:v>
                      </c:pt>
                      <c:pt idx="61">
                        <c:v>41915</c:v>
                      </c:pt>
                      <c:pt idx="62">
                        <c:v>42822</c:v>
                      </c:pt>
                      <c:pt idx="63">
                        <c:v>42870</c:v>
                      </c:pt>
                      <c:pt idx="64">
                        <c:v>43131</c:v>
                      </c:pt>
                      <c:pt idx="65">
                        <c:v>42507</c:v>
                      </c:pt>
                      <c:pt idx="66">
                        <c:v>42557</c:v>
                      </c:pt>
                      <c:pt idx="67">
                        <c:v>42451</c:v>
                      </c:pt>
                      <c:pt idx="68">
                        <c:v>42815</c:v>
                      </c:pt>
                      <c:pt idx="69">
                        <c:v>42153</c:v>
                      </c:pt>
                      <c:pt idx="70">
                        <c:v>42865</c:v>
                      </c:pt>
                      <c:pt idx="71">
                        <c:v>42996</c:v>
                      </c:pt>
                      <c:pt idx="72">
                        <c:v>42978</c:v>
                      </c:pt>
                      <c:pt idx="73">
                        <c:v>41991</c:v>
                      </c:pt>
                      <c:pt idx="74">
                        <c:v>42779</c:v>
                      </c:pt>
                      <c:pt idx="75">
                        <c:v>43875</c:v>
                      </c:pt>
                      <c:pt idx="76">
                        <c:v>43608</c:v>
                      </c:pt>
                      <c:pt idx="77">
                        <c:v>43243</c:v>
                      </c:pt>
                      <c:pt idx="78">
                        <c:v>44337</c:v>
                      </c:pt>
                      <c:pt idx="79">
                        <c:v>42599</c:v>
                      </c:pt>
                      <c:pt idx="80">
                        <c:v>41754</c:v>
                      </c:pt>
                      <c:pt idx="81">
                        <c:v>42762</c:v>
                      </c:pt>
                      <c:pt idx="82">
                        <c:v>42808</c:v>
                      </c:pt>
                      <c:pt idx="83">
                        <c:v>42824</c:v>
                      </c:pt>
                      <c:pt idx="84">
                        <c:v>44750</c:v>
                      </c:pt>
                      <c:pt idx="85">
                        <c:v>42835</c:v>
                      </c:pt>
                      <c:pt idx="86">
                        <c:v>44007</c:v>
                      </c:pt>
                      <c:pt idx="87">
                        <c:v>42816</c:v>
                      </c:pt>
                      <c:pt idx="88">
                        <c:v>45264</c:v>
                      </c:pt>
                      <c:pt idx="89">
                        <c:v>43167</c:v>
                      </c:pt>
                      <c:pt idx="90">
                        <c:v>42808</c:v>
                      </c:pt>
                      <c:pt idx="91">
                        <c:v>43224</c:v>
                      </c:pt>
                      <c:pt idx="92">
                        <c:v>43607</c:v>
                      </c:pt>
                      <c:pt idx="93">
                        <c:v>44855</c:v>
                      </c:pt>
                      <c:pt idx="94">
                        <c:v>43662</c:v>
                      </c:pt>
                      <c:pt idx="95">
                        <c:v>43437</c:v>
                      </c:pt>
                      <c:pt idx="96">
                        <c:v>42762</c:v>
                      </c:pt>
                      <c:pt idx="97">
                        <c:v>42180</c:v>
                      </c:pt>
                      <c:pt idx="98">
                        <c:v>42056</c:v>
                      </c:pt>
                      <c:pt idx="99">
                        <c:v>45307</c:v>
                      </c:pt>
                      <c:pt idx="100">
                        <c:v>45301</c:v>
                      </c:pt>
                      <c:pt idx="101">
                        <c:v>42335</c:v>
                      </c:pt>
                      <c:pt idx="102">
                        <c:v>42674</c:v>
                      </c:pt>
                      <c:pt idx="103">
                        <c:v>45289</c:v>
                      </c:pt>
                      <c:pt idx="104">
                        <c:v>42824</c:v>
                      </c:pt>
                      <c:pt idx="105">
                        <c:v>42780</c:v>
                      </c:pt>
                      <c:pt idx="106">
                        <c:v>42403</c:v>
                      </c:pt>
                      <c:pt idx="107">
                        <c:v>42895</c:v>
                      </c:pt>
                      <c:pt idx="108">
                        <c:v>43924</c:v>
                      </c:pt>
                      <c:pt idx="109">
                        <c:v>43325</c:v>
                      </c:pt>
                      <c:pt idx="110">
                        <c:v>44589</c:v>
                      </c:pt>
                      <c:pt idx="111">
                        <c:v>42037</c:v>
                      </c:pt>
                      <c:pt idx="112">
                        <c:v>42244</c:v>
                      </c:pt>
                      <c:pt idx="113">
                        <c:v>42019</c:v>
                      </c:pt>
                      <c:pt idx="114">
                        <c:v>43896</c:v>
                      </c:pt>
                      <c:pt idx="115">
                        <c:v>43315</c:v>
                      </c:pt>
                      <c:pt idx="116">
                        <c:v>44579</c:v>
                      </c:pt>
                      <c:pt idx="117">
                        <c:v>42128</c:v>
                      </c:pt>
                      <c:pt idx="118">
                        <c:v>43741</c:v>
                      </c:pt>
                      <c:pt idx="119">
                        <c:v>42892</c:v>
                      </c:pt>
                      <c:pt idx="120">
                        <c:v>42971</c:v>
                      </c:pt>
                      <c:pt idx="121">
                        <c:v>44358</c:v>
                      </c:pt>
                      <c:pt idx="122">
                        <c:v>42779</c:v>
                      </c:pt>
                      <c:pt idx="123">
                        <c:v>42824</c:v>
                      </c:pt>
                      <c:pt idx="124">
                        <c:v>42845</c:v>
                      </c:pt>
                      <c:pt idx="125">
                        <c:v>42699</c:v>
                      </c:pt>
                      <c:pt idx="126">
                        <c:v>42572</c:v>
                      </c:pt>
                      <c:pt idx="127">
                        <c:v>44068</c:v>
                      </c:pt>
                      <c:pt idx="128">
                        <c:v>42992</c:v>
                      </c:pt>
                      <c:pt idx="129">
                        <c:v>44967</c:v>
                      </c:pt>
                      <c:pt idx="130">
                        <c:v>42929</c:v>
                      </c:pt>
                      <c:pt idx="131">
                        <c:v>42825</c:v>
                      </c:pt>
                      <c:pt idx="132">
                        <c:v>42835</c:v>
                      </c:pt>
                      <c:pt idx="133">
                        <c:v>43871</c:v>
                      </c:pt>
                      <c:pt idx="134">
                        <c:v>42538</c:v>
                      </c:pt>
                      <c:pt idx="135">
                        <c:v>43438</c:v>
                      </c:pt>
                      <c:pt idx="136">
                        <c:v>42720</c:v>
                      </c:pt>
                      <c:pt idx="137">
                        <c:v>42877</c:v>
                      </c:pt>
                      <c:pt idx="138">
                        <c:v>43046</c:v>
                      </c:pt>
                      <c:pt idx="139">
                        <c:v>44672</c:v>
                      </c:pt>
                      <c:pt idx="140">
                        <c:v>42824</c:v>
                      </c:pt>
                      <c:pt idx="141">
                        <c:v>42781</c:v>
                      </c:pt>
                      <c:pt idx="142">
                        <c:v>42662</c:v>
                      </c:pt>
                      <c:pt idx="143">
                        <c:v>42835</c:v>
                      </c:pt>
                      <c:pt idx="144">
                        <c:v>44693</c:v>
                      </c:pt>
                      <c:pt idx="145">
                        <c:v>42824</c:v>
                      </c:pt>
                      <c:pt idx="146">
                        <c:v>42598</c:v>
                      </c:pt>
                      <c:pt idx="147">
                        <c:v>42128</c:v>
                      </c:pt>
                      <c:pt idx="148">
                        <c:v>42790</c:v>
                      </c:pt>
                      <c:pt idx="149">
                        <c:v>43487</c:v>
                      </c:pt>
                      <c:pt idx="150">
                        <c:v>43326</c:v>
                      </c:pt>
                      <c:pt idx="151">
                        <c:v>42592</c:v>
                      </c:pt>
                      <c:pt idx="152">
                        <c:v>43168</c:v>
                      </c:pt>
                      <c:pt idx="153">
                        <c:v>42808</c:v>
                      </c:pt>
                      <c:pt idx="154">
                        <c:v>42018</c:v>
                      </c:pt>
                      <c:pt idx="155">
                        <c:v>42761</c:v>
                      </c:pt>
                      <c:pt idx="156">
                        <c:v>45034</c:v>
                      </c:pt>
                      <c:pt idx="157">
                        <c:v>43607</c:v>
                      </c:pt>
                      <c:pt idx="158">
                        <c:v>42646</c:v>
                      </c:pt>
                      <c:pt idx="159">
                        <c:v>44186</c:v>
                      </c:pt>
                      <c:pt idx="160">
                        <c:v>43231</c:v>
                      </c:pt>
                      <c:pt idx="161">
                        <c:v>44923</c:v>
                      </c:pt>
                      <c:pt idx="162">
                        <c:v>43591</c:v>
                      </c:pt>
                      <c:pt idx="163">
                        <c:v>43452</c:v>
                      </c:pt>
                      <c:pt idx="164">
                        <c:v>42900</c:v>
                      </c:pt>
                      <c:pt idx="165">
                        <c:v>43804</c:v>
                      </c:pt>
                      <c:pt idx="166">
                        <c:v>42865</c:v>
                      </c:pt>
                      <c:pt idx="167">
                        <c:v>42587</c:v>
                      </c:pt>
                      <c:pt idx="168">
                        <c:v>44335</c:v>
                      </c:pt>
                      <c:pt idx="169">
                        <c:v>41970</c:v>
                      </c:pt>
                      <c:pt idx="170">
                        <c:v>42822</c:v>
                      </c:pt>
                      <c:pt idx="171">
                        <c:v>43164</c:v>
                      </c:pt>
                      <c:pt idx="172">
                        <c:v>41978</c:v>
                      </c:pt>
                      <c:pt idx="173">
                        <c:v>43136</c:v>
                      </c:pt>
                      <c:pt idx="174">
                        <c:v>42573</c:v>
                      </c:pt>
                      <c:pt idx="175">
                        <c:v>42695</c:v>
                      </c:pt>
                      <c:pt idx="176">
                        <c:v>42968</c:v>
                      </c:pt>
                      <c:pt idx="177">
                        <c:v>45278</c:v>
                      </c:pt>
                      <c:pt idx="178">
                        <c:v>42816</c:v>
                      </c:pt>
                      <c:pt idx="179">
                        <c:v>42157</c:v>
                      </c:pt>
                      <c:pt idx="180">
                        <c:v>42944</c:v>
                      </c:pt>
                      <c:pt idx="181">
                        <c:v>42697</c:v>
                      </c:pt>
                      <c:pt idx="182">
                        <c:v>42815</c:v>
                      </c:pt>
                      <c:pt idx="183">
                        <c:v>43224</c:v>
                      </c:pt>
                      <c:pt idx="184">
                        <c:v>43187</c:v>
                      </c:pt>
                      <c:pt idx="185">
                        <c:v>42032</c:v>
                      </c:pt>
                      <c:pt idx="186">
                        <c:v>42195</c:v>
                      </c:pt>
                      <c:pt idx="187">
                        <c:v>43472</c:v>
                      </c:pt>
                      <c:pt idx="188">
                        <c:v>43762</c:v>
                      </c:pt>
                      <c:pt idx="189">
                        <c:v>43272</c:v>
                      </c:pt>
                      <c:pt idx="190">
                        <c:v>42870</c:v>
                      </c:pt>
                      <c:pt idx="191">
                        <c:v>42891</c:v>
                      </c:pt>
                      <c:pt idx="192">
                        <c:v>42865</c:v>
                      </c:pt>
                      <c:pt idx="193">
                        <c:v>42884</c:v>
                      </c:pt>
                      <c:pt idx="194">
                        <c:v>42815</c:v>
                      </c:pt>
                      <c:pt idx="195">
                        <c:v>43076</c:v>
                      </c:pt>
                      <c:pt idx="196">
                        <c:v>45545</c:v>
                      </c:pt>
                      <c:pt idx="197">
                        <c:v>42822</c:v>
                      </c:pt>
                      <c:pt idx="198">
                        <c:v>44578</c:v>
                      </c:pt>
                      <c:pt idx="199">
                        <c:v>42762</c:v>
                      </c:pt>
                      <c:pt idx="200">
                        <c:v>43384</c:v>
                      </c:pt>
                      <c:pt idx="201">
                        <c:v>44475</c:v>
                      </c:pt>
                      <c:pt idx="202">
                        <c:v>42703</c:v>
                      </c:pt>
                      <c:pt idx="203">
                        <c:v>42067</c:v>
                      </c:pt>
                      <c:pt idx="204">
                        <c:v>45197</c:v>
                      </c:pt>
                      <c:pt idx="205">
                        <c:v>43859</c:v>
                      </c:pt>
                      <c:pt idx="206">
                        <c:v>43417</c:v>
                      </c:pt>
                      <c:pt idx="207">
                        <c:v>42815</c:v>
                      </c:pt>
                      <c:pt idx="208">
                        <c:v>43447</c:v>
                      </c:pt>
                      <c:pt idx="209">
                        <c:v>43270</c:v>
                      </c:pt>
                      <c:pt idx="210">
                        <c:v>44995</c:v>
                      </c:pt>
                      <c:pt idx="211">
                        <c:v>42020</c:v>
                      </c:pt>
                      <c:pt idx="212">
                        <c:v>44559</c:v>
                      </c:pt>
                      <c:pt idx="213">
                        <c:v>43166</c:v>
                      </c:pt>
                      <c:pt idx="214">
                        <c:v>42865</c:v>
                      </c:pt>
                      <c:pt idx="215">
                        <c:v>42121</c:v>
                      </c:pt>
                      <c:pt idx="216">
                        <c:v>42706</c:v>
                      </c:pt>
                      <c:pt idx="217">
                        <c:v>44517</c:v>
                      </c:pt>
                      <c:pt idx="218">
                        <c:v>43677</c:v>
                      </c:pt>
                      <c:pt idx="219">
                        <c:v>42557</c:v>
                      </c:pt>
                      <c:pt idx="220">
                        <c:v>43294</c:v>
                      </c:pt>
                      <c:pt idx="221">
                        <c:v>42502</c:v>
                      </c:pt>
                      <c:pt idx="222">
                        <c:v>42997</c:v>
                      </c:pt>
                      <c:pt idx="223">
                        <c:v>43186</c:v>
                      </c:pt>
                      <c:pt idx="224">
                        <c:v>43445</c:v>
                      </c:pt>
                      <c:pt idx="225">
                        <c:v>42779</c:v>
                      </c:pt>
                      <c:pt idx="226">
                        <c:v>43433</c:v>
                      </c:pt>
                      <c:pt idx="227">
                        <c:v>42836</c:v>
                      </c:pt>
                      <c:pt idx="228">
                        <c:v>44123</c:v>
                      </c:pt>
                      <c:pt idx="229">
                        <c:v>42706</c:v>
                      </c:pt>
                      <c:pt idx="230">
                        <c:v>42891</c:v>
                      </c:pt>
                      <c:pt idx="231">
                        <c:v>42801</c:v>
                      </c:pt>
                      <c:pt idx="232">
                        <c:v>44341</c:v>
                      </c:pt>
                      <c:pt idx="233">
                        <c:v>42891</c:v>
                      </c:pt>
                      <c:pt idx="234">
                        <c:v>41764</c:v>
                      </c:pt>
                      <c:pt idx="235">
                        <c:v>45483</c:v>
                      </c:pt>
                      <c:pt idx="236">
                        <c:v>42564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E2-4822-AAF4-3B024200A355}"/>
            </c:ext>
          </c:extLst>
        </c:ser>
        <c:ser>
          <c:idx val="1"/>
          <c:order val="1"/>
          <c:tx>
            <c:strRef>
              <c:f>'C:\RESPALDOS\Carolina\COSEDE\MECANISMOS\4.JOSE ANTONIO GUZMÁN\Reportes\3.Riesgos\2. Reportes PEM\2025\7.Julio\[REPORTE PEM 31 07 2025.xlsx]Cifras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'C:\RESPALDOS\Carolina\COSEDE\MECANISMOS\4.JOSE ANTONIO GUZMÁN\Reportes\3.Riesgos\2. Reportes PEM\2025\7.Julio\[REPORTE PEM 31 07 2025.xlsx]Cifras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'C:\RESPALDOS\Carolina\COSEDE\MECANISMOS\4.JOSE ANTONIO GUZMÁN\Reportes\3.Riesgos\2. Reportes PEM\2025\7.Julio\[REPORTE PEM 31 07 2025.xlsx]Cifras SD'!$J$27:$J$263</c15:sqref>
                        </c15:formulaRef>
                      </c:ext>
                    </c:extLst>
                    <c:strCache>
                      <c:ptCount val="237"/>
                      <c:pt idx="0">
                        <c:v>Fecha Resolución</c:v>
                      </c:pt>
                      <c:pt idx="1">
                        <c:v>45761</c:v>
                      </c:pt>
                      <c:pt idx="2">
                        <c:v>41884</c:v>
                      </c:pt>
                      <c:pt idx="3">
                        <c:v>41365</c:v>
                      </c:pt>
                      <c:pt idx="4">
                        <c:v>43587</c:v>
                      </c:pt>
                      <c:pt idx="5">
                        <c:v>43871</c:v>
                      </c:pt>
                      <c:pt idx="6">
                        <c:v>42846</c:v>
                      </c:pt>
                      <c:pt idx="7">
                        <c:v>43390</c:v>
                      </c:pt>
                      <c:pt idx="8">
                        <c:v>44061</c:v>
                      </c:pt>
                      <c:pt idx="9">
                        <c:v>44203</c:v>
                      </c:pt>
                      <c:pt idx="10">
                        <c:v>43496</c:v>
                      </c:pt>
                      <c:pt idx="11">
                        <c:v>42983</c:v>
                      </c:pt>
                      <c:pt idx="12">
                        <c:v>44987</c:v>
                      </c:pt>
                      <c:pt idx="13">
                        <c:v>42695</c:v>
                      </c:pt>
                      <c:pt idx="14">
                        <c:v>45071</c:v>
                      </c:pt>
                      <c:pt idx="15">
                        <c:v>42866</c:v>
                      </c:pt>
                      <c:pt idx="16">
                        <c:v>42065</c:v>
                      </c:pt>
                      <c:pt idx="17">
                        <c:v>42601</c:v>
                      </c:pt>
                      <c:pt idx="18">
                        <c:v>42265</c:v>
                      </c:pt>
                      <c:pt idx="19">
                        <c:v>43250</c:v>
                      </c:pt>
                      <c:pt idx="20">
                        <c:v>43727</c:v>
                      </c:pt>
                      <c:pt idx="21">
                        <c:v>44203</c:v>
                      </c:pt>
                      <c:pt idx="22">
                        <c:v>44222</c:v>
                      </c:pt>
                      <c:pt idx="23">
                        <c:v>44764</c:v>
                      </c:pt>
                      <c:pt idx="24">
                        <c:v>43217</c:v>
                      </c:pt>
                      <c:pt idx="25">
                        <c:v>43006</c:v>
                      </c:pt>
                      <c:pt idx="26">
                        <c:v>42832</c:v>
                      </c:pt>
                      <c:pt idx="27">
                        <c:v>41820</c:v>
                      </c:pt>
                      <c:pt idx="28">
                        <c:v>41991</c:v>
                      </c:pt>
                      <c:pt idx="29">
                        <c:v>45183</c:v>
                      </c:pt>
                      <c:pt idx="30">
                        <c:v>42682</c:v>
                      </c:pt>
                      <c:pt idx="31">
                        <c:v>42808</c:v>
                      </c:pt>
                      <c:pt idx="32">
                        <c:v>43585</c:v>
                      </c:pt>
                      <c:pt idx="33">
                        <c:v>43182</c:v>
                      </c:pt>
                      <c:pt idx="34">
                        <c:v>44011</c:v>
                      </c:pt>
                      <c:pt idx="35">
                        <c:v>42145</c:v>
                      </c:pt>
                      <c:pt idx="36">
                        <c:v>42837</c:v>
                      </c:pt>
                      <c:pt idx="37">
                        <c:v>42804</c:v>
                      </c:pt>
                      <c:pt idx="38">
                        <c:v>43495</c:v>
                      </c:pt>
                      <c:pt idx="39">
                        <c:v>42265</c:v>
                      </c:pt>
                      <c:pt idx="40">
                        <c:v>42268</c:v>
                      </c:pt>
                      <c:pt idx="41">
                        <c:v>42796</c:v>
                      </c:pt>
                      <c:pt idx="42">
                        <c:v>44469</c:v>
                      </c:pt>
                      <c:pt idx="43">
                        <c:v>45643</c:v>
                      </c:pt>
                      <c:pt idx="44">
                        <c:v>43062</c:v>
                      </c:pt>
                      <c:pt idx="45">
                        <c:v>42608</c:v>
                      </c:pt>
                      <c:pt idx="46">
                        <c:v>42292</c:v>
                      </c:pt>
                      <c:pt idx="47">
                        <c:v>42179</c:v>
                      </c:pt>
                      <c:pt idx="48">
                        <c:v>43087</c:v>
                      </c:pt>
                      <c:pt idx="49">
                        <c:v>42760</c:v>
                      </c:pt>
                      <c:pt idx="50">
                        <c:v>42663</c:v>
                      </c:pt>
                      <c:pt idx="51">
                        <c:v>42933</c:v>
                      </c:pt>
                      <c:pt idx="52">
                        <c:v>45030</c:v>
                      </c:pt>
                      <c:pt idx="53">
                        <c:v>42780</c:v>
                      </c:pt>
                      <c:pt idx="54">
                        <c:v>42811</c:v>
                      </c:pt>
                      <c:pt idx="55">
                        <c:v>45441</c:v>
                      </c:pt>
                      <c:pt idx="56">
                        <c:v>42824</c:v>
                      </c:pt>
                      <c:pt idx="57">
                        <c:v>42725</c:v>
                      </c:pt>
                      <c:pt idx="58">
                        <c:v>42069</c:v>
                      </c:pt>
                      <c:pt idx="59">
                        <c:v>42951</c:v>
                      </c:pt>
                      <c:pt idx="60">
                        <c:v>45187</c:v>
                      </c:pt>
                      <c:pt idx="61">
                        <c:v>41915</c:v>
                      </c:pt>
                      <c:pt idx="62">
                        <c:v>42822</c:v>
                      </c:pt>
                      <c:pt idx="63">
                        <c:v>42870</c:v>
                      </c:pt>
                      <c:pt idx="64">
                        <c:v>43131</c:v>
                      </c:pt>
                      <c:pt idx="65">
                        <c:v>42507</c:v>
                      </c:pt>
                      <c:pt idx="66">
                        <c:v>42557</c:v>
                      </c:pt>
                      <c:pt idx="67">
                        <c:v>42451</c:v>
                      </c:pt>
                      <c:pt idx="68">
                        <c:v>42815</c:v>
                      </c:pt>
                      <c:pt idx="69">
                        <c:v>42153</c:v>
                      </c:pt>
                      <c:pt idx="70">
                        <c:v>42865</c:v>
                      </c:pt>
                      <c:pt idx="71">
                        <c:v>42996</c:v>
                      </c:pt>
                      <c:pt idx="72">
                        <c:v>42978</c:v>
                      </c:pt>
                      <c:pt idx="73">
                        <c:v>41991</c:v>
                      </c:pt>
                      <c:pt idx="74">
                        <c:v>42779</c:v>
                      </c:pt>
                      <c:pt idx="75">
                        <c:v>43875</c:v>
                      </c:pt>
                      <c:pt idx="76">
                        <c:v>43608</c:v>
                      </c:pt>
                      <c:pt idx="77">
                        <c:v>43243</c:v>
                      </c:pt>
                      <c:pt idx="78">
                        <c:v>44337</c:v>
                      </c:pt>
                      <c:pt idx="79">
                        <c:v>42599</c:v>
                      </c:pt>
                      <c:pt idx="80">
                        <c:v>41754</c:v>
                      </c:pt>
                      <c:pt idx="81">
                        <c:v>42762</c:v>
                      </c:pt>
                      <c:pt idx="82">
                        <c:v>42808</c:v>
                      </c:pt>
                      <c:pt idx="83">
                        <c:v>42824</c:v>
                      </c:pt>
                      <c:pt idx="84">
                        <c:v>44750</c:v>
                      </c:pt>
                      <c:pt idx="85">
                        <c:v>42835</c:v>
                      </c:pt>
                      <c:pt idx="86">
                        <c:v>44007</c:v>
                      </c:pt>
                      <c:pt idx="87">
                        <c:v>42816</c:v>
                      </c:pt>
                      <c:pt idx="88">
                        <c:v>45264</c:v>
                      </c:pt>
                      <c:pt idx="89">
                        <c:v>43167</c:v>
                      </c:pt>
                      <c:pt idx="90">
                        <c:v>42808</c:v>
                      </c:pt>
                      <c:pt idx="91">
                        <c:v>43224</c:v>
                      </c:pt>
                      <c:pt idx="92">
                        <c:v>43607</c:v>
                      </c:pt>
                      <c:pt idx="93">
                        <c:v>44855</c:v>
                      </c:pt>
                      <c:pt idx="94">
                        <c:v>43662</c:v>
                      </c:pt>
                      <c:pt idx="95">
                        <c:v>43437</c:v>
                      </c:pt>
                      <c:pt idx="96">
                        <c:v>42762</c:v>
                      </c:pt>
                      <c:pt idx="97">
                        <c:v>42180</c:v>
                      </c:pt>
                      <c:pt idx="98">
                        <c:v>42056</c:v>
                      </c:pt>
                      <c:pt idx="99">
                        <c:v>45307</c:v>
                      </c:pt>
                      <c:pt idx="100">
                        <c:v>45301</c:v>
                      </c:pt>
                      <c:pt idx="101">
                        <c:v>42335</c:v>
                      </c:pt>
                      <c:pt idx="102">
                        <c:v>42674</c:v>
                      </c:pt>
                      <c:pt idx="103">
                        <c:v>45289</c:v>
                      </c:pt>
                      <c:pt idx="104">
                        <c:v>42824</c:v>
                      </c:pt>
                      <c:pt idx="105">
                        <c:v>42780</c:v>
                      </c:pt>
                      <c:pt idx="106">
                        <c:v>42403</c:v>
                      </c:pt>
                      <c:pt idx="107">
                        <c:v>42895</c:v>
                      </c:pt>
                      <c:pt idx="108">
                        <c:v>43924</c:v>
                      </c:pt>
                      <c:pt idx="109">
                        <c:v>43325</c:v>
                      </c:pt>
                      <c:pt idx="110">
                        <c:v>44589</c:v>
                      </c:pt>
                      <c:pt idx="111">
                        <c:v>42037</c:v>
                      </c:pt>
                      <c:pt idx="112">
                        <c:v>42244</c:v>
                      </c:pt>
                      <c:pt idx="113">
                        <c:v>42019</c:v>
                      </c:pt>
                      <c:pt idx="114">
                        <c:v>43896</c:v>
                      </c:pt>
                      <c:pt idx="115">
                        <c:v>43315</c:v>
                      </c:pt>
                      <c:pt idx="116">
                        <c:v>44579</c:v>
                      </c:pt>
                      <c:pt idx="117">
                        <c:v>42128</c:v>
                      </c:pt>
                      <c:pt idx="118">
                        <c:v>43741</c:v>
                      </c:pt>
                      <c:pt idx="119">
                        <c:v>42892</c:v>
                      </c:pt>
                      <c:pt idx="120">
                        <c:v>42971</c:v>
                      </c:pt>
                      <c:pt idx="121">
                        <c:v>44358</c:v>
                      </c:pt>
                      <c:pt idx="122">
                        <c:v>42779</c:v>
                      </c:pt>
                      <c:pt idx="123">
                        <c:v>42824</c:v>
                      </c:pt>
                      <c:pt idx="124">
                        <c:v>42845</c:v>
                      </c:pt>
                      <c:pt idx="125">
                        <c:v>42699</c:v>
                      </c:pt>
                      <c:pt idx="126">
                        <c:v>42572</c:v>
                      </c:pt>
                      <c:pt idx="127">
                        <c:v>44068</c:v>
                      </c:pt>
                      <c:pt idx="128">
                        <c:v>42992</c:v>
                      </c:pt>
                      <c:pt idx="129">
                        <c:v>44967</c:v>
                      </c:pt>
                      <c:pt idx="130">
                        <c:v>42929</c:v>
                      </c:pt>
                      <c:pt idx="131">
                        <c:v>42825</c:v>
                      </c:pt>
                      <c:pt idx="132">
                        <c:v>42835</c:v>
                      </c:pt>
                      <c:pt idx="133">
                        <c:v>43871</c:v>
                      </c:pt>
                      <c:pt idx="134">
                        <c:v>42538</c:v>
                      </c:pt>
                      <c:pt idx="135">
                        <c:v>43438</c:v>
                      </c:pt>
                      <c:pt idx="136">
                        <c:v>42720</c:v>
                      </c:pt>
                      <c:pt idx="137">
                        <c:v>42877</c:v>
                      </c:pt>
                      <c:pt idx="138">
                        <c:v>43046</c:v>
                      </c:pt>
                      <c:pt idx="139">
                        <c:v>44672</c:v>
                      </c:pt>
                      <c:pt idx="140">
                        <c:v>42824</c:v>
                      </c:pt>
                      <c:pt idx="141">
                        <c:v>42781</c:v>
                      </c:pt>
                      <c:pt idx="142">
                        <c:v>42662</c:v>
                      </c:pt>
                      <c:pt idx="143">
                        <c:v>42835</c:v>
                      </c:pt>
                      <c:pt idx="144">
                        <c:v>44693</c:v>
                      </c:pt>
                      <c:pt idx="145">
                        <c:v>42824</c:v>
                      </c:pt>
                      <c:pt idx="146">
                        <c:v>42598</c:v>
                      </c:pt>
                      <c:pt idx="147">
                        <c:v>42128</c:v>
                      </c:pt>
                      <c:pt idx="148">
                        <c:v>42790</c:v>
                      </c:pt>
                      <c:pt idx="149">
                        <c:v>43487</c:v>
                      </c:pt>
                      <c:pt idx="150">
                        <c:v>43326</c:v>
                      </c:pt>
                      <c:pt idx="151">
                        <c:v>42592</c:v>
                      </c:pt>
                      <c:pt idx="152">
                        <c:v>43168</c:v>
                      </c:pt>
                      <c:pt idx="153">
                        <c:v>42808</c:v>
                      </c:pt>
                      <c:pt idx="154">
                        <c:v>42018</c:v>
                      </c:pt>
                      <c:pt idx="155">
                        <c:v>42761</c:v>
                      </c:pt>
                      <c:pt idx="156">
                        <c:v>45034</c:v>
                      </c:pt>
                      <c:pt idx="157">
                        <c:v>43607</c:v>
                      </c:pt>
                      <c:pt idx="158">
                        <c:v>42646</c:v>
                      </c:pt>
                      <c:pt idx="159">
                        <c:v>44186</c:v>
                      </c:pt>
                      <c:pt idx="160">
                        <c:v>43231</c:v>
                      </c:pt>
                      <c:pt idx="161">
                        <c:v>44923</c:v>
                      </c:pt>
                      <c:pt idx="162">
                        <c:v>43591</c:v>
                      </c:pt>
                      <c:pt idx="163">
                        <c:v>43452</c:v>
                      </c:pt>
                      <c:pt idx="164">
                        <c:v>42900</c:v>
                      </c:pt>
                      <c:pt idx="165">
                        <c:v>43804</c:v>
                      </c:pt>
                      <c:pt idx="166">
                        <c:v>42865</c:v>
                      </c:pt>
                      <c:pt idx="167">
                        <c:v>42587</c:v>
                      </c:pt>
                      <c:pt idx="168">
                        <c:v>44335</c:v>
                      </c:pt>
                      <c:pt idx="169">
                        <c:v>41970</c:v>
                      </c:pt>
                      <c:pt idx="170">
                        <c:v>42822</c:v>
                      </c:pt>
                      <c:pt idx="171">
                        <c:v>43164</c:v>
                      </c:pt>
                      <c:pt idx="172">
                        <c:v>41978</c:v>
                      </c:pt>
                      <c:pt idx="173">
                        <c:v>43136</c:v>
                      </c:pt>
                      <c:pt idx="174">
                        <c:v>42573</c:v>
                      </c:pt>
                      <c:pt idx="175">
                        <c:v>42695</c:v>
                      </c:pt>
                      <c:pt idx="176">
                        <c:v>42968</c:v>
                      </c:pt>
                      <c:pt idx="177">
                        <c:v>45278</c:v>
                      </c:pt>
                      <c:pt idx="178">
                        <c:v>42816</c:v>
                      </c:pt>
                      <c:pt idx="179">
                        <c:v>42157</c:v>
                      </c:pt>
                      <c:pt idx="180">
                        <c:v>42944</c:v>
                      </c:pt>
                      <c:pt idx="181">
                        <c:v>42697</c:v>
                      </c:pt>
                      <c:pt idx="182">
                        <c:v>42815</c:v>
                      </c:pt>
                      <c:pt idx="183">
                        <c:v>43224</c:v>
                      </c:pt>
                      <c:pt idx="184">
                        <c:v>43187</c:v>
                      </c:pt>
                      <c:pt idx="185">
                        <c:v>42032</c:v>
                      </c:pt>
                      <c:pt idx="186">
                        <c:v>42195</c:v>
                      </c:pt>
                      <c:pt idx="187">
                        <c:v>43472</c:v>
                      </c:pt>
                      <c:pt idx="188">
                        <c:v>43762</c:v>
                      </c:pt>
                      <c:pt idx="189">
                        <c:v>43272</c:v>
                      </c:pt>
                      <c:pt idx="190">
                        <c:v>42870</c:v>
                      </c:pt>
                      <c:pt idx="191">
                        <c:v>42891</c:v>
                      </c:pt>
                      <c:pt idx="192">
                        <c:v>42865</c:v>
                      </c:pt>
                      <c:pt idx="193">
                        <c:v>42884</c:v>
                      </c:pt>
                      <c:pt idx="194">
                        <c:v>42815</c:v>
                      </c:pt>
                      <c:pt idx="195">
                        <c:v>43076</c:v>
                      </c:pt>
                      <c:pt idx="196">
                        <c:v>45545</c:v>
                      </c:pt>
                      <c:pt idx="197">
                        <c:v>42822</c:v>
                      </c:pt>
                      <c:pt idx="198">
                        <c:v>44578</c:v>
                      </c:pt>
                      <c:pt idx="199">
                        <c:v>42762</c:v>
                      </c:pt>
                      <c:pt idx="200">
                        <c:v>43384</c:v>
                      </c:pt>
                      <c:pt idx="201">
                        <c:v>44475</c:v>
                      </c:pt>
                      <c:pt idx="202">
                        <c:v>42703</c:v>
                      </c:pt>
                      <c:pt idx="203">
                        <c:v>42067</c:v>
                      </c:pt>
                      <c:pt idx="204">
                        <c:v>45197</c:v>
                      </c:pt>
                      <c:pt idx="205">
                        <c:v>43859</c:v>
                      </c:pt>
                      <c:pt idx="206">
                        <c:v>43417</c:v>
                      </c:pt>
                      <c:pt idx="207">
                        <c:v>42815</c:v>
                      </c:pt>
                      <c:pt idx="208">
                        <c:v>43447</c:v>
                      </c:pt>
                      <c:pt idx="209">
                        <c:v>43270</c:v>
                      </c:pt>
                      <c:pt idx="210">
                        <c:v>44995</c:v>
                      </c:pt>
                      <c:pt idx="211">
                        <c:v>42020</c:v>
                      </c:pt>
                      <c:pt idx="212">
                        <c:v>44559</c:v>
                      </c:pt>
                      <c:pt idx="213">
                        <c:v>43166</c:v>
                      </c:pt>
                      <c:pt idx="214">
                        <c:v>42865</c:v>
                      </c:pt>
                      <c:pt idx="215">
                        <c:v>42121</c:v>
                      </c:pt>
                      <c:pt idx="216">
                        <c:v>42706</c:v>
                      </c:pt>
                      <c:pt idx="217">
                        <c:v>44517</c:v>
                      </c:pt>
                      <c:pt idx="218">
                        <c:v>43677</c:v>
                      </c:pt>
                      <c:pt idx="219">
                        <c:v>42557</c:v>
                      </c:pt>
                      <c:pt idx="220">
                        <c:v>43294</c:v>
                      </c:pt>
                      <c:pt idx="221">
                        <c:v>42502</c:v>
                      </c:pt>
                      <c:pt idx="222">
                        <c:v>42997</c:v>
                      </c:pt>
                      <c:pt idx="223">
                        <c:v>43186</c:v>
                      </c:pt>
                      <c:pt idx="224">
                        <c:v>43445</c:v>
                      </c:pt>
                      <c:pt idx="225">
                        <c:v>42779</c:v>
                      </c:pt>
                      <c:pt idx="226">
                        <c:v>43433</c:v>
                      </c:pt>
                      <c:pt idx="227">
                        <c:v>42836</c:v>
                      </c:pt>
                      <c:pt idx="228">
                        <c:v>44123</c:v>
                      </c:pt>
                      <c:pt idx="229">
                        <c:v>42706</c:v>
                      </c:pt>
                      <c:pt idx="230">
                        <c:v>42891</c:v>
                      </c:pt>
                      <c:pt idx="231">
                        <c:v>42801</c:v>
                      </c:pt>
                      <c:pt idx="232">
                        <c:v>44341</c:v>
                      </c:pt>
                      <c:pt idx="233">
                        <c:v>42891</c:v>
                      </c:pt>
                      <c:pt idx="234">
                        <c:v>41764</c:v>
                      </c:pt>
                      <c:pt idx="235">
                        <c:v>45483</c:v>
                      </c:pt>
                      <c:pt idx="236">
                        <c:v>42564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BE2-4822-AAF4-3B024200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'[1]Cifras SP'!$C$35:$C$39</c:f>
              <c:numCache>
                <c:formatCode>General</c:formatCode>
                <c:ptCount val="5"/>
                <c:pt idx="0">
                  <c:v>246</c:v>
                </c:pt>
                <c:pt idx="4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7-4DA8-942B-41D3C49069F9}"/>
            </c:ext>
          </c:extLst>
        </c:ser>
        <c:ser>
          <c:idx val="1"/>
          <c:order val="1"/>
          <c:tx>
            <c:strRef>
              <c:f>'[1]Cifras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'[1]Cifras SP'!$D$35:$D$39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7-4DA8-942B-41D3C490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72272"/>
        <c:axId val="-1655671184"/>
      </c:barChart>
      <c:catAx>
        <c:axId val="-16556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1184"/>
        <c:crosses val="autoZero"/>
        <c:auto val="1"/>
        <c:lblAlgn val="ctr"/>
        <c:lblOffset val="100"/>
        <c:noMultiLvlLbl val="0"/>
      </c:catAx>
      <c:valAx>
        <c:axId val="-165567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3806717574147858"/>
          <c:h val="0.80241387622720894"/>
        </c:manualLayout>
      </c:layout>
      <c:bubbleChart>
        <c:varyColors val="0"/>
        <c:ser>
          <c:idx val="0"/>
          <c:order val="0"/>
          <c:tx>
            <c:strRef>
              <c:f>'[4]Cifras SD'!$M$27</c:f>
              <c:strCache>
                <c:ptCount val="1"/>
                <c:pt idx="0">
                  <c:v>Costo contingente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9-421D-A257-59F1660C1303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59-421D-A257-59F1660C1303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59-421D-A257-59F1660C1303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CA59-421D-A257-59F1660C1303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59-421D-A257-59F1660C1303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59-421D-A257-59F1660C1303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59-421D-A257-59F1660C1303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CA59-421D-A257-59F1660C1303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CA59-421D-A257-59F1660C1303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CA59-421D-A257-59F1660C1303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CA59-421D-A257-59F1660C1303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59-421D-A257-59F1660C1303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CA59-421D-A257-59F1660C1303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59-421D-A257-59F1660C1303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59-421D-A257-59F1660C1303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59-421D-A257-59F1660C1303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59-421D-A257-59F1660C1303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59-421D-A257-59F1660C1303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59-421D-A257-59F1660C1303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59-421D-A257-59F1660C1303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59-421D-A257-59F1660C1303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59-421D-A257-59F1660C1303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A59-421D-A257-59F1660C1303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A59-421D-A257-59F1660C1303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A59-421D-A257-59F1660C1303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A59-421D-A257-59F1660C1303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A59-421D-A257-59F1660C1303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A59-421D-A257-59F1660C1303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A59-421D-A257-59F1660C1303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CA59-421D-A257-59F1660C1303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A59-421D-A257-59F1660C1303}"/>
              </c:ext>
            </c:extLst>
          </c:dPt>
          <c:xVal>
            <c:numRef>
              <c:f>'[4]Cifras SD'!$D$28:$D$265</c:f>
              <c:numCache>
                <c:formatCode>General</c:formatCode>
                <c:ptCount val="238"/>
                <c:pt idx="0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'[4]Cifras SD'!$R$28:$R$265</c:f>
              <c:numCache>
                <c:formatCode>General</c:formatCode>
                <c:ptCount val="23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16</c:v>
                </c:pt>
                <c:pt idx="4">
                  <c:v>10</c:v>
                </c:pt>
                <c:pt idx="5">
                  <c:v>27</c:v>
                </c:pt>
                <c:pt idx="6">
                  <c:v>34</c:v>
                </c:pt>
                <c:pt idx="7">
                  <c:v>7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  <c:pt idx="12">
                  <c:v>31</c:v>
                </c:pt>
                <c:pt idx="13">
                  <c:v>4</c:v>
                </c:pt>
                <c:pt idx="14">
                  <c:v>28</c:v>
                </c:pt>
                <c:pt idx="15">
                  <c:v>20</c:v>
                </c:pt>
                <c:pt idx="16">
                  <c:v>34</c:v>
                </c:pt>
                <c:pt idx="17">
                  <c:v>10</c:v>
                </c:pt>
                <c:pt idx="18">
                  <c:v>24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9</c:v>
                </c:pt>
                <c:pt idx="27">
                  <c:v>26</c:v>
                </c:pt>
                <c:pt idx="28">
                  <c:v>6</c:v>
                </c:pt>
                <c:pt idx="29">
                  <c:v>6</c:v>
                </c:pt>
                <c:pt idx="30">
                  <c:v>22</c:v>
                </c:pt>
                <c:pt idx="31">
                  <c:v>15</c:v>
                </c:pt>
                <c:pt idx="32">
                  <c:v>23</c:v>
                </c:pt>
                <c:pt idx="33">
                  <c:v>9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14</c:v>
                </c:pt>
                <c:pt idx="38">
                  <c:v>22</c:v>
                </c:pt>
                <c:pt idx="39">
                  <c:v>15</c:v>
                </c:pt>
                <c:pt idx="40">
                  <c:v>18</c:v>
                </c:pt>
                <c:pt idx="41">
                  <c:v>8</c:v>
                </c:pt>
                <c:pt idx="42">
                  <c:v>3</c:v>
                </c:pt>
                <c:pt idx="43">
                  <c:v>22</c:v>
                </c:pt>
                <c:pt idx="44">
                  <c:v>21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10</c:v>
                </c:pt>
                <c:pt idx="49">
                  <c:v>23</c:v>
                </c:pt>
                <c:pt idx="50">
                  <c:v>33</c:v>
                </c:pt>
                <c:pt idx="51">
                  <c:v>5</c:v>
                </c:pt>
                <c:pt idx="52">
                  <c:v>20</c:v>
                </c:pt>
                <c:pt idx="53">
                  <c:v>17</c:v>
                </c:pt>
                <c:pt idx="54">
                  <c:v>5</c:v>
                </c:pt>
                <c:pt idx="55">
                  <c:v>24</c:v>
                </c:pt>
                <c:pt idx="56">
                  <c:v>26</c:v>
                </c:pt>
                <c:pt idx="57">
                  <c:v>20</c:v>
                </c:pt>
                <c:pt idx="58">
                  <c:v>20</c:v>
                </c:pt>
                <c:pt idx="59">
                  <c:v>6</c:v>
                </c:pt>
                <c:pt idx="60">
                  <c:v>1</c:v>
                </c:pt>
                <c:pt idx="61">
                  <c:v>37</c:v>
                </c:pt>
                <c:pt idx="62">
                  <c:v>31</c:v>
                </c:pt>
                <c:pt idx="63">
                  <c:v>15</c:v>
                </c:pt>
                <c:pt idx="64">
                  <c:v>23</c:v>
                </c:pt>
                <c:pt idx="65">
                  <c:v>26</c:v>
                </c:pt>
                <c:pt idx="66">
                  <c:v>20</c:v>
                </c:pt>
                <c:pt idx="67">
                  <c:v>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26</c:v>
                </c:pt>
                <c:pt idx="72">
                  <c:v>21</c:v>
                </c:pt>
                <c:pt idx="73">
                  <c:v>26</c:v>
                </c:pt>
                <c:pt idx="74">
                  <c:v>20</c:v>
                </c:pt>
                <c:pt idx="75">
                  <c:v>9</c:v>
                </c:pt>
                <c:pt idx="76">
                  <c:v>13</c:v>
                </c:pt>
                <c:pt idx="77">
                  <c:v>26</c:v>
                </c:pt>
                <c:pt idx="78">
                  <c:v>8</c:v>
                </c:pt>
                <c:pt idx="79">
                  <c:v>33</c:v>
                </c:pt>
                <c:pt idx="80">
                  <c:v>9</c:v>
                </c:pt>
                <c:pt idx="81">
                  <c:v>19</c:v>
                </c:pt>
                <c:pt idx="82">
                  <c:v>24</c:v>
                </c:pt>
                <c:pt idx="83">
                  <c:v>25</c:v>
                </c:pt>
                <c:pt idx="84">
                  <c:v>6</c:v>
                </c:pt>
                <c:pt idx="85">
                  <c:v>34</c:v>
                </c:pt>
                <c:pt idx="86">
                  <c:v>8</c:v>
                </c:pt>
                <c:pt idx="87">
                  <c:v>32</c:v>
                </c:pt>
                <c:pt idx="88">
                  <c:v>5</c:v>
                </c:pt>
                <c:pt idx="89">
                  <c:v>5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14</c:v>
                </c:pt>
                <c:pt idx="94">
                  <c:v>6</c:v>
                </c:pt>
                <c:pt idx="95">
                  <c:v>10</c:v>
                </c:pt>
                <c:pt idx="96">
                  <c:v>10</c:v>
                </c:pt>
                <c:pt idx="97">
                  <c:v>29</c:v>
                </c:pt>
                <c:pt idx="98">
                  <c:v>10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20</c:v>
                </c:pt>
                <c:pt idx="103">
                  <c:v>39</c:v>
                </c:pt>
                <c:pt idx="104">
                  <c:v>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10</c:v>
                </c:pt>
                <c:pt idx="109">
                  <c:v>11</c:v>
                </c:pt>
                <c:pt idx="110">
                  <c:v>18</c:v>
                </c:pt>
                <c:pt idx="111">
                  <c:v>5</c:v>
                </c:pt>
                <c:pt idx="112">
                  <c:v>40</c:v>
                </c:pt>
                <c:pt idx="113">
                  <c:v>10</c:v>
                </c:pt>
                <c:pt idx="114">
                  <c:v>17</c:v>
                </c:pt>
                <c:pt idx="115">
                  <c:v>12</c:v>
                </c:pt>
                <c:pt idx="116">
                  <c:v>20</c:v>
                </c:pt>
                <c:pt idx="117">
                  <c:v>7</c:v>
                </c:pt>
                <c:pt idx="118">
                  <c:v>35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8</c:v>
                </c:pt>
                <c:pt idx="123">
                  <c:v>22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30</c:v>
                </c:pt>
                <c:pt idx="128">
                  <c:v>9</c:v>
                </c:pt>
                <c:pt idx="129">
                  <c:v>22</c:v>
                </c:pt>
                <c:pt idx="130">
                  <c:v>4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34">
                  <c:v>13</c:v>
                </c:pt>
                <c:pt idx="135">
                  <c:v>21</c:v>
                </c:pt>
                <c:pt idx="136">
                  <c:v>18</c:v>
                </c:pt>
                <c:pt idx="137">
                  <c:v>35</c:v>
                </c:pt>
                <c:pt idx="138">
                  <c:v>33</c:v>
                </c:pt>
                <c:pt idx="139">
                  <c:v>24</c:v>
                </c:pt>
                <c:pt idx="140">
                  <c:v>5</c:v>
                </c:pt>
                <c:pt idx="141">
                  <c:v>28</c:v>
                </c:pt>
                <c:pt idx="142">
                  <c:v>27</c:v>
                </c:pt>
                <c:pt idx="143">
                  <c:v>15</c:v>
                </c:pt>
                <c:pt idx="144">
                  <c:v>30</c:v>
                </c:pt>
                <c:pt idx="145">
                  <c:v>6</c:v>
                </c:pt>
                <c:pt idx="146">
                  <c:v>28</c:v>
                </c:pt>
                <c:pt idx="147">
                  <c:v>29</c:v>
                </c:pt>
                <c:pt idx="148">
                  <c:v>35</c:v>
                </c:pt>
                <c:pt idx="149">
                  <c:v>24</c:v>
                </c:pt>
                <c:pt idx="150">
                  <c:v>17</c:v>
                </c:pt>
                <c:pt idx="151">
                  <c:v>22</c:v>
                </c:pt>
                <c:pt idx="152">
                  <c:v>28</c:v>
                </c:pt>
                <c:pt idx="153">
                  <c:v>28</c:v>
                </c:pt>
                <c:pt idx="154">
                  <c:v>23</c:v>
                </c:pt>
                <c:pt idx="155">
                  <c:v>16</c:v>
                </c:pt>
                <c:pt idx="156">
                  <c:v>26</c:v>
                </c:pt>
                <c:pt idx="157">
                  <c:v>5</c:v>
                </c:pt>
                <c:pt idx="158">
                  <c:v>13</c:v>
                </c:pt>
                <c:pt idx="159">
                  <c:v>34</c:v>
                </c:pt>
                <c:pt idx="160">
                  <c:v>9</c:v>
                </c:pt>
                <c:pt idx="161">
                  <c:v>16</c:v>
                </c:pt>
                <c:pt idx="162">
                  <c:v>8</c:v>
                </c:pt>
                <c:pt idx="163">
                  <c:v>15</c:v>
                </c:pt>
                <c:pt idx="164">
                  <c:v>20</c:v>
                </c:pt>
                <c:pt idx="165">
                  <c:v>33</c:v>
                </c:pt>
                <c:pt idx="166">
                  <c:v>15</c:v>
                </c:pt>
                <c:pt idx="167">
                  <c:v>37</c:v>
                </c:pt>
                <c:pt idx="168">
                  <c:v>28</c:v>
                </c:pt>
                <c:pt idx="169">
                  <c:v>6</c:v>
                </c:pt>
                <c:pt idx="170">
                  <c:v>15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31</c:v>
                </c:pt>
                <c:pt idx="178">
                  <c:v>6</c:v>
                </c:pt>
                <c:pt idx="179">
                  <c:v>31</c:v>
                </c:pt>
                <c:pt idx="180">
                  <c:v>17</c:v>
                </c:pt>
                <c:pt idx="181">
                  <c:v>23</c:v>
                </c:pt>
                <c:pt idx="182">
                  <c:v>34</c:v>
                </c:pt>
                <c:pt idx="183">
                  <c:v>26</c:v>
                </c:pt>
                <c:pt idx="184">
                  <c:v>23</c:v>
                </c:pt>
                <c:pt idx="185">
                  <c:v>17</c:v>
                </c:pt>
                <c:pt idx="186">
                  <c:v>7</c:v>
                </c:pt>
                <c:pt idx="187">
                  <c:v>22</c:v>
                </c:pt>
                <c:pt idx="188">
                  <c:v>14</c:v>
                </c:pt>
                <c:pt idx="189">
                  <c:v>13</c:v>
                </c:pt>
                <c:pt idx="190">
                  <c:v>27</c:v>
                </c:pt>
                <c:pt idx="191">
                  <c:v>22</c:v>
                </c:pt>
                <c:pt idx="192">
                  <c:v>26</c:v>
                </c:pt>
                <c:pt idx="193">
                  <c:v>32</c:v>
                </c:pt>
                <c:pt idx="194">
                  <c:v>55</c:v>
                </c:pt>
                <c:pt idx="195">
                  <c:v>26</c:v>
                </c:pt>
                <c:pt idx="196">
                  <c:v>21</c:v>
                </c:pt>
                <c:pt idx="197">
                  <c:v>5</c:v>
                </c:pt>
                <c:pt idx="198">
                  <c:v>24</c:v>
                </c:pt>
                <c:pt idx="199">
                  <c:v>7</c:v>
                </c:pt>
                <c:pt idx="200">
                  <c:v>25</c:v>
                </c:pt>
                <c:pt idx="201">
                  <c:v>38</c:v>
                </c:pt>
                <c:pt idx="202">
                  <c:v>6</c:v>
                </c:pt>
                <c:pt idx="203">
                  <c:v>26</c:v>
                </c:pt>
                <c:pt idx="204">
                  <c:v>17</c:v>
                </c:pt>
                <c:pt idx="205">
                  <c:v>6</c:v>
                </c:pt>
                <c:pt idx="206">
                  <c:v>3</c:v>
                </c:pt>
                <c:pt idx="207">
                  <c:v>18</c:v>
                </c:pt>
                <c:pt idx="208">
                  <c:v>32</c:v>
                </c:pt>
                <c:pt idx="209">
                  <c:v>24</c:v>
                </c:pt>
                <c:pt idx="210">
                  <c:v>23</c:v>
                </c:pt>
                <c:pt idx="211">
                  <c:v>6</c:v>
                </c:pt>
                <c:pt idx="212">
                  <c:v>19</c:v>
                </c:pt>
                <c:pt idx="213">
                  <c:v>7</c:v>
                </c:pt>
                <c:pt idx="214">
                  <c:v>27</c:v>
                </c:pt>
                <c:pt idx="215">
                  <c:v>30</c:v>
                </c:pt>
                <c:pt idx="216">
                  <c:v>503</c:v>
                </c:pt>
                <c:pt idx="217">
                  <c:v>20</c:v>
                </c:pt>
                <c:pt idx="218">
                  <c:v>7</c:v>
                </c:pt>
                <c:pt idx="219">
                  <c:v>13</c:v>
                </c:pt>
                <c:pt idx="220">
                  <c:v>31</c:v>
                </c:pt>
                <c:pt idx="221">
                  <c:v>28</c:v>
                </c:pt>
                <c:pt idx="222">
                  <c:v>19</c:v>
                </c:pt>
                <c:pt idx="223">
                  <c:v>22</c:v>
                </c:pt>
                <c:pt idx="224">
                  <c:v>20</c:v>
                </c:pt>
                <c:pt idx="225">
                  <c:v>18</c:v>
                </c:pt>
                <c:pt idx="226">
                  <c:v>25</c:v>
                </c:pt>
                <c:pt idx="227">
                  <c:v>19</c:v>
                </c:pt>
                <c:pt idx="228">
                  <c:v>27</c:v>
                </c:pt>
                <c:pt idx="229">
                  <c:v>7</c:v>
                </c:pt>
                <c:pt idx="230">
                  <c:v>20</c:v>
                </c:pt>
                <c:pt idx="231">
                  <c:v>35</c:v>
                </c:pt>
                <c:pt idx="232">
                  <c:v>28</c:v>
                </c:pt>
                <c:pt idx="233">
                  <c:v>6</c:v>
                </c:pt>
                <c:pt idx="234">
                  <c:v>30</c:v>
                </c:pt>
                <c:pt idx="235">
                  <c:v>24</c:v>
                </c:pt>
                <c:pt idx="236">
                  <c:v>4</c:v>
                </c:pt>
                <c:pt idx="237">
                  <c:v>4</c:v>
                </c:pt>
              </c:numCache>
            </c:numRef>
          </c:yVal>
          <c:bubbleSize>
            <c:numRef>
              <c:f>'[4]Cifras SD'!$M$28:$M$265</c:f>
              <c:numCache>
                <c:formatCode>General</c:formatCode>
                <c:ptCount val="238"/>
                <c:pt idx="0">
                  <c:v>24208307.05000291</c:v>
                </c:pt>
                <c:pt idx="1">
                  <c:v>1721707.570000014</c:v>
                </c:pt>
                <c:pt idx="2">
                  <c:v>53547613.940000087</c:v>
                </c:pt>
                <c:pt idx="3">
                  <c:v>51175.819999999992</c:v>
                </c:pt>
                <c:pt idx="4">
                  <c:v>3042.8200000000011</c:v>
                </c:pt>
                <c:pt idx="5">
                  <c:v>14458.24</c:v>
                </c:pt>
                <c:pt idx="6">
                  <c:v>72248.460000000006</c:v>
                </c:pt>
                <c:pt idx="7">
                  <c:v>43302.499999999884</c:v>
                </c:pt>
                <c:pt idx="8">
                  <c:v>246669.89999999979</c:v>
                </c:pt>
                <c:pt idx="9">
                  <c:v>226286.13999999969</c:v>
                </c:pt>
                <c:pt idx="10">
                  <c:v>4118.3100000000004</c:v>
                </c:pt>
                <c:pt idx="11">
                  <c:v>175757.64999999941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</c:v>
                </c:pt>
                <c:pt idx="15">
                  <c:v>37705.929999999993</c:v>
                </c:pt>
                <c:pt idx="16">
                  <c:v>31387.62</c:v>
                </c:pt>
                <c:pt idx="17">
                  <c:v>7747351.8600001037</c:v>
                </c:pt>
                <c:pt idx="18">
                  <c:v>95011.36</c:v>
                </c:pt>
                <c:pt idx="19">
                  <c:v>6286.78</c:v>
                </c:pt>
                <c:pt idx="20">
                  <c:v>20996.28</c:v>
                </c:pt>
                <c:pt idx="21">
                  <c:v>12303</c:v>
                </c:pt>
                <c:pt idx="22">
                  <c:v>272719.4599999999</c:v>
                </c:pt>
                <c:pt idx="23">
                  <c:v>75532.939999999988</c:v>
                </c:pt>
                <c:pt idx="24">
                  <c:v>44363.360000000001</c:v>
                </c:pt>
                <c:pt idx="25">
                  <c:v>1145.96</c:v>
                </c:pt>
                <c:pt idx="26">
                  <c:v>605427.71999999986</c:v>
                </c:pt>
                <c:pt idx="27">
                  <c:v>39561.529999999992</c:v>
                </c:pt>
                <c:pt idx="28">
                  <c:v>9245330.1099999994</c:v>
                </c:pt>
                <c:pt idx="29">
                  <c:v>185945.72000000841</c:v>
                </c:pt>
                <c:pt idx="30">
                  <c:v>39223.769999999968</c:v>
                </c:pt>
                <c:pt idx="31">
                  <c:v>47552.100000000013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</c:v>
                </c:pt>
                <c:pt idx="35">
                  <c:v>61398.729999999967</c:v>
                </c:pt>
                <c:pt idx="36">
                  <c:v>371398.47000000358</c:v>
                </c:pt>
                <c:pt idx="37">
                  <c:v>23870.130000000048</c:v>
                </c:pt>
                <c:pt idx="38">
                  <c:v>28023.3</c:v>
                </c:pt>
                <c:pt idx="39">
                  <c:v>727068.51999999874</c:v>
                </c:pt>
                <c:pt idx="40">
                  <c:v>433.76</c:v>
                </c:pt>
                <c:pt idx="41">
                  <c:v>15958.669999999989</c:v>
                </c:pt>
                <c:pt idx="42">
                  <c:v>82480599.930002183</c:v>
                </c:pt>
                <c:pt idx="43">
                  <c:v>1517929.9400000011</c:v>
                </c:pt>
                <c:pt idx="44">
                  <c:v>23028.869999999992</c:v>
                </c:pt>
                <c:pt idx="45">
                  <c:v>2633.84</c:v>
                </c:pt>
                <c:pt idx="46">
                  <c:v>6250.8799999999983</c:v>
                </c:pt>
                <c:pt idx="47">
                  <c:v>3419394.5999999898</c:v>
                </c:pt>
                <c:pt idx="48">
                  <c:v>100934.4099999996</c:v>
                </c:pt>
                <c:pt idx="49">
                  <c:v>6584.0699999999979</c:v>
                </c:pt>
                <c:pt idx="50">
                  <c:v>553601.87000000058</c:v>
                </c:pt>
                <c:pt idx="51">
                  <c:v>451661.22000000009</c:v>
                </c:pt>
                <c:pt idx="52">
                  <c:v>15700.43</c:v>
                </c:pt>
                <c:pt idx="53">
                  <c:v>22863.84</c:v>
                </c:pt>
                <c:pt idx="54">
                  <c:v>76493.679999999949</c:v>
                </c:pt>
                <c:pt idx="55">
                  <c:v>27596.509999999878</c:v>
                </c:pt>
                <c:pt idx="56">
                  <c:v>6789.7499999999973</c:v>
                </c:pt>
                <c:pt idx="57">
                  <c:v>117309.69</c:v>
                </c:pt>
                <c:pt idx="58">
                  <c:v>38973.29999999993</c:v>
                </c:pt>
                <c:pt idx="59">
                  <c:v>1026876.16</c:v>
                </c:pt>
                <c:pt idx="60">
                  <c:v>9106962.5899999943</c:v>
                </c:pt>
                <c:pt idx="61">
                  <c:v>53692.23</c:v>
                </c:pt>
                <c:pt idx="62">
                  <c:v>334662.57000000047</c:v>
                </c:pt>
                <c:pt idx="63">
                  <c:v>2061.39</c:v>
                </c:pt>
                <c:pt idx="64">
                  <c:v>15035.000000000009</c:v>
                </c:pt>
                <c:pt idx="65">
                  <c:v>14684.06</c:v>
                </c:pt>
                <c:pt idx="66">
                  <c:v>1068.5899999999999</c:v>
                </c:pt>
                <c:pt idx="67">
                  <c:v>78954720.779995441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32936.559999999998</c:v>
                </c:pt>
                <c:pt idx="71">
                  <c:v>23784.71</c:v>
                </c:pt>
                <c:pt idx="72">
                  <c:v>7470</c:v>
                </c:pt>
                <c:pt idx="73">
                  <c:v>6570.97</c:v>
                </c:pt>
                <c:pt idx="74">
                  <c:v>82208.81</c:v>
                </c:pt>
                <c:pt idx="75">
                  <c:v>6100.029999999997</c:v>
                </c:pt>
                <c:pt idx="76">
                  <c:v>24563.38</c:v>
                </c:pt>
                <c:pt idx="77">
                  <c:v>19808.150000000081</c:v>
                </c:pt>
                <c:pt idx="78">
                  <c:v>43701.460000000137</c:v>
                </c:pt>
                <c:pt idx="79">
                  <c:v>365302.12999999977</c:v>
                </c:pt>
                <c:pt idx="80">
                  <c:v>302028.43000000092</c:v>
                </c:pt>
                <c:pt idx="81">
                  <c:v>10510.92</c:v>
                </c:pt>
                <c:pt idx="82">
                  <c:v>84061.829999999914</c:v>
                </c:pt>
                <c:pt idx="83">
                  <c:v>3899.72</c:v>
                </c:pt>
                <c:pt idx="84">
                  <c:v>1333410.550000018</c:v>
                </c:pt>
                <c:pt idx="85">
                  <c:v>85257.719999999987</c:v>
                </c:pt>
                <c:pt idx="86">
                  <c:v>31343.95</c:v>
                </c:pt>
                <c:pt idx="87">
                  <c:v>4013.2799999999911</c:v>
                </c:pt>
                <c:pt idx="88">
                  <c:v>22593.58</c:v>
                </c:pt>
                <c:pt idx="89">
                  <c:v>149709.37999999899</c:v>
                </c:pt>
                <c:pt idx="90">
                  <c:v>47491.149999999987</c:v>
                </c:pt>
                <c:pt idx="91">
                  <c:v>3200</c:v>
                </c:pt>
                <c:pt idx="92">
                  <c:v>33068.660000000003</c:v>
                </c:pt>
                <c:pt idx="93">
                  <c:v>21785.129999999979</c:v>
                </c:pt>
                <c:pt idx="94">
                  <c:v>161170.03</c:v>
                </c:pt>
                <c:pt idx="95">
                  <c:v>32931.089999999938</c:v>
                </c:pt>
                <c:pt idx="96">
                  <c:v>218060.85</c:v>
                </c:pt>
                <c:pt idx="97">
                  <c:v>29265.25</c:v>
                </c:pt>
                <c:pt idx="98">
                  <c:v>19414.139999999661</c:v>
                </c:pt>
                <c:pt idx="99">
                  <c:v>4663687.3599999677</c:v>
                </c:pt>
                <c:pt idx="100">
                  <c:v>91827.190000000046</c:v>
                </c:pt>
                <c:pt idx="101">
                  <c:v>112164.34</c:v>
                </c:pt>
                <c:pt idx="102">
                  <c:v>23725</c:v>
                </c:pt>
                <c:pt idx="103">
                  <c:v>2240.4700000000012</c:v>
                </c:pt>
                <c:pt idx="104">
                  <c:v>19268.97</c:v>
                </c:pt>
                <c:pt idx="105">
                  <c:v>34587.310000000012</c:v>
                </c:pt>
                <c:pt idx="106">
                  <c:v>83722.140000000029</c:v>
                </c:pt>
                <c:pt idx="107">
                  <c:v>72579.909999999247</c:v>
                </c:pt>
                <c:pt idx="108">
                  <c:v>4788029.9999998333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21153.950000000012</c:v>
                </c:pt>
                <c:pt idx="112">
                  <c:v>255846.0399999998</c:v>
                </c:pt>
                <c:pt idx="113">
                  <c:v>29377.88</c:v>
                </c:pt>
                <c:pt idx="114">
                  <c:v>5951.2600000000029</c:v>
                </c:pt>
                <c:pt idx="115">
                  <c:v>872695.80000000622</c:v>
                </c:pt>
                <c:pt idx="116">
                  <c:v>12081.32</c:v>
                </c:pt>
                <c:pt idx="117">
                  <c:v>43800</c:v>
                </c:pt>
                <c:pt idx="118">
                  <c:v>6385.6500000000005</c:v>
                </c:pt>
                <c:pt idx="119">
                  <c:v>76188.989999999932</c:v>
                </c:pt>
                <c:pt idx="120">
                  <c:v>49302.86</c:v>
                </c:pt>
                <c:pt idx="121">
                  <c:v>1000</c:v>
                </c:pt>
                <c:pt idx="122">
                  <c:v>9124.0100000000111</c:v>
                </c:pt>
                <c:pt idx="123">
                  <c:v>263787.74000000022</c:v>
                </c:pt>
                <c:pt idx="124">
                  <c:v>97910.160000001066</c:v>
                </c:pt>
                <c:pt idx="125">
                  <c:v>27247.01</c:v>
                </c:pt>
                <c:pt idx="126">
                  <c:v>333274.86000000068</c:v>
                </c:pt>
                <c:pt idx="127">
                  <c:v>18435.569999999989</c:v>
                </c:pt>
                <c:pt idx="128">
                  <c:v>88381.799999999988</c:v>
                </c:pt>
                <c:pt idx="129">
                  <c:v>2917.2599999999989</c:v>
                </c:pt>
                <c:pt idx="130">
                  <c:v>1868838.030000001</c:v>
                </c:pt>
                <c:pt idx="131">
                  <c:v>5062.7400000000007</c:v>
                </c:pt>
                <c:pt idx="132">
                  <c:v>26166.72999999996</c:v>
                </c:pt>
                <c:pt idx="133">
                  <c:v>63427.710000000006</c:v>
                </c:pt>
                <c:pt idx="134">
                  <c:v>9256.7700000000023</c:v>
                </c:pt>
                <c:pt idx="135">
                  <c:v>114614.9800000002</c:v>
                </c:pt>
                <c:pt idx="136">
                  <c:v>35509.599999999991</c:v>
                </c:pt>
                <c:pt idx="137">
                  <c:v>26832.03</c:v>
                </c:pt>
                <c:pt idx="138">
                  <c:v>155416.4700000002</c:v>
                </c:pt>
                <c:pt idx="139">
                  <c:v>1572881.51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70178.680000000008</c:v>
                </c:pt>
                <c:pt idx="143">
                  <c:v>370</c:v>
                </c:pt>
                <c:pt idx="144">
                  <c:v>59705.910000000324</c:v>
                </c:pt>
                <c:pt idx="145">
                  <c:v>12566.28</c:v>
                </c:pt>
                <c:pt idx="146">
                  <c:v>9351.6300000000065</c:v>
                </c:pt>
                <c:pt idx="147">
                  <c:v>672108.71999999986</c:v>
                </c:pt>
                <c:pt idx="148">
                  <c:v>17739.37</c:v>
                </c:pt>
                <c:pt idx="149">
                  <c:v>78695.109999999622</c:v>
                </c:pt>
                <c:pt idx="150">
                  <c:v>45415.930000000022</c:v>
                </c:pt>
                <c:pt idx="151">
                  <c:v>2138.69</c:v>
                </c:pt>
                <c:pt idx="152">
                  <c:v>24107.799999999948</c:v>
                </c:pt>
                <c:pt idx="153">
                  <c:v>39473.470000000008</c:v>
                </c:pt>
                <c:pt idx="154">
                  <c:v>3097.329999999999</c:v>
                </c:pt>
                <c:pt idx="155">
                  <c:v>6248.8400000000011</c:v>
                </c:pt>
                <c:pt idx="156">
                  <c:v>7183.5400000000009</c:v>
                </c:pt>
                <c:pt idx="157">
                  <c:v>5843.9000000000078</c:v>
                </c:pt>
                <c:pt idx="158">
                  <c:v>12311.510000000009</c:v>
                </c:pt>
                <c:pt idx="159">
                  <c:v>2446.61</c:v>
                </c:pt>
                <c:pt idx="160">
                  <c:v>219562.21999999951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170893.58</c:v>
                </c:pt>
                <c:pt idx="164">
                  <c:v>7122.0099999999948</c:v>
                </c:pt>
                <c:pt idx="165">
                  <c:v>63170.509999999907</c:v>
                </c:pt>
                <c:pt idx="166">
                  <c:v>132771.73000000001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7371.920000000001</c:v>
                </c:pt>
                <c:pt idx="170">
                  <c:v>633013.81000000692</c:v>
                </c:pt>
                <c:pt idx="171">
                  <c:v>6560.1300000000128</c:v>
                </c:pt>
                <c:pt idx="172">
                  <c:v>165933.01999999961</c:v>
                </c:pt>
                <c:pt idx="173">
                  <c:v>91122.51</c:v>
                </c:pt>
                <c:pt idx="174">
                  <c:v>335624.27000000241</c:v>
                </c:pt>
                <c:pt idx="175">
                  <c:v>425134.77000000433</c:v>
                </c:pt>
                <c:pt idx="176">
                  <c:v>31401.55999999999</c:v>
                </c:pt>
                <c:pt idx="177">
                  <c:v>89683.459999999221</c:v>
                </c:pt>
                <c:pt idx="178">
                  <c:v>2517162.8899999801</c:v>
                </c:pt>
                <c:pt idx="179">
                  <c:v>27064.610000000041</c:v>
                </c:pt>
                <c:pt idx="180">
                  <c:v>337254.40000000561</c:v>
                </c:pt>
                <c:pt idx="181">
                  <c:v>13856.95</c:v>
                </c:pt>
                <c:pt idx="182">
                  <c:v>64547.300000000207</c:v>
                </c:pt>
                <c:pt idx="183">
                  <c:v>40637.339999999997</c:v>
                </c:pt>
                <c:pt idx="184">
                  <c:v>269704.22000000038</c:v>
                </c:pt>
                <c:pt idx="185">
                  <c:v>80734.520000000019</c:v>
                </c:pt>
                <c:pt idx="186">
                  <c:v>19437.61999999997</c:v>
                </c:pt>
                <c:pt idx="187">
                  <c:v>1254.3</c:v>
                </c:pt>
                <c:pt idx="188">
                  <c:v>249354.89</c:v>
                </c:pt>
                <c:pt idx="189">
                  <c:v>351471.82000000012</c:v>
                </c:pt>
                <c:pt idx="190">
                  <c:v>70083.31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24605.910000000011</c:v>
                </c:pt>
                <c:pt idx="194">
                  <c:v>178816.08999999991</c:v>
                </c:pt>
                <c:pt idx="195">
                  <c:v>69601.590000000026</c:v>
                </c:pt>
                <c:pt idx="196">
                  <c:v>101998.63</c:v>
                </c:pt>
                <c:pt idx="197">
                  <c:v>31118.570000000029</c:v>
                </c:pt>
                <c:pt idx="198">
                  <c:v>23166.78</c:v>
                </c:pt>
                <c:pt idx="199">
                  <c:v>126238.7900000001</c:v>
                </c:pt>
                <c:pt idx="200">
                  <c:v>41115.069999999978</c:v>
                </c:pt>
                <c:pt idx="201">
                  <c:v>66432.13</c:v>
                </c:pt>
                <c:pt idx="202">
                  <c:v>81846.059999999983</c:v>
                </c:pt>
                <c:pt idx="203">
                  <c:v>77616.439999999944</c:v>
                </c:pt>
                <c:pt idx="204">
                  <c:v>18606.669999999998</c:v>
                </c:pt>
                <c:pt idx="205">
                  <c:v>2800</c:v>
                </c:pt>
                <c:pt idx="206">
                  <c:v>4344106.4300000053</c:v>
                </c:pt>
                <c:pt idx="207">
                  <c:v>25497.66</c:v>
                </c:pt>
                <c:pt idx="208">
                  <c:v>21433.65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31028.73000000001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62112.390000000407</c:v>
                </c:pt>
                <c:pt idx="215">
                  <c:v>16323.96</c:v>
                </c:pt>
                <c:pt idx="216">
                  <c:v>350340.86000000691</c:v>
                </c:pt>
                <c:pt idx="217">
                  <c:v>33934.189999999973</c:v>
                </c:pt>
                <c:pt idx="218">
                  <c:v>49204.319999999963</c:v>
                </c:pt>
                <c:pt idx="219">
                  <c:v>27599.19</c:v>
                </c:pt>
                <c:pt idx="220">
                  <c:v>118889.9399999998</c:v>
                </c:pt>
                <c:pt idx="221">
                  <c:v>35306.460000000006</c:v>
                </c:pt>
                <c:pt idx="222">
                  <c:v>236890.61999999869</c:v>
                </c:pt>
                <c:pt idx="223">
                  <c:v>17331.490000000009</c:v>
                </c:pt>
                <c:pt idx="224">
                  <c:v>16482.920000000009</c:v>
                </c:pt>
                <c:pt idx="225">
                  <c:v>88514.840000000055</c:v>
                </c:pt>
                <c:pt idx="226">
                  <c:v>106339.8599999999</c:v>
                </c:pt>
                <c:pt idx="227">
                  <c:v>33234.710000000021</c:v>
                </c:pt>
                <c:pt idx="228">
                  <c:v>23971.94</c:v>
                </c:pt>
                <c:pt idx="229">
                  <c:v>674.84</c:v>
                </c:pt>
                <c:pt idx="230">
                  <c:v>24726.75</c:v>
                </c:pt>
                <c:pt idx="231">
                  <c:v>15344.15</c:v>
                </c:pt>
                <c:pt idx="232">
                  <c:v>222516.05999999959</c:v>
                </c:pt>
                <c:pt idx="233">
                  <c:v>123772.25999999989</c:v>
                </c:pt>
                <c:pt idx="234">
                  <c:v>1930.89</c:v>
                </c:pt>
                <c:pt idx="235">
                  <c:v>273644.16000000387</c:v>
                </c:pt>
                <c:pt idx="236">
                  <c:v>168071.64999999979</c:v>
                </c:pt>
                <c:pt idx="237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CA59-421D-A257-59F1660C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790"/>
          <c:min val="41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60"/>
        <c:minorUnit val="40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'[4]Cifras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'[3]Cifras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'[4]Cifras SD'!$P$28:$P$265</c:f>
              <c:numCache>
                <c:formatCode>General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104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132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449-BD2F-F18F1BC12964}"/>
            </c:ext>
          </c:extLst>
        </c:ser>
        <c:ser>
          <c:idx val="1"/>
          <c:order val="1"/>
          <c:tx>
            <c:strRef>
              <c:f>'[3]Cifras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'[3]Cifras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'[3]Cifras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F-4449-BD2F-F18F1BC12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'[4]Cifras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E2-4C2F-8DE8-11BE9E274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'[4]Cifras SP'!$Q$28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2-4C2F-8DE8-11BE9E274006}"/>
            </c:ext>
          </c:extLst>
        </c:ser>
        <c:ser>
          <c:idx val="0"/>
          <c:order val="1"/>
          <c:tx>
            <c:strRef>
              <c:f>'[4]Cifras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E2-4C2F-8DE8-11BE9E274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'[4]Cifras SP'!$P$28</c:f>
              <c:numCache>
                <c:formatCode>General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2-4C2F-8DE8-11BE9E274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'[4]Cifras SP'!$C$35:$C$39</c:f>
              <c:numCache>
                <c:formatCode>General</c:formatCode>
                <c:ptCount val="5"/>
                <c:pt idx="0">
                  <c:v>246</c:v>
                </c:pt>
                <c:pt idx="4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A-4AE6-91A6-71734E83F550}"/>
            </c:ext>
          </c:extLst>
        </c:ser>
        <c:ser>
          <c:idx val="1"/>
          <c:order val="1"/>
          <c:tx>
            <c:strRef>
              <c:f>'[4]Cifras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'[4]Cifras SP'!$D$35:$D$39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A-4AE6-91A6-71734E83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'[4]Cifras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'[4]Cifras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'[4]Cifras SP'!$P$28</c:f>
              <c:numCache>
                <c:formatCode>General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1-47FA-AE0F-C1C65D36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6288"/>
        <c:axId val="-1655666832"/>
        <c:axId val="0"/>
      </c:bar3DChart>
      <c:catAx>
        <c:axId val="-165566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6832"/>
        <c:crosses val="autoZero"/>
        <c:auto val="1"/>
        <c:lblAlgn val="ctr"/>
        <c:lblOffset val="100"/>
        <c:noMultiLvlLbl val="0"/>
      </c:catAx>
      <c:valAx>
        <c:axId val="-165566683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6288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0.05056</cdr:x>
      <cdr:y>0.77794</cdr:y>
    </cdr:from>
    <cdr:to>
      <cdr:x>1</cdr:x>
      <cdr:y>0.93688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68320" y="2538811"/>
          <a:ext cx="10672915" cy="518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2013         2014            2015              2016</a:t>
          </a:r>
          <a:r>
            <a:rPr lang="es-EC" sz="1100" baseline="0"/>
            <a:t>                   2017                  2018                   2019                 2020                 2021                2022             2023               2024                2025                2026  </a:t>
          </a:r>
          <a:endParaRPr lang="es-EC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1</xdr:rowOff>
    </xdr:from>
    <xdr:to>
      <xdr:col>11</xdr:col>
      <xdr:colOff>1013460</xdr:colOff>
      <xdr:row>16</xdr:row>
      <xdr:rowOff>76201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2A6D1F-0BF7-4652-B2FA-4DAFBA10B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3081336</xdr:colOff>
      <xdr:row>40</xdr:row>
      <xdr:rowOff>14286</xdr:rowOff>
    </xdr:from>
    <xdr:to>
      <xdr:col>5</xdr:col>
      <xdr:colOff>1181099</xdr:colOff>
      <xdr:row>69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C4C324-9C72-4BA7-8F3D-A4BD5A0D5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714478</xdr:colOff>
      <xdr:row>59</xdr:row>
      <xdr:rowOff>119679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A50180-6BAB-43E9-95FE-F64FBB0C1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32658</xdr:colOff>
      <xdr:row>9</xdr:row>
      <xdr:rowOff>0</xdr:rowOff>
    </xdr:from>
    <xdr:to>
      <xdr:col>16</xdr:col>
      <xdr:colOff>448205</xdr:colOff>
      <xdr:row>32</xdr:row>
      <xdr:rowOff>87086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55D58-829A-43D3-AA42-297519036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429" y="1621971"/>
          <a:ext cx="12520462" cy="4093029"/>
        </a:xfrm>
        <a:prstGeom prst="rect">
          <a:avLst/>
        </a:prstGeom>
      </xdr:spPr>
    </xdr:pic>
    <xdr:clientData/>
  </xdr:twoCellAnchor>
  <xdr:twoCellAnchor>
    <xdr:from>
      <xdr:col>0</xdr:col>
      <xdr:colOff>391886</xdr:colOff>
      <xdr:row>39</xdr:row>
      <xdr:rowOff>0</xdr:rowOff>
    </xdr:from>
    <xdr:to>
      <xdr:col>15</xdr:col>
      <xdr:colOff>315686</xdr:colOff>
      <xdr:row>59</xdr:row>
      <xdr:rowOff>1200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DD9810A-B2B4-4FBE-8743-0C31B56D2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60</xdr:row>
      <xdr:rowOff>119744</xdr:rowOff>
    </xdr:from>
    <xdr:to>
      <xdr:col>8</xdr:col>
      <xdr:colOff>326221</xdr:colOff>
      <xdr:row>80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C7A6CDA-B12A-4341-8D56-ECDCA5B2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2772" y="10624458"/>
          <a:ext cx="6160963" cy="3505199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0.05056</cdr:x>
      <cdr:y>0.77794</cdr:y>
    </cdr:from>
    <cdr:to>
      <cdr:x>1</cdr:x>
      <cdr:y>0.93688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68320" y="2538811"/>
          <a:ext cx="10672915" cy="518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2013         2014            2015              2016</a:t>
          </a:r>
          <a:r>
            <a:rPr lang="es-EC" sz="1100" baseline="0"/>
            <a:t>                   2017                  2018                   2019                 2020                 2021                2022             2023               2024                2025                2026  </a:t>
          </a:r>
          <a:endParaRPr lang="es-EC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6</xdr:row>
      <xdr:rowOff>53340</xdr:rowOff>
    </xdr:from>
    <xdr:to>
      <xdr:col>7</xdr:col>
      <xdr:colOff>472440</xdr:colOff>
      <xdr:row>24</xdr:row>
      <xdr:rowOff>137161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6069DA-6784-414F-A535-9B1DC6DB2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91440</xdr:rowOff>
    </xdr:from>
    <xdr:to>
      <xdr:col>9</xdr:col>
      <xdr:colOff>769620</xdr:colOff>
      <xdr:row>19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9247BF-BA41-4C0F-850F-67FE73421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53340</xdr:colOff>
      <xdr:row>1</xdr:row>
      <xdr:rowOff>91440</xdr:rowOff>
    </xdr:from>
    <xdr:to>
      <xdr:col>23</xdr:col>
      <xdr:colOff>308440</xdr:colOff>
      <xdr:row>19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DAF354-6B5C-4766-8495-8884F9A03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1%2006%202026.xlsx" TargetMode="External"/><Relationship Id="rId1" Type="http://schemas.openxmlformats.org/officeDocument/2006/relationships/externalLinkPath" Target="file:///C:\Users\mariajose.iza\Downloads\3.REPORTE%20PEM%2001%2006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11%2006%202026.xlsx" TargetMode="External"/><Relationship Id="rId1" Type="http://schemas.openxmlformats.org/officeDocument/2006/relationships/externalLinkPath" Target="file:///C:\Users\mariajose.iza\Downloads\3.REPORTE%20PEM%2011%2006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1%2007%202026.xlsx" TargetMode="External"/><Relationship Id="rId1" Type="http://schemas.openxmlformats.org/officeDocument/2006/relationships/externalLinkPath" Target="file:///C:\Users\mariajose.iza\Downloads\3.REPORTE%20PEM%2001%2007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/>
      <sheetData sheetId="1"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24208307.05000291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53547613.940000191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51175.819999999992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14458.24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72248.459999999992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43302.499999999847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246669.9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175757.6499999997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6045.2400000000016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7747351.8600001084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75532.939999999959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605427.72000000044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39561.53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9245330.1099999938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39223.769999999997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371398.47000000317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23870.130000000008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82480599.930002138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23028.869999999992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6250.8799999999983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3419394.5999999968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6584.0699999999988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553601.87000000081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76493.679999999949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27596.50999999982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117309.6900000001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38973.29999999993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9106962.5899999831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334662.56999999972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15035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1068.5899999999999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78954720.779994756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82208.810000000027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6100.0300000000016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19808.150000000071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365302.13000000018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302028.43000000127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84061.830000000031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85257.719999999958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4013.2799999999902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149709.37999999919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21785.129999999968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161170.03000000009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32931.089999999916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218060.85000000009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4663687.3599999752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91827.190000000017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34587.310000000019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83722.140000000029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72579.90999999929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4788029.9999998277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21153.950000000012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255846.0400000001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5951.2600000000157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872695.80000000598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76188.989999999947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49302.859999999993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9124.0100000000057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97910.160000001037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18435.569999999971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88381.799999999974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26166.72999999997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63427.709999999977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9256.7700000000077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35509.599999999999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155416.47000000009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1572881.5099999991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70178.679999999935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9351.6300000000028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78695.109999999666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45415.930000000022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24107.799999999948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7183.5400000000009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5843.900000000006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2446.6099999999992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219562.21999999971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7122.0099999999966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63170.509999999907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633013.81000000681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6560.1300000000183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91122.509999999907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335624.27000000217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89683.459999999206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2517162.8899999801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27064.61000000003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337254.40000000497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64547.300000000192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269704.22000000038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80734.520000000033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19437.619999999981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178816.08999999979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41115.07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66432.130000000019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77616.439999999871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18606.670000000009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4344106.4300000109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21433.64999999998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62112.390000000421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350340.86000000691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49204.319999999992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35306.460000000006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236890.6199999988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17331.490000000009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88514.840000000157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674.83999999999992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1930.889999999999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273644.16000000399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24208307.05000291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1721707.570000014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53547613.940000087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51175.819999999992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14458.24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72248.460000000006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43302.499999999884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246669.89999999979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226286.13999999969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175757.64999999941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7747351.8600001037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75532.939999999988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44363.360000000001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605427.71999999986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39561.529999999992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9245330.1099999994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39223.769999999968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61398.729999999967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371398.47000000358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23870.130000000048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727068.51999999874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15958.669999999989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82480599.930002183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1517929.9400000011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23028.869999999992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6250.8799999999983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3419394.5999999898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553601.87000000058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76493.679999999949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27596.509999999878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6789.7499999999973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38973.29999999993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9106962.5899999943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334662.57000000047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15035.000000000009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1068.5899999999999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78954720.779995441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6100.029999999997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19808.150000000081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365302.12999999977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302028.43000000092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84061.829999999914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85257.719999999987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4013.2799999999911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149709.37999999899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21785.129999999979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32931.089999999938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4663687.3599999677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91827.190000000046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34587.310000000012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83722.140000000029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72579.909999999247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4788029.9999998333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21153.950000000012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5951.2600000000029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872695.80000000622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6385.6500000000005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49302.86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9124.0100000000111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263787.74000000022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97910.160000001066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333274.86000000068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88381.799999999988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26166.72999999996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9256.7700000000023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114614.9800000002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35509.599999999991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155416.4700000002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70178.680000000008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9351.6300000000065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78695.109999999622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45415.930000000022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24107.799999999948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6248.8400000000011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7183.5400000000009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5843.9000000000078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12311.510000000009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219562.21999999951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7122.0099999999948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63170.509999999907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7371.920000000001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633013.81000000692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6560.1300000000128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165933.01999999961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91122.51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335624.27000000241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425134.77000000433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89683.459999999221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2517162.8899999801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27064.610000000041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337254.40000000561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64547.300000000207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269704.22000000038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19437.61999999997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351471.82000000012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178816.08999999991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41115.069999999978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81846.059999999983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77616.439999999944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4344106.4300000053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21433.65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62112.390000000407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350340.86000000691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49204.319999999963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118889.9399999998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35306.460000000006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236890.61999999869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17331.490000000009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16482.920000000009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88514.840000000055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33234.710000000021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273644.16000000387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D36">
            <v>3</v>
          </cell>
        </row>
        <row r="37">
          <cell r="B37" t="str">
            <v>BDDM2 Sep24</v>
          </cell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Normal="100" workbookViewId="0">
      <selection activeCell="L8" sqref="L8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91" t="s">
        <v>873</v>
      </c>
      <c r="H2" s="91"/>
    </row>
    <row r="3" spans="2:8" ht="13.95" customHeight="1" x14ac:dyDescent="0.3">
      <c r="G3" s="91"/>
      <c r="H3" s="91"/>
    </row>
    <row r="4" spans="2:8" ht="13.95" customHeight="1" x14ac:dyDescent="0.3">
      <c r="G4" s="91"/>
      <c r="H4" s="91"/>
    </row>
    <row r="5" spans="2:8" ht="13.95" customHeight="1" x14ac:dyDescent="0.3">
      <c r="G5" s="91"/>
      <c r="H5" s="91"/>
    </row>
    <row r="6" spans="2:8" ht="13.95" customHeight="1" x14ac:dyDescent="0.3">
      <c r="G6" s="91"/>
      <c r="H6" s="91"/>
    </row>
    <row r="7" spans="2:8" ht="13.95" customHeight="1" x14ac:dyDescent="0.3"/>
    <row r="8" spans="2:8" ht="18" x14ac:dyDescent="0.35">
      <c r="B8" s="86" t="s">
        <v>5</v>
      </c>
      <c r="C8" s="86"/>
      <c r="D8" s="86"/>
      <c r="E8" s="86"/>
      <c r="F8" s="86"/>
      <c r="G8" s="86"/>
      <c r="H8" s="86"/>
    </row>
    <row r="9" spans="2:8" ht="8.6999999999999993" customHeight="1" x14ac:dyDescent="0.3"/>
    <row r="10" spans="2:8" ht="18" customHeight="1" x14ac:dyDescent="0.3">
      <c r="B10" s="2" t="s">
        <v>6</v>
      </c>
      <c r="C10" s="87" t="s">
        <v>7</v>
      </c>
      <c r="D10" s="87"/>
      <c r="E10" s="87"/>
      <c r="F10" s="87"/>
      <c r="G10" s="87"/>
      <c r="H10" s="87"/>
    </row>
    <row r="11" spans="2:8" ht="18" customHeight="1" x14ac:dyDescent="0.3">
      <c r="B11" s="22" t="s">
        <v>8</v>
      </c>
      <c r="C11" s="92" t="s">
        <v>9</v>
      </c>
      <c r="D11" s="92"/>
      <c r="E11" s="92"/>
      <c r="F11" s="92"/>
      <c r="G11" s="92"/>
      <c r="H11" s="92"/>
    </row>
    <row r="12" spans="2:8" ht="14.4" x14ac:dyDescent="0.3">
      <c r="B12" s="21" t="s">
        <v>209</v>
      </c>
      <c r="C12" s="88" t="s">
        <v>419</v>
      </c>
      <c r="D12" s="89"/>
      <c r="E12" s="89"/>
      <c r="F12" s="89"/>
      <c r="G12" s="89"/>
      <c r="H12" s="90"/>
    </row>
    <row r="15" spans="2:8" ht="18" x14ac:dyDescent="0.35">
      <c r="B15" s="86" t="s">
        <v>444</v>
      </c>
      <c r="C15" s="86"/>
      <c r="D15" s="86"/>
      <c r="E15" s="86"/>
      <c r="F15" s="86"/>
      <c r="G15" s="86"/>
      <c r="H15" s="86"/>
    </row>
    <row r="16" spans="2:8" ht="9.6" customHeight="1" x14ac:dyDescent="0.3"/>
    <row r="17" spans="2:8" ht="14.4" x14ac:dyDescent="0.3">
      <c r="B17" s="2" t="s">
        <v>445</v>
      </c>
      <c r="C17" s="87" t="s">
        <v>446</v>
      </c>
      <c r="D17" s="87"/>
      <c r="E17" s="87"/>
      <c r="F17" s="87"/>
      <c r="G17" s="87"/>
      <c r="H17" s="87"/>
    </row>
    <row r="18" spans="2:8" ht="14.4" x14ac:dyDescent="0.3">
      <c r="B18" s="21" t="s">
        <v>447</v>
      </c>
      <c r="C18" s="88" t="s">
        <v>419</v>
      </c>
      <c r="D18" s="89"/>
      <c r="E18" s="89"/>
      <c r="F18" s="89"/>
      <c r="G18" s="89"/>
      <c r="H18" s="90"/>
    </row>
  </sheetData>
  <customSheetViews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1"/>
    </customSheetView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workbookViewId="0">
      <selection activeCell="G17" sqref="G17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94" t="s">
        <v>0</v>
      </c>
      <c r="D2" s="94"/>
      <c r="E2" s="94"/>
      <c r="F2" s="94"/>
      <c r="G2" s="94"/>
      <c r="H2" s="94"/>
      <c r="I2" s="94"/>
      <c r="J2" s="94"/>
      <c r="K2" s="9"/>
      <c r="L2" s="9"/>
    </row>
    <row r="3" spans="2:15" ht="14.4" x14ac:dyDescent="0.3">
      <c r="C3" s="95" t="s">
        <v>2</v>
      </c>
      <c r="D3" s="95"/>
      <c r="E3" s="95"/>
      <c r="F3" s="95"/>
      <c r="G3" s="95"/>
      <c r="H3" s="95"/>
      <c r="I3" s="95"/>
      <c r="J3" s="95"/>
      <c r="K3" s="10"/>
      <c r="L3" s="10"/>
    </row>
    <row r="4" spans="2:15" ht="14.4" x14ac:dyDescent="0.3">
      <c r="C4" s="95" t="s">
        <v>874</v>
      </c>
      <c r="D4" s="95"/>
      <c r="E4" s="95"/>
      <c r="F4" s="95"/>
      <c r="G4" s="95"/>
      <c r="H4" s="95"/>
      <c r="I4" s="95"/>
      <c r="J4" s="95"/>
      <c r="K4" s="10"/>
      <c r="L4" s="10"/>
    </row>
    <row r="5" spans="2:15" ht="14.4" x14ac:dyDescent="0.3">
      <c r="C5" s="95" t="s">
        <v>15</v>
      </c>
      <c r="D5" s="95"/>
      <c r="E5" s="95"/>
      <c r="F5" s="95"/>
      <c r="G5" s="95"/>
      <c r="H5" s="95"/>
      <c r="I5" s="95"/>
      <c r="J5" s="95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96" t="s">
        <v>16</v>
      </c>
      <c r="E14" s="96"/>
      <c r="F14" s="96"/>
      <c r="G14" s="96"/>
      <c r="H14" s="50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93" t="s">
        <v>185</v>
      </c>
      <c r="D18" s="93"/>
      <c r="E18" s="93"/>
      <c r="F18" s="93"/>
      <c r="G18" s="93"/>
      <c r="H18" s="93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93" t="s">
        <v>440</v>
      </c>
      <c r="D20" s="93"/>
      <c r="E20" s="93"/>
      <c r="F20" s="93"/>
      <c r="G20" s="93"/>
      <c r="H20" s="93"/>
      <c r="I20" s="93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78F72573-CDBA-4596-9EE6-521230658988}">
      <pageMargins left="0.7" right="0.7" top="0.75" bottom="0.75" header="0.3" footer="0.3"/>
    </customSheetView>
    <customSheetView guid="{54D1B231-99FE-45D1-9CA6-4C062A8254AD}" state="hidden">
      <selection activeCell="C12" sqref="C12:H12"/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9" activePane="bottomLeft" state="frozen"/>
      <selection pane="bottomLeft" activeCell="I19" sqref="I19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6" ht="15.6" x14ac:dyDescent="0.3">
      <c r="C2" s="94" t="s">
        <v>0</v>
      </c>
      <c r="D2" s="94"/>
      <c r="E2" s="94"/>
      <c r="F2" s="94"/>
      <c r="G2" s="94"/>
      <c r="H2" s="94"/>
      <c r="I2" s="94"/>
      <c r="J2" s="94"/>
      <c r="K2" s="9"/>
    </row>
    <row r="3" spans="2:16" ht="14.4" x14ac:dyDescent="0.3">
      <c r="C3" s="95" t="s">
        <v>3</v>
      </c>
      <c r="D3" s="95"/>
      <c r="E3" s="95"/>
      <c r="F3" s="95"/>
      <c r="G3" s="95"/>
      <c r="H3" s="95"/>
      <c r="I3" s="95"/>
      <c r="J3" s="95"/>
      <c r="K3" s="10"/>
    </row>
    <row r="4" spans="2:16" ht="14.4" x14ac:dyDescent="0.3">
      <c r="C4" s="95" t="s">
        <v>874</v>
      </c>
      <c r="D4" s="95"/>
      <c r="E4" s="95"/>
      <c r="F4" s="95"/>
      <c r="G4" s="95"/>
      <c r="H4" s="95"/>
      <c r="I4" s="95"/>
      <c r="J4" s="95"/>
      <c r="K4" s="10"/>
    </row>
    <row r="5" spans="2:16" ht="14.4" x14ac:dyDescent="0.3">
      <c r="C5" s="95" t="s">
        <v>15</v>
      </c>
      <c r="D5" s="95"/>
      <c r="E5" s="95"/>
      <c r="F5" s="95"/>
      <c r="G5" s="95"/>
      <c r="H5" s="95"/>
      <c r="I5" s="95"/>
      <c r="J5" s="95"/>
      <c r="K5" s="10"/>
    </row>
    <row r="6" spans="2:16" ht="14.7" customHeight="1" x14ac:dyDescent="0.3">
      <c r="B6" s="98" t="s">
        <v>1</v>
      </c>
      <c r="C6" s="98"/>
      <c r="D6" s="98"/>
      <c r="F6" s="18"/>
      <c r="G6" s="18"/>
      <c r="H6" s="3"/>
      <c r="I6" s="3"/>
      <c r="J6" s="3"/>
      <c r="K6" s="3"/>
    </row>
    <row r="7" spans="2:16" x14ac:dyDescent="0.3">
      <c r="C7" s="20"/>
    </row>
    <row r="8" spans="2:16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  <c r="L8" s="85"/>
    </row>
    <row r="9" spans="2:16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51175.819999999992</v>
      </c>
      <c r="I9" s="34">
        <v>86</v>
      </c>
      <c r="K9"/>
      <c r="L9" s="85"/>
      <c r="N9" s="4">
        <f>+I9-K9</f>
        <v>86</v>
      </c>
      <c r="P9" s="84">
        <f>+G9-1</f>
        <v>43488</v>
      </c>
    </row>
    <row r="10" spans="2:16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3042.8200000000011</v>
      </c>
      <c r="I10" s="34">
        <v>21</v>
      </c>
      <c r="K10"/>
      <c r="L10" s="85"/>
      <c r="N10" s="4">
        <f t="shared" ref="N10:N73" si="0">+I10-K10</f>
        <v>21</v>
      </c>
      <c r="P10" s="84">
        <f t="shared" ref="P10:P73" si="1">+G10-1</f>
        <v>43809</v>
      </c>
    </row>
    <row r="11" spans="2:16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14458.24</v>
      </c>
      <c r="I11" s="34">
        <v>461</v>
      </c>
      <c r="K11"/>
      <c r="L11" s="85"/>
      <c r="N11" s="4">
        <f t="shared" si="0"/>
        <v>461</v>
      </c>
      <c r="P11" s="84">
        <f t="shared" si="1"/>
        <v>42505</v>
      </c>
    </row>
    <row r="12" spans="2:16" x14ac:dyDescent="0.3">
      <c r="D12" s="31" t="s">
        <v>174</v>
      </c>
      <c r="E12" s="35"/>
      <c r="F12" s="31" t="s">
        <v>194</v>
      </c>
      <c r="G12" s="32">
        <v>43272</v>
      </c>
      <c r="H12" s="33">
        <v>72248.460000000006</v>
      </c>
      <c r="I12" s="34">
        <v>110</v>
      </c>
      <c r="K12"/>
      <c r="L12" s="85"/>
      <c r="N12" s="4">
        <f t="shared" si="0"/>
        <v>110</v>
      </c>
      <c r="P12" s="84">
        <f t="shared" si="1"/>
        <v>43271</v>
      </c>
    </row>
    <row r="13" spans="2:16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43302.499999999884</v>
      </c>
      <c r="I13" s="34">
        <v>1132</v>
      </c>
      <c r="K13"/>
      <c r="L13" s="85"/>
      <c r="N13" s="4">
        <f t="shared" si="0"/>
        <v>1132</v>
      </c>
      <c r="P13" s="84">
        <f t="shared" si="1"/>
        <v>44012</v>
      </c>
    </row>
    <row r="14" spans="2:16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246669.89999999979</v>
      </c>
      <c r="I14" s="34">
        <v>2286</v>
      </c>
      <c r="K14"/>
      <c r="L14" s="85"/>
      <c r="N14" s="4">
        <f t="shared" si="0"/>
        <v>2286</v>
      </c>
      <c r="P14" s="84">
        <f t="shared" si="1"/>
        <v>44102</v>
      </c>
    </row>
    <row r="15" spans="2:16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226286.13999999969</v>
      </c>
      <c r="I15" s="34">
        <v>3049</v>
      </c>
      <c r="K15"/>
      <c r="L15" s="85"/>
      <c r="N15" s="4">
        <f t="shared" si="0"/>
        <v>3049</v>
      </c>
      <c r="P15" s="84">
        <f t="shared" si="1"/>
        <v>43384</v>
      </c>
    </row>
    <row r="16" spans="2:16" x14ac:dyDescent="0.3">
      <c r="D16" s="31" t="s">
        <v>141</v>
      </c>
      <c r="E16" s="35"/>
      <c r="F16" s="31" t="s">
        <v>194</v>
      </c>
      <c r="G16" s="32">
        <v>42733</v>
      </c>
      <c r="H16" s="33">
        <v>4118.3100000000004</v>
      </c>
      <c r="I16" s="34">
        <v>13</v>
      </c>
      <c r="K16"/>
      <c r="L16" s="85"/>
      <c r="N16" s="4">
        <f t="shared" si="0"/>
        <v>13</v>
      </c>
      <c r="P16" s="84">
        <f t="shared" si="1"/>
        <v>42732</v>
      </c>
    </row>
    <row r="17" spans="4:16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175757.64999999941</v>
      </c>
      <c r="I17" s="34">
        <v>2064</v>
      </c>
      <c r="K17"/>
      <c r="L17" s="85"/>
      <c r="N17" s="4">
        <f t="shared" si="0"/>
        <v>2064</v>
      </c>
      <c r="P17" s="84">
        <f t="shared" si="1"/>
        <v>44831</v>
      </c>
    </row>
    <row r="18" spans="4:16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 s="85"/>
      <c r="N18" s="4">
        <f t="shared" si="0"/>
        <v>45</v>
      </c>
      <c r="P18" s="84">
        <f t="shared" si="1"/>
        <v>42450</v>
      </c>
    </row>
    <row r="19" spans="4:16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 s="85"/>
      <c r="N19" s="4">
        <f t="shared" si="0"/>
        <v>7</v>
      </c>
      <c r="P19" s="84">
        <f t="shared" si="1"/>
        <v>44915</v>
      </c>
    </row>
    <row r="20" spans="4:16" x14ac:dyDescent="0.3">
      <c r="D20" s="31" t="s">
        <v>116</v>
      </c>
      <c r="E20" s="35"/>
      <c r="F20" s="31" t="s">
        <v>194</v>
      </c>
      <c r="G20" s="32">
        <v>42550</v>
      </c>
      <c r="H20" s="33">
        <v>6045.24</v>
      </c>
      <c r="I20" s="34">
        <v>92</v>
      </c>
      <c r="K20"/>
      <c r="L20" s="85"/>
      <c r="N20" s="4">
        <f t="shared" si="0"/>
        <v>92</v>
      </c>
      <c r="P20" s="84">
        <f t="shared" si="1"/>
        <v>42549</v>
      </c>
    </row>
    <row r="21" spans="4:16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37705.929999999993</v>
      </c>
      <c r="I21" s="34">
        <v>46</v>
      </c>
      <c r="K21"/>
      <c r="L21" s="85"/>
      <c r="N21" s="4">
        <f t="shared" si="0"/>
        <v>46</v>
      </c>
      <c r="P21" s="84">
        <f t="shared" si="1"/>
        <v>41665</v>
      </c>
    </row>
    <row r="22" spans="4:16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 s="85"/>
      <c r="N22" s="4">
        <f t="shared" si="0"/>
        <v>36</v>
      </c>
      <c r="P22" s="84">
        <f t="shared" si="1"/>
        <v>42444</v>
      </c>
    </row>
    <row r="23" spans="4:16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7747351.8600001037</v>
      </c>
      <c r="I23" s="34">
        <v>41633</v>
      </c>
      <c r="K23"/>
      <c r="L23" s="85"/>
      <c r="N23" s="4">
        <f t="shared" si="0"/>
        <v>41633</v>
      </c>
      <c r="P23" s="84">
        <f t="shared" si="1"/>
        <v>42239</v>
      </c>
    </row>
    <row r="24" spans="4:16" x14ac:dyDescent="0.3">
      <c r="D24" s="31" t="s">
        <v>168</v>
      </c>
      <c r="E24" s="35"/>
      <c r="F24" s="31" t="s">
        <v>194</v>
      </c>
      <c r="G24" s="32">
        <v>43098</v>
      </c>
      <c r="H24" s="33">
        <v>95011.36</v>
      </c>
      <c r="I24" s="34">
        <v>1429</v>
      </c>
      <c r="K24"/>
      <c r="L24" s="85"/>
      <c r="N24" s="4">
        <f t="shared" si="0"/>
        <v>1429</v>
      </c>
      <c r="P24" s="84">
        <f t="shared" si="1"/>
        <v>43097</v>
      </c>
    </row>
    <row r="25" spans="4:16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 s="85"/>
      <c r="N25" s="4">
        <f t="shared" si="0"/>
        <v>7</v>
      </c>
      <c r="P25" s="84">
        <f t="shared" si="1"/>
        <v>43614</v>
      </c>
    </row>
    <row r="26" spans="4:16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</v>
      </c>
      <c r="I26" s="34">
        <v>333</v>
      </c>
      <c r="K26"/>
      <c r="L26" s="85"/>
      <c r="N26" s="4">
        <f t="shared" si="0"/>
        <v>333</v>
      </c>
      <c r="P26" s="84">
        <f t="shared" si="1"/>
        <v>44076</v>
      </c>
    </row>
    <row r="27" spans="4:16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 s="85"/>
      <c r="N27" s="4">
        <f t="shared" si="0"/>
        <v>19</v>
      </c>
      <c r="P27" s="84">
        <f t="shared" si="1"/>
        <v>43879</v>
      </c>
    </row>
    <row r="28" spans="4:16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272719.4599999999</v>
      </c>
      <c r="I28" s="34">
        <v>432</v>
      </c>
      <c r="K28"/>
      <c r="L28" s="85"/>
      <c r="N28" s="4">
        <f t="shared" si="0"/>
        <v>432</v>
      </c>
      <c r="P28" s="84">
        <f t="shared" si="1"/>
        <v>44713</v>
      </c>
    </row>
    <row r="29" spans="4:16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75532.939999999988</v>
      </c>
      <c r="I29" s="34">
        <v>1621</v>
      </c>
      <c r="K29"/>
      <c r="L29" s="85"/>
      <c r="N29" s="4">
        <f t="shared" si="0"/>
        <v>1621</v>
      </c>
      <c r="P29" s="84">
        <f t="shared" si="1"/>
        <v>43096</v>
      </c>
    </row>
    <row r="30" spans="4:16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44363.360000000001</v>
      </c>
      <c r="I30" s="34">
        <v>57</v>
      </c>
      <c r="K30"/>
      <c r="L30" s="85"/>
      <c r="N30" s="4">
        <f t="shared" si="0"/>
        <v>57</v>
      </c>
      <c r="P30" s="84">
        <f t="shared" si="1"/>
        <v>42908</v>
      </c>
    </row>
    <row r="31" spans="4:16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 s="85"/>
      <c r="N31" s="4">
        <f t="shared" si="0"/>
        <v>54</v>
      </c>
      <c r="P31" s="84">
        <f t="shared" si="1"/>
        <v>42534</v>
      </c>
    </row>
    <row r="32" spans="4:16" x14ac:dyDescent="0.3">
      <c r="D32" s="31" t="s">
        <v>41</v>
      </c>
      <c r="E32" s="35"/>
      <c r="F32" s="31" t="s">
        <v>194</v>
      </c>
      <c r="G32" s="32">
        <v>41800</v>
      </c>
      <c r="H32" s="33">
        <v>605427.71999999846</v>
      </c>
      <c r="I32" s="34">
        <v>17544</v>
      </c>
      <c r="K32"/>
      <c r="L32" s="85"/>
      <c r="N32" s="4">
        <f t="shared" si="0"/>
        <v>17544</v>
      </c>
      <c r="P32" s="84">
        <f t="shared" si="1"/>
        <v>41799</v>
      </c>
    </row>
    <row r="33" spans="4:16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39561.529999999992</v>
      </c>
      <c r="I33" s="34">
        <v>121</v>
      </c>
      <c r="K33"/>
      <c r="L33" s="85"/>
      <c r="N33" s="4">
        <f t="shared" si="0"/>
        <v>121</v>
      </c>
      <c r="P33" s="84">
        <f t="shared" si="1"/>
        <v>41808</v>
      </c>
    </row>
    <row r="34" spans="4:16" x14ac:dyDescent="0.3">
      <c r="D34" s="31" t="s">
        <v>462</v>
      </c>
      <c r="E34" s="35"/>
      <c r="F34" s="31" t="s">
        <v>194</v>
      </c>
      <c r="G34" s="32">
        <v>45105</v>
      </c>
      <c r="H34" s="33">
        <v>9245330.1099999994</v>
      </c>
      <c r="I34" s="34">
        <v>3918</v>
      </c>
      <c r="K34"/>
      <c r="L34" s="85"/>
      <c r="N34" s="4">
        <f t="shared" si="0"/>
        <v>3918</v>
      </c>
      <c r="P34" s="84">
        <f t="shared" si="1"/>
        <v>45104</v>
      </c>
    </row>
    <row r="35" spans="4:16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185945.72000000841</v>
      </c>
      <c r="I35" s="34">
        <v>4765</v>
      </c>
      <c r="K35"/>
      <c r="L35" s="85"/>
      <c r="N35" s="4">
        <f t="shared" si="0"/>
        <v>4765</v>
      </c>
      <c r="P35" s="84">
        <f t="shared" si="1"/>
        <v>42668</v>
      </c>
    </row>
    <row r="36" spans="4:16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39223.769999999968</v>
      </c>
      <c r="I36" s="34">
        <v>568</v>
      </c>
      <c r="K36"/>
      <c r="L36" s="85"/>
      <c r="N36" s="4">
        <f t="shared" si="0"/>
        <v>568</v>
      </c>
      <c r="P36" s="84">
        <f t="shared" si="1"/>
        <v>42550</v>
      </c>
    </row>
    <row r="37" spans="4:16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47552.100000000013</v>
      </c>
      <c r="I37" s="34">
        <v>316</v>
      </c>
      <c r="K37"/>
      <c r="L37" s="85"/>
      <c r="N37" s="4">
        <f t="shared" si="0"/>
        <v>316</v>
      </c>
      <c r="P37" s="84">
        <f t="shared" si="1"/>
        <v>43137</v>
      </c>
    </row>
    <row r="38" spans="4:16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 s="85"/>
      <c r="N38" s="4">
        <f t="shared" si="0"/>
        <v>403</v>
      </c>
      <c r="P38" s="84">
        <f t="shared" si="1"/>
        <v>42999</v>
      </c>
    </row>
    <row r="39" spans="4:16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 s="85"/>
      <c r="N39" s="4">
        <f t="shared" si="0"/>
        <v>1</v>
      </c>
      <c r="P39" s="84">
        <f t="shared" si="1"/>
        <v>43754</v>
      </c>
    </row>
    <row r="40" spans="4:16" x14ac:dyDescent="0.3">
      <c r="D40" s="31" t="s">
        <v>45</v>
      </c>
      <c r="E40" s="35"/>
      <c r="F40" s="31" t="s">
        <v>194</v>
      </c>
      <c r="G40" s="32">
        <v>41857</v>
      </c>
      <c r="H40" s="33">
        <v>20827.78</v>
      </c>
      <c r="I40" s="34">
        <v>61</v>
      </c>
      <c r="K40"/>
      <c r="L40" s="85"/>
      <c r="N40" s="4">
        <f t="shared" si="0"/>
        <v>61</v>
      </c>
      <c r="P40" s="84">
        <f t="shared" si="1"/>
        <v>41856</v>
      </c>
    </row>
    <row r="41" spans="4:16" x14ac:dyDescent="0.3">
      <c r="D41" s="31" t="s">
        <v>100</v>
      </c>
      <c r="E41" s="35"/>
      <c r="F41" s="31" t="s">
        <v>194</v>
      </c>
      <c r="G41" s="32">
        <v>42535</v>
      </c>
      <c r="H41" s="33">
        <v>61398.729999999967</v>
      </c>
      <c r="I41" s="34">
        <v>272</v>
      </c>
      <c r="K41"/>
      <c r="L41" s="85"/>
      <c r="N41" s="4">
        <f t="shared" si="0"/>
        <v>272</v>
      </c>
      <c r="P41" s="84">
        <f t="shared" si="1"/>
        <v>42534</v>
      </c>
    </row>
    <row r="42" spans="4:16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371398.47000000358</v>
      </c>
      <c r="I42" s="34">
        <v>6410</v>
      </c>
      <c r="K42"/>
      <c r="L42" s="85"/>
      <c r="N42" s="4">
        <f t="shared" si="0"/>
        <v>6410</v>
      </c>
      <c r="P42" s="84">
        <f t="shared" si="1"/>
        <v>42674</v>
      </c>
    </row>
    <row r="43" spans="4:16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23870.130000000048</v>
      </c>
      <c r="I43" s="34">
        <v>914</v>
      </c>
      <c r="K43" s="17"/>
      <c r="L43" s="85"/>
      <c r="N43" s="4">
        <f t="shared" si="0"/>
        <v>914</v>
      </c>
      <c r="P43" s="84">
        <f t="shared" si="1"/>
        <v>43376</v>
      </c>
    </row>
    <row r="44" spans="4:16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 s="85"/>
      <c r="N44" s="4">
        <f t="shared" si="0"/>
        <v>31</v>
      </c>
      <c r="P44" s="84">
        <f t="shared" si="1"/>
        <v>41552</v>
      </c>
    </row>
    <row r="45" spans="4:16" x14ac:dyDescent="0.3">
      <c r="D45" s="31" t="s">
        <v>55</v>
      </c>
      <c r="E45" s="35"/>
      <c r="F45" s="31" t="s">
        <v>194</v>
      </c>
      <c r="G45" s="32">
        <v>42240</v>
      </c>
      <c r="H45" s="33">
        <v>727068.51999999874</v>
      </c>
      <c r="I45" s="34">
        <v>6174</v>
      </c>
      <c r="K45"/>
      <c r="L45" s="85"/>
      <c r="N45" s="4">
        <f t="shared" si="0"/>
        <v>6174</v>
      </c>
      <c r="P45" s="84">
        <f t="shared" si="1"/>
        <v>42239</v>
      </c>
    </row>
    <row r="46" spans="4:16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 s="85"/>
      <c r="N46" s="4">
        <f t="shared" si="0"/>
        <v>6</v>
      </c>
      <c r="P46" s="84">
        <f t="shared" si="1"/>
        <v>42534</v>
      </c>
    </row>
    <row r="47" spans="4:16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15958.669999999989</v>
      </c>
      <c r="I47" s="34">
        <v>100</v>
      </c>
      <c r="K47"/>
      <c r="L47" s="85"/>
      <c r="N47" s="4">
        <f t="shared" si="0"/>
        <v>100</v>
      </c>
      <c r="P47" s="84">
        <f t="shared" si="1"/>
        <v>44425</v>
      </c>
    </row>
    <row r="48" spans="4:16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82480599.930008516</v>
      </c>
      <c r="I48" s="34">
        <v>75460</v>
      </c>
      <c r="K48"/>
      <c r="L48" s="85"/>
      <c r="N48" s="4">
        <f t="shared" si="0"/>
        <v>75460</v>
      </c>
      <c r="O48"/>
      <c r="P48" s="84">
        <f t="shared" si="1"/>
        <v>45627</v>
      </c>
    </row>
    <row r="49" spans="4:16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1517929.9400000011</v>
      </c>
      <c r="I49" s="34">
        <v>9273</v>
      </c>
      <c r="K49"/>
      <c r="L49" s="85"/>
      <c r="N49" s="4">
        <f t="shared" si="0"/>
        <v>9273</v>
      </c>
      <c r="P49" s="84">
        <f t="shared" si="1"/>
        <v>42950</v>
      </c>
    </row>
    <row r="50" spans="4:16" x14ac:dyDescent="0.3">
      <c r="D50" s="31" t="s">
        <v>68</v>
      </c>
      <c r="E50" s="35"/>
      <c r="F50" s="31" t="s">
        <v>194</v>
      </c>
      <c r="G50" s="32">
        <v>42445</v>
      </c>
      <c r="H50" s="33">
        <v>23028.869999999992</v>
      </c>
      <c r="I50" s="34">
        <v>305</v>
      </c>
      <c r="K50"/>
      <c r="L50" s="85"/>
      <c r="N50" s="4">
        <f t="shared" si="0"/>
        <v>305</v>
      </c>
      <c r="P50" s="84">
        <f t="shared" si="1"/>
        <v>42444</v>
      </c>
    </row>
    <row r="51" spans="4:16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 s="85"/>
      <c r="N51" s="4">
        <f t="shared" si="0"/>
        <v>7</v>
      </c>
      <c r="P51" s="84">
        <f t="shared" si="1"/>
        <v>42093</v>
      </c>
    </row>
    <row r="52" spans="4:16" x14ac:dyDescent="0.3">
      <c r="D52" s="31" t="s">
        <v>48</v>
      </c>
      <c r="E52" s="35"/>
      <c r="F52" s="31" t="s">
        <v>194</v>
      </c>
      <c r="G52" s="32">
        <v>41975</v>
      </c>
      <c r="H52" s="33">
        <v>6250.8799999999983</v>
      </c>
      <c r="I52" s="34">
        <v>125</v>
      </c>
      <c r="K52"/>
      <c r="L52" s="85"/>
      <c r="N52" s="4">
        <f t="shared" si="0"/>
        <v>125</v>
      </c>
      <c r="P52" s="84">
        <f t="shared" si="1"/>
        <v>41974</v>
      </c>
    </row>
    <row r="53" spans="4:16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3419394.5999999898</v>
      </c>
      <c r="I53" s="34">
        <v>17450</v>
      </c>
      <c r="K53"/>
      <c r="L53" s="85"/>
      <c r="N53" s="4">
        <f t="shared" si="0"/>
        <v>17450</v>
      </c>
      <c r="P53" s="84">
        <f t="shared" si="1"/>
        <v>43075</v>
      </c>
    </row>
    <row r="54" spans="4:16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100934.4099999996</v>
      </c>
      <c r="I54" s="34">
        <v>1150</v>
      </c>
      <c r="K54"/>
      <c r="L54" s="85"/>
      <c r="N54" s="4">
        <f t="shared" si="0"/>
        <v>1150</v>
      </c>
      <c r="P54" s="84">
        <f t="shared" si="1"/>
        <v>42747</v>
      </c>
    </row>
    <row r="55" spans="4:16" x14ac:dyDescent="0.3">
      <c r="D55" s="31" t="s">
        <v>476</v>
      </c>
      <c r="E55" s="35"/>
      <c r="F55" s="31" t="s">
        <v>194</v>
      </c>
      <c r="G55" s="32">
        <v>42520</v>
      </c>
      <c r="H55" s="33">
        <v>6584.0699999999979</v>
      </c>
      <c r="I55" s="34">
        <v>231</v>
      </c>
      <c r="K55"/>
      <c r="L55" s="85"/>
      <c r="N55" s="4">
        <f t="shared" si="0"/>
        <v>231</v>
      </c>
      <c r="P55" s="84">
        <f t="shared" si="1"/>
        <v>42519</v>
      </c>
    </row>
    <row r="56" spans="4:16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553601.87000000058</v>
      </c>
      <c r="I56" s="34">
        <v>4921</v>
      </c>
      <c r="K56"/>
      <c r="L56" s="85"/>
      <c r="N56" s="4">
        <f t="shared" si="0"/>
        <v>4921</v>
      </c>
      <c r="P56" s="84">
        <f t="shared" si="1"/>
        <v>42761</v>
      </c>
    </row>
    <row r="57" spans="4:16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451661.22000000009</v>
      </c>
      <c r="I57" s="34">
        <v>469</v>
      </c>
      <c r="K57"/>
      <c r="L57" s="85"/>
      <c r="N57" s="4">
        <f t="shared" si="0"/>
        <v>469</v>
      </c>
      <c r="P57" s="84">
        <f t="shared" si="1"/>
        <v>44405</v>
      </c>
    </row>
    <row r="58" spans="4:16" x14ac:dyDescent="0.3">
      <c r="D58" s="31" t="s">
        <v>99</v>
      </c>
      <c r="E58" s="35"/>
      <c r="F58" s="31" t="s">
        <v>194</v>
      </c>
      <c r="G58" s="32">
        <v>42520</v>
      </c>
      <c r="H58" s="33">
        <v>15700.43</v>
      </c>
      <c r="I58" s="34">
        <v>375</v>
      </c>
      <c r="K58"/>
      <c r="L58" s="85"/>
      <c r="N58" s="4">
        <f t="shared" si="0"/>
        <v>375</v>
      </c>
      <c r="P58" s="84">
        <f t="shared" si="1"/>
        <v>42519</v>
      </c>
    </row>
    <row r="59" spans="4:16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22863.84</v>
      </c>
      <c r="I59" s="34">
        <v>99</v>
      </c>
      <c r="K59"/>
      <c r="L59" s="85"/>
      <c r="N59" s="4">
        <f t="shared" si="0"/>
        <v>99</v>
      </c>
      <c r="P59" s="84">
        <f t="shared" si="1"/>
        <v>42691</v>
      </c>
    </row>
    <row r="60" spans="4:16" x14ac:dyDescent="0.3">
      <c r="D60" s="31" t="s">
        <v>472</v>
      </c>
      <c r="E60" s="35"/>
      <c r="F60" s="31" t="s">
        <v>194</v>
      </c>
      <c r="G60" s="32">
        <v>45100</v>
      </c>
      <c r="H60" s="33">
        <v>76493.679999999949</v>
      </c>
      <c r="I60" s="34">
        <v>1123</v>
      </c>
      <c r="K60"/>
      <c r="L60" s="85"/>
      <c r="N60" s="4">
        <f t="shared" si="0"/>
        <v>1123</v>
      </c>
      <c r="P60" s="84">
        <f t="shared" si="1"/>
        <v>45099</v>
      </c>
    </row>
    <row r="61" spans="4:16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27596.509999999878</v>
      </c>
      <c r="I61" s="34">
        <v>1455</v>
      </c>
      <c r="K61"/>
      <c r="L61" s="85"/>
      <c r="N61" s="4">
        <f t="shared" si="0"/>
        <v>1455</v>
      </c>
      <c r="P61" s="84">
        <f t="shared" si="1"/>
        <v>42534</v>
      </c>
    </row>
    <row r="62" spans="4:16" x14ac:dyDescent="0.3">
      <c r="D62" s="31" t="s">
        <v>102</v>
      </c>
      <c r="E62" s="35"/>
      <c r="F62" s="31" t="s">
        <v>194</v>
      </c>
      <c r="G62" s="32">
        <v>42535</v>
      </c>
      <c r="H62" s="33">
        <v>6789.7499999999973</v>
      </c>
      <c r="I62" s="34">
        <v>98</v>
      </c>
      <c r="K62"/>
      <c r="L62" s="85"/>
      <c r="N62" s="4">
        <f t="shared" si="0"/>
        <v>98</v>
      </c>
      <c r="P62" s="84">
        <f t="shared" si="1"/>
        <v>42534</v>
      </c>
    </row>
    <row r="63" spans="4:16" x14ac:dyDescent="0.3">
      <c r="D63" s="31" t="s">
        <v>32</v>
      </c>
      <c r="E63" s="35"/>
      <c r="F63" s="31" t="s">
        <v>194</v>
      </c>
      <c r="G63" s="32">
        <v>41724</v>
      </c>
      <c r="H63" s="33">
        <v>117309.69</v>
      </c>
      <c r="I63" s="34">
        <v>167</v>
      </c>
      <c r="K63"/>
      <c r="L63" s="85"/>
      <c r="N63" s="4">
        <f t="shared" si="0"/>
        <v>167</v>
      </c>
      <c r="P63" s="84">
        <f t="shared" si="1"/>
        <v>41723</v>
      </c>
    </row>
    <row r="64" spans="4:16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38973.29999999993</v>
      </c>
      <c r="I64" s="34">
        <v>937</v>
      </c>
      <c r="K64"/>
      <c r="L64" s="85"/>
      <c r="N64" s="4">
        <f t="shared" si="0"/>
        <v>937</v>
      </c>
      <c r="P64" s="84">
        <f t="shared" si="1"/>
        <v>42444</v>
      </c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</v>
      </c>
      <c r="I65" s="34">
        <v>3402</v>
      </c>
      <c r="K65"/>
      <c r="L65" s="85"/>
      <c r="N65" s="4">
        <f t="shared" si="0"/>
        <v>3402</v>
      </c>
      <c r="P65" s="84">
        <f t="shared" si="1"/>
        <v>45169</v>
      </c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9106962.5899999943</v>
      </c>
      <c r="I66" s="34">
        <v>34665</v>
      </c>
      <c r="K66"/>
      <c r="L66" s="85"/>
      <c r="N66" s="4">
        <f t="shared" si="0"/>
        <v>34665</v>
      </c>
      <c r="P66" s="84">
        <f t="shared" si="1"/>
        <v>41436</v>
      </c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53692.23</v>
      </c>
      <c r="I67" s="34">
        <v>83</v>
      </c>
      <c r="K67"/>
      <c r="L67" s="85"/>
      <c r="N67" s="4">
        <f t="shared" si="0"/>
        <v>83</v>
      </c>
      <c r="P67" s="84">
        <f t="shared" si="1"/>
        <v>42541</v>
      </c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334662.57000000047</v>
      </c>
      <c r="I68" s="34">
        <v>3614</v>
      </c>
      <c r="K68"/>
      <c r="L68" s="85"/>
      <c r="N68" s="4">
        <f t="shared" si="0"/>
        <v>3614</v>
      </c>
      <c r="P68" s="84">
        <f t="shared" si="1"/>
        <v>42584</v>
      </c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 s="85"/>
      <c r="N69" s="4">
        <f t="shared" si="0"/>
        <v>3</v>
      </c>
      <c r="P69" s="84">
        <f t="shared" si="1"/>
        <v>42956</v>
      </c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15035.000000000009</v>
      </c>
      <c r="I70" s="34">
        <v>162</v>
      </c>
      <c r="K70"/>
      <c r="L70" s="85"/>
      <c r="N70" s="4">
        <f t="shared" si="0"/>
        <v>162</v>
      </c>
      <c r="P70" s="84">
        <f t="shared" si="1"/>
        <v>42297</v>
      </c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14684.06</v>
      </c>
      <c r="I71" s="34">
        <v>359</v>
      </c>
      <c r="K71"/>
      <c r="L71" s="85"/>
      <c r="N71" s="4">
        <f t="shared" si="0"/>
        <v>359</v>
      </c>
      <c r="P71" s="84">
        <f t="shared" si="1"/>
        <v>42297</v>
      </c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1068.5899999999999</v>
      </c>
      <c r="I72" s="34">
        <v>102</v>
      </c>
      <c r="K72"/>
      <c r="L72" s="85"/>
      <c r="N72" s="4">
        <f t="shared" si="0"/>
        <v>102</v>
      </c>
      <c r="P72" s="84">
        <f t="shared" si="1"/>
        <v>42297</v>
      </c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78954720.779991552</v>
      </c>
      <c r="I73" s="34">
        <v>74461</v>
      </c>
      <c r="K73"/>
      <c r="L73" s="85"/>
      <c r="N73" s="4">
        <f t="shared" si="0"/>
        <v>74461</v>
      </c>
      <c r="P73" s="84">
        <f t="shared" si="1"/>
        <v>45890</v>
      </c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 s="85"/>
      <c r="N74" s="4">
        <f t="shared" ref="N74:N137" si="2">+I74-K74</f>
        <v>42</v>
      </c>
      <c r="P74" s="84">
        <f t="shared" ref="P74:P137" si="3">+G74-1</f>
        <v>42487</v>
      </c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 s="85"/>
      <c r="N75" s="4">
        <f t="shared" si="2"/>
        <v>8</v>
      </c>
      <c r="P75" s="84">
        <f t="shared" si="3"/>
        <v>41886</v>
      </c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32936.559999999998</v>
      </c>
      <c r="I76" s="34">
        <v>1091</v>
      </c>
      <c r="K76"/>
      <c r="L76" s="85"/>
      <c r="N76" s="4">
        <f t="shared" si="2"/>
        <v>1091</v>
      </c>
      <c r="P76" s="84">
        <f t="shared" si="3"/>
        <v>42732</v>
      </c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23784.71</v>
      </c>
      <c r="I77" s="34">
        <v>214</v>
      </c>
      <c r="K77"/>
      <c r="L77" s="85"/>
      <c r="N77" s="4">
        <f t="shared" si="2"/>
        <v>214</v>
      </c>
      <c r="P77" s="84">
        <f t="shared" si="3"/>
        <v>42915</v>
      </c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 s="85"/>
      <c r="N78" s="4">
        <f t="shared" si="2"/>
        <v>8</v>
      </c>
      <c r="P78" s="84">
        <f t="shared" si="3"/>
        <v>42761</v>
      </c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</v>
      </c>
      <c r="I79" s="34">
        <v>20</v>
      </c>
      <c r="K79"/>
      <c r="L79" s="85"/>
      <c r="N79" s="4">
        <f t="shared" si="2"/>
        <v>20</v>
      </c>
      <c r="P79" s="84">
        <f t="shared" si="3"/>
        <v>41808</v>
      </c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82208.81</v>
      </c>
      <c r="I80" s="34">
        <v>652</v>
      </c>
      <c r="J80" s="1"/>
      <c r="L80" s="85"/>
      <c r="N80" s="4">
        <f t="shared" si="2"/>
        <v>652</v>
      </c>
      <c r="O80" s="1"/>
      <c r="P80" s="84">
        <f t="shared" si="3"/>
        <v>42550</v>
      </c>
      <c r="R80" s="1"/>
    </row>
    <row r="81" spans="4:16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6100.029999999997</v>
      </c>
      <c r="I81" s="34">
        <v>101</v>
      </c>
      <c r="K81"/>
      <c r="L81" s="85"/>
      <c r="N81" s="4">
        <f t="shared" si="2"/>
        <v>101</v>
      </c>
      <c r="P81" s="84">
        <f t="shared" si="3"/>
        <v>43850</v>
      </c>
    </row>
    <row r="82" spans="4:16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 s="85"/>
      <c r="N82" s="4">
        <f t="shared" si="2"/>
        <v>30</v>
      </c>
      <c r="P82" s="84">
        <f t="shared" si="3"/>
        <v>42452</v>
      </c>
    </row>
    <row r="83" spans="4:16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19808.150000000081</v>
      </c>
      <c r="I83" s="34">
        <v>1056</v>
      </c>
      <c r="K83"/>
      <c r="L83" s="85"/>
      <c r="N83" s="4">
        <f t="shared" si="2"/>
        <v>1056</v>
      </c>
      <c r="P83" s="84">
        <f t="shared" si="3"/>
        <v>43096</v>
      </c>
    </row>
    <row r="84" spans="4:16" x14ac:dyDescent="0.3">
      <c r="D84" s="31" t="s">
        <v>427</v>
      </c>
      <c r="E84" s="35"/>
      <c r="F84" s="31" t="s">
        <v>194</v>
      </c>
      <c r="G84" s="32">
        <v>44251</v>
      </c>
      <c r="H84" s="33">
        <v>43701.460000000137</v>
      </c>
      <c r="I84" s="34">
        <v>1210</v>
      </c>
      <c r="K84"/>
      <c r="L84" s="85"/>
      <c r="N84" s="4">
        <f t="shared" si="2"/>
        <v>1210</v>
      </c>
      <c r="P84" s="84">
        <f t="shared" si="3"/>
        <v>44250</v>
      </c>
    </row>
    <row r="85" spans="4:16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365302.12999999977</v>
      </c>
      <c r="I85" s="34">
        <v>8612</v>
      </c>
      <c r="K85"/>
      <c r="L85" s="85"/>
      <c r="N85" s="4">
        <f t="shared" si="2"/>
        <v>8612</v>
      </c>
      <c r="P85" s="84">
        <f t="shared" si="3"/>
        <v>42452</v>
      </c>
    </row>
    <row r="86" spans="4:16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302028.43000000092</v>
      </c>
      <c r="I86" s="34">
        <v>6742</v>
      </c>
      <c r="K86"/>
      <c r="L86" s="85"/>
      <c r="N86" s="4">
        <f t="shared" si="2"/>
        <v>6742</v>
      </c>
      <c r="P86" s="84">
        <f t="shared" si="3"/>
        <v>41738</v>
      </c>
    </row>
    <row r="87" spans="4:16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 s="85"/>
      <c r="N87" s="4">
        <f t="shared" si="2"/>
        <v>13</v>
      </c>
      <c r="P87" s="84">
        <f t="shared" si="3"/>
        <v>42513</v>
      </c>
    </row>
    <row r="88" spans="4:16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84061.829999999914</v>
      </c>
      <c r="I88" s="34">
        <v>1478</v>
      </c>
      <c r="K88"/>
      <c r="L88" s="85"/>
      <c r="N88" s="4">
        <f t="shared" si="2"/>
        <v>1478</v>
      </c>
      <c r="P88" s="84">
        <f t="shared" si="3"/>
        <v>42449</v>
      </c>
    </row>
    <row r="89" spans="4:16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 s="85"/>
      <c r="N89" s="4">
        <f t="shared" si="2"/>
        <v>6</v>
      </c>
      <c r="P89" s="84">
        <f t="shared" si="3"/>
        <v>42642</v>
      </c>
    </row>
    <row r="90" spans="4:16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1333410.550000018</v>
      </c>
      <c r="I90" s="34">
        <v>5283</v>
      </c>
      <c r="K90"/>
      <c r="L90" s="85"/>
      <c r="N90" s="4">
        <f t="shared" si="2"/>
        <v>5283</v>
      </c>
      <c r="P90" s="84">
        <f t="shared" si="3"/>
        <v>44676</v>
      </c>
    </row>
    <row r="91" spans="4:16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85257.719999999987</v>
      </c>
      <c r="I91" s="34">
        <v>1351</v>
      </c>
      <c r="K91"/>
      <c r="L91" s="85"/>
      <c r="N91" s="4">
        <f t="shared" si="2"/>
        <v>1351</v>
      </c>
      <c r="P91" s="84">
        <f t="shared" si="3"/>
        <v>42549</v>
      </c>
    </row>
    <row r="92" spans="4:16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 s="85"/>
      <c r="N92" s="4">
        <f t="shared" si="2"/>
        <v>35</v>
      </c>
      <c r="P92" s="84">
        <f t="shared" si="3"/>
        <v>43846</v>
      </c>
    </row>
    <row r="93" spans="4:16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4013.2799999999911</v>
      </c>
      <c r="I93" s="34">
        <v>126</v>
      </c>
      <c r="K93"/>
      <c r="L93" s="85"/>
      <c r="N93" s="4">
        <f t="shared" si="2"/>
        <v>126</v>
      </c>
      <c r="P93" s="84">
        <f t="shared" si="3"/>
        <v>42519</v>
      </c>
    </row>
    <row r="94" spans="4:16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 s="85"/>
      <c r="N94" s="4">
        <f t="shared" si="2"/>
        <v>56</v>
      </c>
      <c r="P94" s="84">
        <f t="shared" si="3"/>
        <v>45810</v>
      </c>
    </row>
    <row r="95" spans="4:16" x14ac:dyDescent="0.3">
      <c r="D95" s="31" t="s">
        <v>465</v>
      </c>
      <c r="E95" s="35">
        <v>1</v>
      </c>
      <c r="F95" s="31" t="s">
        <v>194</v>
      </c>
      <c r="G95" s="32">
        <v>45194</v>
      </c>
      <c r="H95" s="33">
        <v>149709.37999999899</v>
      </c>
      <c r="I95" s="34">
        <v>1822</v>
      </c>
      <c r="K95"/>
      <c r="L95" s="85"/>
      <c r="N95" s="4">
        <f t="shared" si="2"/>
        <v>1822</v>
      </c>
      <c r="P95" s="84">
        <f t="shared" si="3"/>
        <v>45193</v>
      </c>
    </row>
    <row r="96" spans="4:16" x14ac:dyDescent="0.3">
      <c r="D96" s="31" t="s">
        <v>158</v>
      </c>
      <c r="E96" s="35"/>
      <c r="F96" s="31" t="s">
        <v>194</v>
      </c>
      <c r="G96" s="32">
        <v>43000</v>
      </c>
      <c r="H96" s="33">
        <v>47491.149999999987</v>
      </c>
      <c r="I96" s="34">
        <v>367</v>
      </c>
      <c r="K96"/>
      <c r="L96" s="85"/>
      <c r="N96" s="4">
        <f t="shared" si="2"/>
        <v>367</v>
      </c>
      <c r="P96" s="84">
        <f t="shared" si="3"/>
        <v>42999</v>
      </c>
    </row>
    <row r="97" spans="4:16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 s="85"/>
      <c r="N97" s="4">
        <f t="shared" si="2"/>
        <v>10</v>
      </c>
      <c r="O97"/>
      <c r="P97" s="84">
        <f t="shared" si="3"/>
        <v>42513</v>
      </c>
    </row>
    <row r="98" spans="4:16" x14ac:dyDescent="0.3">
      <c r="D98" s="31" t="s">
        <v>160</v>
      </c>
      <c r="E98" s="35"/>
      <c r="F98" s="31" t="s">
        <v>194</v>
      </c>
      <c r="G98" s="32">
        <v>43056</v>
      </c>
      <c r="H98" s="33">
        <v>33068.660000000003</v>
      </c>
      <c r="I98" s="34">
        <v>1020</v>
      </c>
      <c r="K98"/>
      <c r="L98" s="85"/>
      <c r="N98" s="4">
        <f t="shared" si="2"/>
        <v>1020</v>
      </c>
      <c r="P98" s="84">
        <f t="shared" si="3"/>
        <v>43055</v>
      </c>
    </row>
    <row r="99" spans="4:16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21785.129999999979</v>
      </c>
      <c r="I99" s="34">
        <v>381</v>
      </c>
      <c r="K99"/>
      <c r="L99" s="85"/>
      <c r="N99" s="4">
        <f t="shared" si="2"/>
        <v>381</v>
      </c>
      <c r="P99" s="84">
        <f t="shared" si="3"/>
        <v>43264</v>
      </c>
    </row>
    <row r="100" spans="4:16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</v>
      </c>
      <c r="I100" s="34">
        <v>233</v>
      </c>
      <c r="K100"/>
      <c r="L100" s="85"/>
      <c r="N100" s="4">
        <f t="shared" si="2"/>
        <v>233</v>
      </c>
      <c r="P100" s="84">
        <f t="shared" si="3"/>
        <v>44648</v>
      </c>
    </row>
    <row r="101" spans="4:16" x14ac:dyDescent="0.3">
      <c r="D101" s="31" t="s">
        <v>180</v>
      </c>
      <c r="E101" s="35"/>
      <c r="F101" s="31" t="s">
        <v>194</v>
      </c>
      <c r="G101" s="32">
        <v>43361</v>
      </c>
      <c r="H101" s="33">
        <v>32931.089999999938</v>
      </c>
      <c r="I101" s="34">
        <v>341</v>
      </c>
      <c r="K101"/>
      <c r="L101" s="85"/>
      <c r="N101" s="4">
        <f t="shared" si="2"/>
        <v>341</v>
      </c>
      <c r="P101" s="84">
        <f t="shared" si="3"/>
        <v>43360</v>
      </c>
    </row>
    <row r="102" spans="4:16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218060.85</v>
      </c>
      <c r="I102" s="34">
        <v>326</v>
      </c>
      <c r="K102"/>
      <c r="L102" s="85"/>
      <c r="N102" s="4">
        <f t="shared" si="2"/>
        <v>326</v>
      </c>
      <c r="P102" s="84">
        <f t="shared" si="3"/>
        <v>43367</v>
      </c>
    </row>
    <row r="103" spans="4:16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 s="85"/>
      <c r="N103" s="4">
        <f t="shared" si="2"/>
        <v>35</v>
      </c>
      <c r="P103" s="84">
        <f t="shared" si="3"/>
        <v>42464</v>
      </c>
    </row>
    <row r="104" spans="4:16" x14ac:dyDescent="0.3">
      <c r="D104" s="31" t="s">
        <v>53</v>
      </c>
      <c r="E104" s="35"/>
      <c r="F104" s="31" t="s">
        <v>194</v>
      </c>
      <c r="G104" s="32">
        <v>42144</v>
      </c>
      <c r="H104" s="33">
        <v>19414.139999999661</v>
      </c>
      <c r="I104" s="34">
        <v>487</v>
      </c>
      <c r="K104"/>
      <c r="L104" s="85"/>
      <c r="N104" s="4">
        <f t="shared" si="2"/>
        <v>487</v>
      </c>
      <c r="P104" s="84">
        <f t="shared" si="3"/>
        <v>42143</v>
      </c>
    </row>
    <row r="105" spans="4:16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4663687.3599999677</v>
      </c>
      <c r="I105" s="34">
        <v>8548</v>
      </c>
      <c r="K105"/>
      <c r="L105" s="85"/>
      <c r="N105" s="4">
        <f t="shared" si="2"/>
        <v>8548</v>
      </c>
      <c r="P105" s="84">
        <f t="shared" si="3"/>
        <v>42024</v>
      </c>
    </row>
    <row r="106" spans="4:16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91827.190000000046</v>
      </c>
      <c r="I106" s="34">
        <v>170</v>
      </c>
      <c r="K106"/>
      <c r="L106" s="85"/>
      <c r="N106" s="4">
        <f t="shared" si="2"/>
        <v>170</v>
      </c>
      <c r="P106" s="84">
        <f t="shared" si="3"/>
        <v>45228</v>
      </c>
    </row>
    <row r="107" spans="4:16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 s="85"/>
      <c r="N107" s="4">
        <f t="shared" si="2"/>
        <v>1284</v>
      </c>
      <c r="P107" s="84">
        <f t="shared" si="3"/>
        <v>45173</v>
      </c>
    </row>
    <row r="108" spans="4:16" x14ac:dyDescent="0.3">
      <c r="D108" s="31" t="s">
        <v>47</v>
      </c>
      <c r="E108" s="35"/>
      <c r="F108" s="31" t="s">
        <v>194</v>
      </c>
      <c r="G108" s="32">
        <v>41866</v>
      </c>
      <c r="H108" s="33">
        <v>23725</v>
      </c>
      <c r="I108" s="34">
        <v>29</v>
      </c>
      <c r="K108"/>
      <c r="L108" s="85"/>
      <c r="N108" s="4">
        <f t="shared" si="2"/>
        <v>29</v>
      </c>
      <c r="P108" s="84">
        <f t="shared" si="3"/>
        <v>41865</v>
      </c>
    </row>
    <row r="109" spans="4:16" x14ac:dyDescent="0.3">
      <c r="D109" s="31" t="s">
        <v>77</v>
      </c>
      <c r="E109" s="35"/>
      <c r="F109" s="31" t="s">
        <v>194</v>
      </c>
      <c r="G109" s="32">
        <v>42451</v>
      </c>
      <c r="H109" s="33">
        <v>2240.4700000000012</v>
      </c>
      <c r="I109" s="34">
        <v>51</v>
      </c>
      <c r="K109"/>
      <c r="L109" s="85"/>
      <c r="N109" s="4">
        <f t="shared" si="2"/>
        <v>51</v>
      </c>
      <c r="P109" s="84">
        <f t="shared" si="3"/>
        <v>42450</v>
      </c>
    </row>
    <row r="110" spans="4:16" x14ac:dyDescent="0.3">
      <c r="D110" s="31" t="s">
        <v>468</v>
      </c>
      <c r="E110" s="35"/>
      <c r="F110" s="31" t="s">
        <v>194</v>
      </c>
      <c r="G110" s="32">
        <v>44847</v>
      </c>
      <c r="H110" s="33">
        <v>19268.97</v>
      </c>
      <c r="I110" s="34">
        <v>332</v>
      </c>
      <c r="K110"/>
      <c r="L110" s="85"/>
      <c r="N110" s="4">
        <f t="shared" si="2"/>
        <v>332</v>
      </c>
      <c r="P110" s="84">
        <f t="shared" si="3"/>
        <v>44846</v>
      </c>
    </row>
    <row r="111" spans="4:16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34587.310000000012</v>
      </c>
      <c r="I111" s="34">
        <v>508</v>
      </c>
      <c r="K111"/>
      <c r="L111" s="85"/>
      <c r="N111" s="4">
        <f t="shared" si="2"/>
        <v>508</v>
      </c>
      <c r="P111" s="84">
        <f t="shared" si="3"/>
        <v>42519</v>
      </c>
    </row>
    <row r="112" spans="4:16" x14ac:dyDescent="0.3">
      <c r="D112" s="31" t="s">
        <v>74</v>
      </c>
      <c r="E112" s="35"/>
      <c r="F112" s="31" t="s">
        <v>194</v>
      </c>
      <c r="G112" s="32">
        <v>42451</v>
      </c>
      <c r="H112" s="33">
        <v>83722.140000000029</v>
      </c>
      <c r="I112" s="34">
        <v>210</v>
      </c>
      <c r="K112"/>
      <c r="L112" s="85"/>
      <c r="N112" s="4">
        <f t="shared" si="2"/>
        <v>210</v>
      </c>
      <c r="P112" s="84">
        <f t="shared" si="3"/>
        <v>42450</v>
      </c>
    </row>
    <row r="113" spans="4:16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72579.909999999247</v>
      </c>
      <c r="I113" s="34">
        <v>1493</v>
      </c>
      <c r="K113"/>
      <c r="L113" s="85"/>
      <c r="N113" s="4">
        <f t="shared" si="2"/>
        <v>1493</v>
      </c>
      <c r="P113" s="84">
        <f t="shared" si="3"/>
        <v>41786</v>
      </c>
    </row>
    <row r="114" spans="4:16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4788029.9999998333</v>
      </c>
      <c r="I114" s="34">
        <v>20695</v>
      </c>
      <c r="K114"/>
      <c r="L114" s="85"/>
      <c r="N114" s="4">
        <f t="shared" si="2"/>
        <v>20695</v>
      </c>
      <c r="P114" s="84">
        <f t="shared" si="3"/>
        <v>42883</v>
      </c>
    </row>
    <row r="115" spans="4:16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 s="85"/>
      <c r="N115" s="4">
        <f t="shared" si="2"/>
        <v>60</v>
      </c>
      <c r="P115" s="84">
        <f t="shared" si="3"/>
        <v>43740</v>
      </c>
    </row>
    <row r="116" spans="4:16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 s="85"/>
      <c r="N116" s="4">
        <f t="shared" si="2"/>
        <v>435</v>
      </c>
      <c r="P116" s="84">
        <f t="shared" si="3"/>
        <v>43228</v>
      </c>
    </row>
    <row r="117" spans="4:16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21153.950000000012</v>
      </c>
      <c r="I117" s="34">
        <v>189</v>
      </c>
      <c r="K117"/>
      <c r="L117" s="85"/>
      <c r="N117" s="4">
        <f t="shared" si="2"/>
        <v>189</v>
      </c>
      <c r="P117" s="84">
        <f>+G117-1</f>
        <v>44384</v>
      </c>
    </row>
    <row r="118" spans="4:16" x14ac:dyDescent="0.3">
      <c r="D118" s="31" t="s">
        <v>27</v>
      </c>
      <c r="E118" s="35"/>
      <c r="F118" s="31" t="s">
        <v>194</v>
      </c>
      <c r="G118" s="32">
        <v>41530</v>
      </c>
      <c r="H118" s="33">
        <v>255846.0399999998</v>
      </c>
      <c r="I118" s="34">
        <v>390</v>
      </c>
      <c r="K118"/>
      <c r="L118" s="85"/>
      <c r="N118" s="4">
        <f t="shared" si="2"/>
        <v>390</v>
      </c>
      <c r="P118" s="84">
        <f t="shared" si="3"/>
        <v>41529</v>
      </c>
    </row>
    <row r="119" spans="4:16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 s="85"/>
      <c r="N119" s="4">
        <f t="shared" si="2"/>
        <v>159</v>
      </c>
      <c r="P119" s="84">
        <f t="shared" si="3"/>
        <v>42143</v>
      </c>
    </row>
    <row r="120" spans="4:16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5951.2600000000029</v>
      </c>
      <c r="I120" s="34">
        <v>856</v>
      </c>
      <c r="K120"/>
      <c r="L120" s="85"/>
      <c r="N120" s="4">
        <f t="shared" si="2"/>
        <v>856</v>
      </c>
      <c r="P120" s="84">
        <f t="shared" si="3"/>
        <v>41737</v>
      </c>
    </row>
    <row r="121" spans="4:16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872695.80000000622</v>
      </c>
      <c r="I121" s="34">
        <v>3148</v>
      </c>
      <c r="K121"/>
      <c r="L121" s="85"/>
      <c r="N121" s="4">
        <f t="shared" si="2"/>
        <v>3148</v>
      </c>
      <c r="P121" s="84">
        <f t="shared" si="3"/>
        <v>43872</v>
      </c>
    </row>
    <row r="122" spans="4:16" x14ac:dyDescent="0.3">
      <c r="D122" s="31" t="s">
        <v>170</v>
      </c>
      <c r="E122" s="35"/>
      <c r="F122" s="31" t="s">
        <v>194</v>
      </c>
      <c r="G122" s="32">
        <v>43138</v>
      </c>
      <c r="H122" s="33">
        <v>12081.32</v>
      </c>
      <c r="I122" s="34">
        <v>186</v>
      </c>
      <c r="K122"/>
      <c r="L122" s="85"/>
      <c r="N122" s="4">
        <f t="shared" si="2"/>
        <v>186</v>
      </c>
      <c r="P122" s="84">
        <f t="shared" si="3"/>
        <v>43137</v>
      </c>
    </row>
    <row r="123" spans="4:16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 s="85"/>
      <c r="N123" s="4">
        <f t="shared" si="2"/>
        <v>46</v>
      </c>
      <c r="P123" s="84">
        <f t="shared" si="3"/>
        <v>44508</v>
      </c>
    </row>
    <row r="124" spans="4:16" x14ac:dyDescent="0.3">
      <c r="D124" s="31" t="s">
        <v>46</v>
      </c>
      <c r="E124" s="35"/>
      <c r="F124" s="31" t="s">
        <v>194</v>
      </c>
      <c r="G124" s="32">
        <v>41857</v>
      </c>
      <c r="H124" s="33">
        <v>6385.6500000000005</v>
      </c>
      <c r="I124" s="34">
        <v>94</v>
      </c>
      <c r="K124"/>
      <c r="L124" s="85"/>
      <c r="N124" s="4">
        <f t="shared" si="2"/>
        <v>94</v>
      </c>
      <c r="P124" s="84">
        <f t="shared" si="3"/>
        <v>41856</v>
      </c>
    </row>
    <row r="125" spans="4:16" x14ac:dyDescent="0.3">
      <c r="D125" s="31" t="s">
        <v>481</v>
      </c>
      <c r="E125" s="35"/>
      <c r="F125" s="31" t="s">
        <v>194</v>
      </c>
      <c r="G125" s="32">
        <v>43615</v>
      </c>
      <c r="H125" s="33">
        <v>76188.989999999932</v>
      </c>
      <c r="I125" s="34">
        <v>1392</v>
      </c>
      <c r="K125"/>
      <c r="L125" s="85"/>
      <c r="N125" s="4">
        <f t="shared" si="2"/>
        <v>1392</v>
      </c>
      <c r="P125" s="84">
        <f t="shared" si="3"/>
        <v>43614</v>
      </c>
    </row>
    <row r="126" spans="4:16" x14ac:dyDescent="0.3">
      <c r="D126" s="31" t="s">
        <v>137</v>
      </c>
      <c r="E126" s="35"/>
      <c r="F126" s="31" t="s">
        <v>194</v>
      </c>
      <c r="G126" s="32">
        <v>42733</v>
      </c>
      <c r="H126" s="33">
        <v>49302.86</v>
      </c>
      <c r="I126" s="34">
        <v>109</v>
      </c>
      <c r="K126"/>
      <c r="L126" s="85"/>
      <c r="N126" s="4">
        <f t="shared" si="2"/>
        <v>109</v>
      </c>
      <c r="P126" s="84">
        <f t="shared" si="3"/>
        <v>42732</v>
      </c>
    </row>
    <row r="127" spans="4:16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 s="85"/>
      <c r="N127" s="4">
        <f t="shared" si="2"/>
        <v>1</v>
      </c>
      <c r="P127" s="84">
        <f t="shared" si="3"/>
        <v>42773</v>
      </c>
    </row>
    <row r="128" spans="4:16" x14ac:dyDescent="0.3">
      <c r="D128" s="31" t="s">
        <v>429</v>
      </c>
      <c r="E128" s="35"/>
      <c r="F128" s="31" t="s">
        <v>194</v>
      </c>
      <c r="G128" s="32">
        <v>44336</v>
      </c>
      <c r="H128" s="33">
        <v>9124.0100000000111</v>
      </c>
      <c r="I128" s="34">
        <v>171</v>
      </c>
      <c r="K128"/>
      <c r="L128" s="85"/>
      <c r="N128" s="4">
        <f t="shared" si="2"/>
        <v>171</v>
      </c>
      <c r="P128" s="84">
        <f t="shared" si="3"/>
        <v>44335</v>
      </c>
    </row>
    <row r="129" spans="4:16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263787.74000000022</v>
      </c>
      <c r="I129" s="34">
        <v>7807</v>
      </c>
      <c r="K129"/>
      <c r="L129" s="85"/>
      <c r="N129" s="4">
        <f t="shared" si="2"/>
        <v>7807</v>
      </c>
      <c r="P129" s="84">
        <f t="shared" si="3"/>
        <v>42543</v>
      </c>
    </row>
    <row r="130" spans="4:16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97910.160000001066</v>
      </c>
      <c r="I130" s="34">
        <v>2777</v>
      </c>
      <c r="K130"/>
      <c r="L130" s="85"/>
      <c r="N130" s="4">
        <f t="shared" si="2"/>
        <v>2777</v>
      </c>
      <c r="P130" s="84">
        <f t="shared" si="3"/>
        <v>42554</v>
      </c>
    </row>
    <row r="131" spans="4:16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 s="85"/>
      <c r="N131" s="4">
        <f t="shared" si="2"/>
        <v>36</v>
      </c>
      <c r="P131" s="84">
        <f t="shared" si="3"/>
        <v>42344</v>
      </c>
    </row>
    <row r="132" spans="4:16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333274.86000000068</v>
      </c>
      <c r="I132" s="34">
        <v>6556</v>
      </c>
      <c r="K132"/>
      <c r="L132" s="85"/>
      <c r="N132" s="4">
        <f t="shared" si="2"/>
        <v>6556</v>
      </c>
      <c r="P132" s="84">
        <f t="shared" si="3"/>
        <v>42562</v>
      </c>
    </row>
    <row r="133" spans="4:16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18435.569999999989</v>
      </c>
      <c r="I133" s="34">
        <v>280</v>
      </c>
      <c r="K133"/>
      <c r="L133" s="85"/>
      <c r="N133" s="4">
        <f t="shared" si="2"/>
        <v>280</v>
      </c>
      <c r="P133" s="84">
        <f t="shared" si="3"/>
        <v>42444</v>
      </c>
    </row>
    <row r="134" spans="4:16" x14ac:dyDescent="0.3">
      <c r="D134" s="31" t="s">
        <v>208</v>
      </c>
      <c r="E134" s="35"/>
      <c r="F134" s="31" t="s">
        <v>194</v>
      </c>
      <c r="G134" s="32">
        <v>44000</v>
      </c>
      <c r="H134" s="33">
        <v>88381.799999999988</v>
      </c>
      <c r="I134" s="34">
        <v>434</v>
      </c>
      <c r="K134"/>
      <c r="L134" s="85"/>
      <c r="N134" s="4">
        <f t="shared" si="2"/>
        <v>434</v>
      </c>
      <c r="P134" s="84">
        <f t="shared" si="3"/>
        <v>43999</v>
      </c>
    </row>
    <row r="135" spans="4:16" x14ac:dyDescent="0.3">
      <c r="D135" s="31" t="s">
        <v>146</v>
      </c>
      <c r="E135" s="35"/>
      <c r="F135" s="31" t="s">
        <v>194</v>
      </c>
      <c r="G135" s="32">
        <v>42832</v>
      </c>
      <c r="H135" s="33">
        <v>2917.2599999999989</v>
      </c>
      <c r="I135" s="34">
        <v>77</v>
      </c>
      <c r="K135"/>
      <c r="L135" s="85"/>
      <c r="N135" s="4">
        <f t="shared" si="2"/>
        <v>77</v>
      </c>
      <c r="P135" s="84">
        <f t="shared" si="3"/>
        <v>42831</v>
      </c>
    </row>
    <row r="136" spans="4:16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1868838.030000001</v>
      </c>
      <c r="I136" s="34">
        <v>4613</v>
      </c>
      <c r="K136"/>
      <c r="L136" s="85"/>
      <c r="N136" s="4">
        <f t="shared" si="2"/>
        <v>4613</v>
      </c>
      <c r="P136" s="84">
        <f t="shared" si="3"/>
        <v>44781</v>
      </c>
    </row>
    <row r="137" spans="4:16" x14ac:dyDescent="0.3">
      <c r="D137" s="31" t="s">
        <v>140</v>
      </c>
      <c r="E137" s="35"/>
      <c r="F137" s="31" t="s">
        <v>194</v>
      </c>
      <c r="G137" s="32">
        <v>42733</v>
      </c>
      <c r="H137" s="33">
        <v>5062.7400000000007</v>
      </c>
      <c r="I137" s="34">
        <v>354</v>
      </c>
      <c r="K137"/>
      <c r="L137" s="85"/>
      <c r="N137" s="4">
        <f t="shared" si="2"/>
        <v>354</v>
      </c>
      <c r="P137" s="84">
        <f t="shared" si="3"/>
        <v>42732</v>
      </c>
    </row>
    <row r="138" spans="4:16" x14ac:dyDescent="0.3">
      <c r="D138" s="31" t="s">
        <v>112</v>
      </c>
      <c r="E138" s="35"/>
      <c r="F138" s="31" t="s">
        <v>194</v>
      </c>
      <c r="G138" s="32">
        <v>42550</v>
      </c>
      <c r="H138" s="33">
        <v>26166.72999999996</v>
      </c>
      <c r="I138" s="34">
        <v>284</v>
      </c>
      <c r="K138"/>
      <c r="L138" s="85"/>
      <c r="N138" s="4">
        <f t="shared" ref="N138:N201" si="4">+I138-K138</f>
        <v>284</v>
      </c>
      <c r="P138" s="84">
        <f t="shared" ref="P138:P201" si="5">+G138-1</f>
        <v>42549</v>
      </c>
    </row>
    <row r="139" spans="4:16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63427.710000000006</v>
      </c>
      <c r="I139" s="34">
        <v>1374</v>
      </c>
      <c r="K139"/>
      <c r="L139" s="85"/>
      <c r="N139" s="4">
        <f t="shared" si="4"/>
        <v>1374</v>
      </c>
      <c r="P139" s="84">
        <f t="shared" si="5"/>
        <v>42549</v>
      </c>
    </row>
    <row r="140" spans="4:16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9256.7700000000023</v>
      </c>
      <c r="I140" s="34">
        <v>56</v>
      </c>
      <c r="K140"/>
      <c r="L140" s="85"/>
      <c r="N140" s="4">
        <f t="shared" si="4"/>
        <v>56</v>
      </c>
      <c r="P140" s="84">
        <f t="shared" si="5"/>
        <v>43850</v>
      </c>
    </row>
    <row r="141" spans="4:16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114614.9800000002</v>
      </c>
      <c r="I141" s="34">
        <v>2507</v>
      </c>
      <c r="K141" s="17"/>
      <c r="L141" s="85"/>
      <c r="N141" s="4">
        <f t="shared" si="4"/>
        <v>2507</v>
      </c>
      <c r="P141" s="84">
        <f t="shared" si="5"/>
        <v>42366</v>
      </c>
    </row>
    <row r="142" spans="4:16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35509.599999999991</v>
      </c>
      <c r="I142" s="34">
        <v>831</v>
      </c>
      <c r="K142"/>
      <c r="L142" s="85"/>
      <c r="N142" s="4">
        <f t="shared" si="4"/>
        <v>831</v>
      </c>
      <c r="P142" s="84">
        <f t="shared" si="5"/>
        <v>43327</v>
      </c>
    </row>
    <row r="143" spans="4:16" x14ac:dyDescent="0.3">
      <c r="D143" s="31" t="s">
        <v>97</v>
      </c>
      <c r="E143" s="35"/>
      <c r="F143" s="31" t="s">
        <v>194</v>
      </c>
      <c r="G143" s="32">
        <v>42520</v>
      </c>
      <c r="H143" s="33">
        <v>26832.03</v>
      </c>
      <c r="I143" s="34">
        <v>804</v>
      </c>
      <c r="K143"/>
      <c r="L143" s="85"/>
      <c r="N143" s="4">
        <f t="shared" si="4"/>
        <v>804</v>
      </c>
      <c r="P143" s="84">
        <f t="shared" si="5"/>
        <v>42519</v>
      </c>
    </row>
    <row r="144" spans="4:16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155416.4700000002</v>
      </c>
      <c r="I144" s="34">
        <v>3287</v>
      </c>
      <c r="K144"/>
      <c r="L144" s="85"/>
      <c r="N144" s="4">
        <f t="shared" si="4"/>
        <v>3287</v>
      </c>
      <c r="P144" s="84">
        <f t="shared" si="5"/>
        <v>42656</v>
      </c>
    </row>
    <row r="145" spans="4:16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1572881.51</v>
      </c>
      <c r="I145" s="34">
        <v>3290</v>
      </c>
      <c r="K145"/>
      <c r="L145" s="85"/>
      <c r="N145" s="4">
        <f t="shared" si="4"/>
        <v>3290</v>
      </c>
      <c r="P145" s="84">
        <f t="shared" si="5"/>
        <v>42950</v>
      </c>
    </row>
    <row r="146" spans="4:16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 s="85"/>
      <c r="N146" s="4">
        <f t="shared" si="4"/>
        <v>5</v>
      </c>
      <c r="P146" s="84">
        <f t="shared" si="5"/>
        <v>44265</v>
      </c>
    </row>
    <row r="147" spans="4:16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 s="85"/>
      <c r="N147" s="4">
        <f t="shared" si="4"/>
        <v>99</v>
      </c>
      <c r="P147" s="84">
        <f t="shared" si="5"/>
        <v>42541</v>
      </c>
    </row>
    <row r="148" spans="4:16" x14ac:dyDescent="0.3">
      <c r="D148" s="31" t="s">
        <v>109</v>
      </c>
      <c r="E148" s="35"/>
      <c r="F148" s="31" t="s">
        <v>194</v>
      </c>
      <c r="G148" s="32">
        <v>42550</v>
      </c>
      <c r="H148" s="33">
        <v>70178.680000000008</v>
      </c>
      <c r="I148" s="34">
        <v>614</v>
      </c>
      <c r="K148"/>
      <c r="L148" s="85"/>
      <c r="N148" s="4">
        <f t="shared" si="4"/>
        <v>614</v>
      </c>
      <c r="P148" s="84">
        <f t="shared" si="5"/>
        <v>42549</v>
      </c>
    </row>
    <row r="149" spans="4:16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 s="85"/>
      <c r="N149" s="4">
        <f t="shared" si="4"/>
        <v>2</v>
      </c>
      <c r="P149" s="84">
        <f t="shared" si="5"/>
        <v>42452</v>
      </c>
    </row>
    <row r="150" spans="4:16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59705.910000000324</v>
      </c>
      <c r="I150" s="34">
        <v>1118</v>
      </c>
      <c r="K150"/>
      <c r="L150" s="85"/>
      <c r="N150" s="4">
        <f t="shared" si="4"/>
        <v>1118</v>
      </c>
      <c r="P150" s="84">
        <f t="shared" si="5"/>
        <v>42674</v>
      </c>
    </row>
    <row r="151" spans="4:16" x14ac:dyDescent="0.3">
      <c r="D151" s="31" t="s">
        <v>439</v>
      </c>
      <c r="E151" s="35"/>
      <c r="F151" s="31" t="s">
        <v>194</v>
      </c>
      <c r="G151" s="32">
        <v>44658</v>
      </c>
      <c r="H151" s="33">
        <v>12566.28</v>
      </c>
      <c r="I151" s="34">
        <v>414</v>
      </c>
      <c r="K151"/>
      <c r="L151" s="85"/>
      <c r="N151" s="4">
        <f t="shared" si="4"/>
        <v>414</v>
      </c>
      <c r="P151" s="84">
        <f t="shared" si="5"/>
        <v>44657</v>
      </c>
    </row>
    <row r="152" spans="4:16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9351.6300000000065</v>
      </c>
      <c r="I152" s="34">
        <v>183</v>
      </c>
      <c r="K152"/>
      <c r="L152" s="85"/>
      <c r="N152" s="4">
        <f t="shared" si="4"/>
        <v>183</v>
      </c>
      <c r="P152" s="84">
        <f t="shared" si="5"/>
        <v>42297</v>
      </c>
    </row>
    <row r="153" spans="4:16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672108.71999999986</v>
      </c>
      <c r="I153" s="34">
        <v>906</v>
      </c>
      <c r="K153"/>
      <c r="L153" s="85"/>
      <c r="N153" s="4">
        <f t="shared" si="4"/>
        <v>906</v>
      </c>
      <c r="P153" s="84">
        <f t="shared" si="5"/>
        <v>42458</v>
      </c>
    </row>
    <row r="154" spans="4:16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 s="85"/>
      <c r="N154" s="4">
        <f t="shared" si="4"/>
        <v>32</v>
      </c>
      <c r="P154" s="84">
        <f t="shared" si="5"/>
        <v>41527</v>
      </c>
    </row>
    <row r="155" spans="4:16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78695.109999999608</v>
      </c>
      <c r="I155" s="34">
        <v>611</v>
      </c>
      <c r="K155"/>
      <c r="L155" s="85"/>
      <c r="N155" s="4">
        <f t="shared" si="4"/>
        <v>611</v>
      </c>
      <c r="P155" s="84">
        <f t="shared" si="5"/>
        <v>42550</v>
      </c>
    </row>
    <row r="156" spans="4:16" x14ac:dyDescent="0.3">
      <c r="D156" s="31" t="s">
        <v>179</v>
      </c>
      <c r="E156" s="35"/>
      <c r="F156" s="31" t="s">
        <v>194</v>
      </c>
      <c r="G156" s="32">
        <v>43355</v>
      </c>
      <c r="H156" s="33">
        <v>45415.930000000022</v>
      </c>
      <c r="I156" s="34">
        <v>963</v>
      </c>
      <c r="K156"/>
      <c r="L156" s="85"/>
      <c r="N156" s="4">
        <f t="shared" si="4"/>
        <v>963</v>
      </c>
      <c r="P156" s="84">
        <f t="shared" si="5"/>
        <v>43354</v>
      </c>
    </row>
    <row r="157" spans="4:16" x14ac:dyDescent="0.3">
      <c r="D157" s="31" t="s">
        <v>88</v>
      </c>
      <c r="E157" s="35"/>
      <c r="F157" s="31" t="s">
        <v>194</v>
      </c>
      <c r="G157" s="32">
        <v>42506</v>
      </c>
      <c r="H157" s="33">
        <v>2138.69</v>
      </c>
      <c r="I157" s="34">
        <v>85</v>
      </c>
      <c r="K157"/>
      <c r="L157" s="85"/>
      <c r="N157" s="4">
        <f t="shared" si="4"/>
        <v>85</v>
      </c>
      <c r="P157" s="84">
        <f t="shared" si="5"/>
        <v>42505</v>
      </c>
    </row>
    <row r="158" spans="4:16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24107.799999999948</v>
      </c>
      <c r="I158" s="34">
        <v>397</v>
      </c>
      <c r="K158"/>
      <c r="L158" s="85"/>
      <c r="N158" s="4">
        <f t="shared" si="4"/>
        <v>397</v>
      </c>
      <c r="P158" s="84">
        <f t="shared" si="5"/>
        <v>42444</v>
      </c>
    </row>
    <row r="159" spans="4:16" x14ac:dyDescent="0.3">
      <c r="D159" s="31" t="s">
        <v>157</v>
      </c>
      <c r="E159" s="35"/>
      <c r="F159" s="31" t="s">
        <v>194</v>
      </c>
      <c r="G159" s="32">
        <v>43000</v>
      </c>
      <c r="H159" s="33">
        <v>39473.470000000008</v>
      </c>
      <c r="I159" s="34">
        <v>849</v>
      </c>
      <c r="K159"/>
      <c r="L159" s="85"/>
      <c r="N159" s="4">
        <f t="shared" si="4"/>
        <v>849</v>
      </c>
      <c r="P159" s="84">
        <f t="shared" si="5"/>
        <v>42999</v>
      </c>
    </row>
    <row r="160" spans="4:16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3097.329999999999</v>
      </c>
      <c r="I160" s="34">
        <v>36</v>
      </c>
      <c r="K160"/>
      <c r="L160" s="85"/>
      <c r="N160" s="4">
        <f t="shared" si="4"/>
        <v>36</v>
      </c>
      <c r="P160" s="84">
        <f t="shared" si="5"/>
        <v>42550</v>
      </c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6248.8400000000011</v>
      </c>
      <c r="I161" s="34">
        <v>49</v>
      </c>
      <c r="K161"/>
      <c r="L161" s="85"/>
      <c r="N161" s="4">
        <f t="shared" si="4"/>
        <v>49</v>
      </c>
      <c r="P161" s="84">
        <f t="shared" si="5"/>
        <v>41737</v>
      </c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7183.5400000000009</v>
      </c>
      <c r="I162" s="34">
        <v>79</v>
      </c>
      <c r="K162"/>
      <c r="L162" s="85"/>
      <c r="N162" s="4">
        <f t="shared" si="4"/>
        <v>79</v>
      </c>
      <c r="P162" s="84">
        <f t="shared" si="5"/>
        <v>42550</v>
      </c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5843.9000000000078</v>
      </c>
      <c r="I163" s="34">
        <v>890</v>
      </c>
      <c r="K163"/>
      <c r="L163" s="85"/>
      <c r="N163" s="4">
        <f t="shared" si="4"/>
        <v>890</v>
      </c>
      <c r="P163" s="84">
        <f t="shared" si="5"/>
        <v>44969</v>
      </c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12311.510000000009</v>
      </c>
      <c r="I164" s="34">
        <v>295</v>
      </c>
      <c r="K164"/>
      <c r="L164" s="85"/>
      <c r="N164" s="4">
        <f t="shared" si="4"/>
        <v>295</v>
      </c>
      <c r="P164" s="84">
        <f t="shared" si="5"/>
        <v>43264</v>
      </c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2446.61</v>
      </c>
      <c r="I165" s="34">
        <v>70</v>
      </c>
      <c r="K165"/>
      <c r="L165" s="85"/>
      <c r="N165" s="4">
        <f t="shared" si="4"/>
        <v>70</v>
      </c>
      <c r="P165" s="84">
        <f t="shared" si="5"/>
        <v>42452</v>
      </c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219562.21999999951</v>
      </c>
      <c r="I166" s="34">
        <v>4963</v>
      </c>
      <c r="K166"/>
      <c r="L166" s="85"/>
      <c r="N166" s="4">
        <f t="shared" si="4"/>
        <v>4963</v>
      </c>
      <c r="P166" s="84">
        <f t="shared" si="5"/>
        <v>44150</v>
      </c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 s="85"/>
      <c r="N167" s="4">
        <f t="shared" si="4"/>
        <v>11</v>
      </c>
      <c r="P167" s="84">
        <f t="shared" si="5"/>
        <v>42506</v>
      </c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L168" s="85"/>
      <c r="N168" s="4">
        <f t="shared" si="4"/>
        <v>12</v>
      </c>
      <c r="O168" s="1"/>
      <c r="P168" s="84">
        <f t="shared" si="5"/>
        <v>43844</v>
      </c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170893.58</v>
      </c>
      <c r="I169" s="34">
        <v>2843</v>
      </c>
      <c r="K169"/>
      <c r="L169" s="85"/>
      <c r="N169" s="4">
        <f t="shared" si="4"/>
        <v>2843</v>
      </c>
      <c r="P169" s="84">
        <f t="shared" si="5"/>
        <v>43557</v>
      </c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7122.0099999999948</v>
      </c>
      <c r="I170" s="34">
        <v>331</v>
      </c>
      <c r="K170"/>
      <c r="L170" s="85"/>
      <c r="N170" s="4">
        <f t="shared" si="4"/>
        <v>331</v>
      </c>
      <c r="P170" s="84">
        <f t="shared" si="5"/>
        <v>43340</v>
      </c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63170.509999999907</v>
      </c>
      <c r="I171" s="34">
        <v>732</v>
      </c>
      <c r="K171"/>
      <c r="L171" s="85"/>
      <c r="N171" s="4">
        <f t="shared" si="4"/>
        <v>732</v>
      </c>
      <c r="P171" s="84">
        <f t="shared" si="5"/>
        <v>42708</v>
      </c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132771.73000000001</v>
      </c>
      <c r="I172" s="34">
        <v>242</v>
      </c>
      <c r="K172"/>
      <c r="L172" s="85"/>
      <c r="N172" s="4">
        <f t="shared" si="4"/>
        <v>242</v>
      </c>
      <c r="P172" s="84">
        <f t="shared" si="5"/>
        <v>43681</v>
      </c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 s="85"/>
      <c r="N173" s="4">
        <f t="shared" si="4"/>
        <v>140</v>
      </c>
      <c r="P173" s="84">
        <f t="shared" si="5"/>
        <v>42505</v>
      </c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 s="85"/>
      <c r="N174" s="4">
        <f t="shared" si="4"/>
        <v>8</v>
      </c>
      <c r="P174" s="84">
        <f t="shared" si="5"/>
        <v>42297</v>
      </c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7371.920000000001</v>
      </c>
      <c r="I175" s="34">
        <v>90</v>
      </c>
      <c r="K175"/>
      <c r="L175" s="85"/>
      <c r="N175" s="4">
        <f t="shared" si="4"/>
        <v>90</v>
      </c>
      <c r="P175" s="84">
        <f t="shared" si="5"/>
        <v>44285</v>
      </c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633013.81000000692</v>
      </c>
      <c r="I176" s="34">
        <v>4291</v>
      </c>
      <c r="K176"/>
      <c r="L176" s="85"/>
      <c r="N176" s="4">
        <f t="shared" si="4"/>
        <v>4291</v>
      </c>
      <c r="P176" s="84">
        <f t="shared" si="5"/>
        <v>41767</v>
      </c>
    </row>
    <row r="177" spans="4:16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6560.1300000000128</v>
      </c>
      <c r="I177" s="34">
        <v>196</v>
      </c>
      <c r="K177"/>
      <c r="L177" s="85"/>
      <c r="N177" s="4">
        <f t="shared" si="4"/>
        <v>196</v>
      </c>
      <c r="P177" s="84">
        <f t="shared" si="5"/>
        <v>42506</v>
      </c>
    </row>
    <row r="178" spans="4:16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165933.01999999961</v>
      </c>
      <c r="I178" s="34">
        <v>4347</v>
      </c>
      <c r="K178"/>
      <c r="L178" s="85"/>
      <c r="N178" s="4">
        <f t="shared" si="4"/>
        <v>4347</v>
      </c>
      <c r="P178" s="84">
        <f t="shared" si="5"/>
        <v>42964</v>
      </c>
    </row>
    <row r="179" spans="4:16" x14ac:dyDescent="0.3">
      <c r="D179" s="31" t="s">
        <v>35</v>
      </c>
      <c r="E179" s="35"/>
      <c r="F179" s="31" t="s">
        <v>194</v>
      </c>
      <c r="G179" s="32">
        <v>41739</v>
      </c>
      <c r="H179" s="33">
        <v>91122.51</v>
      </c>
      <c r="I179" s="34">
        <v>412</v>
      </c>
      <c r="K179"/>
      <c r="L179" s="85"/>
      <c r="N179" s="4">
        <f t="shared" si="4"/>
        <v>412</v>
      </c>
      <c r="P179" s="84">
        <f t="shared" si="5"/>
        <v>41738</v>
      </c>
    </row>
    <row r="180" spans="4:16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335624.27000000241</v>
      </c>
      <c r="I180" s="34">
        <v>6347</v>
      </c>
      <c r="K180"/>
      <c r="L180" s="85"/>
      <c r="N180" s="4">
        <f t="shared" si="4"/>
        <v>6347</v>
      </c>
      <c r="P180" s="84">
        <f t="shared" si="5"/>
        <v>42948</v>
      </c>
    </row>
    <row r="181" spans="4:16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425134.77000000433</v>
      </c>
      <c r="I181" s="34">
        <v>7347</v>
      </c>
      <c r="K181"/>
      <c r="L181" s="85"/>
      <c r="N181" s="4">
        <f t="shared" si="4"/>
        <v>7347</v>
      </c>
      <c r="P181" s="84">
        <f t="shared" si="5"/>
        <v>42449</v>
      </c>
    </row>
    <row r="182" spans="4:16" x14ac:dyDescent="0.3">
      <c r="D182" s="31" t="s">
        <v>79</v>
      </c>
      <c r="E182" s="35"/>
      <c r="F182" s="31" t="s">
        <v>194</v>
      </c>
      <c r="G182" s="32">
        <v>42453</v>
      </c>
      <c r="H182" s="33">
        <v>31401.55999999999</v>
      </c>
      <c r="I182" s="34">
        <v>385</v>
      </c>
      <c r="K182"/>
      <c r="L182" s="85"/>
      <c r="N182" s="4">
        <f t="shared" si="4"/>
        <v>385</v>
      </c>
      <c r="P182" s="84">
        <f t="shared" si="5"/>
        <v>42452</v>
      </c>
    </row>
    <row r="183" spans="4:16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89683.459999999221</v>
      </c>
      <c r="I183" s="34">
        <v>1665</v>
      </c>
      <c r="K183"/>
      <c r="L183" s="85"/>
      <c r="N183" s="4">
        <f t="shared" si="4"/>
        <v>1665</v>
      </c>
      <c r="P183" s="84">
        <f t="shared" si="5"/>
        <v>42803</v>
      </c>
    </row>
    <row r="184" spans="4:16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2517162.8899999801</v>
      </c>
      <c r="I184" s="34">
        <v>6952</v>
      </c>
      <c r="K184" s="17"/>
      <c r="L184" s="85"/>
      <c r="N184" s="4">
        <f t="shared" si="4"/>
        <v>6952</v>
      </c>
      <c r="P184" s="84">
        <f t="shared" si="5"/>
        <v>45242</v>
      </c>
    </row>
    <row r="185" spans="4:16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27064.610000000041</v>
      </c>
      <c r="I185" s="34">
        <v>468</v>
      </c>
      <c r="K185"/>
      <c r="L185" s="85"/>
      <c r="N185" s="4">
        <f t="shared" si="4"/>
        <v>468</v>
      </c>
      <c r="P185" s="84">
        <f t="shared" si="5"/>
        <v>42549</v>
      </c>
    </row>
    <row r="186" spans="4:16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337254.40000000561</v>
      </c>
      <c r="I186" s="34">
        <v>5899</v>
      </c>
      <c r="K186"/>
      <c r="L186" s="85"/>
      <c r="N186" s="4">
        <f t="shared" si="4"/>
        <v>5899</v>
      </c>
      <c r="P186" s="84">
        <f t="shared" si="5"/>
        <v>41444</v>
      </c>
    </row>
    <row r="187" spans="4:16" x14ac:dyDescent="0.3">
      <c r="D187" s="31" t="s">
        <v>121</v>
      </c>
      <c r="E187" s="35"/>
      <c r="F187" s="31" t="s">
        <v>194</v>
      </c>
      <c r="G187" s="32">
        <v>42551</v>
      </c>
      <c r="H187" s="33">
        <v>13856.95</v>
      </c>
      <c r="I187" s="34">
        <v>437</v>
      </c>
      <c r="K187"/>
      <c r="L187" s="85"/>
      <c r="N187" s="4">
        <f t="shared" si="4"/>
        <v>437</v>
      </c>
      <c r="P187" s="84">
        <f t="shared" si="5"/>
        <v>42550</v>
      </c>
    </row>
    <row r="188" spans="4:16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64547.300000000207</v>
      </c>
      <c r="I188" s="34">
        <v>1238</v>
      </c>
      <c r="K188"/>
      <c r="L188" s="85"/>
      <c r="N188" s="4">
        <f t="shared" si="4"/>
        <v>1238</v>
      </c>
      <c r="P188" s="84">
        <f t="shared" si="5"/>
        <v>42449</v>
      </c>
    </row>
    <row r="189" spans="4:16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 s="85"/>
      <c r="N189" s="4">
        <f t="shared" si="4"/>
        <v>50</v>
      </c>
      <c r="P189" s="84">
        <f t="shared" si="5"/>
        <v>42505</v>
      </c>
    </row>
    <row r="190" spans="4:16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269704.22000000038</v>
      </c>
      <c r="I190" s="34">
        <v>3625</v>
      </c>
      <c r="K190"/>
      <c r="L190" s="85"/>
      <c r="N190" s="4">
        <f t="shared" si="4"/>
        <v>3625</v>
      </c>
      <c r="P190" s="84">
        <f t="shared" si="5"/>
        <v>43089</v>
      </c>
    </row>
    <row r="191" spans="4:16" x14ac:dyDescent="0.3">
      <c r="D191" s="31" t="s">
        <v>164</v>
      </c>
      <c r="E191" s="35"/>
      <c r="F191" s="31" t="s">
        <v>194</v>
      </c>
      <c r="G191" s="32">
        <v>43090</v>
      </c>
      <c r="H191" s="33">
        <v>80734.520000000019</v>
      </c>
      <c r="I191" s="34">
        <v>624</v>
      </c>
      <c r="K191"/>
      <c r="L191" s="85"/>
      <c r="N191" s="4">
        <f t="shared" si="4"/>
        <v>624</v>
      </c>
      <c r="P191" s="84">
        <f t="shared" si="5"/>
        <v>43089</v>
      </c>
    </row>
    <row r="192" spans="4:16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19437.61999999997</v>
      </c>
      <c r="I192" s="34">
        <v>571</v>
      </c>
      <c r="K192"/>
      <c r="L192" s="85"/>
      <c r="N192" s="4">
        <f t="shared" si="4"/>
        <v>571</v>
      </c>
      <c r="P192" s="84">
        <f t="shared" si="5"/>
        <v>41808</v>
      </c>
    </row>
    <row r="193" spans="4:16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 s="85"/>
      <c r="N193" s="4">
        <f t="shared" si="4"/>
        <v>54</v>
      </c>
      <c r="P193" s="84">
        <f t="shared" si="5"/>
        <v>41778</v>
      </c>
    </row>
    <row r="194" spans="4:16" x14ac:dyDescent="0.3">
      <c r="D194" s="31" t="s">
        <v>184</v>
      </c>
      <c r="E194" s="35"/>
      <c r="F194" s="31" t="s">
        <v>194</v>
      </c>
      <c r="G194" s="32">
        <v>43396</v>
      </c>
      <c r="H194" s="33">
        <v>249354.89</v>
      </c>
      <c r="I194" s="34">
        <v>681</v>
      </c>
      <c r="K194"/>
      <c r="L194" s="85"/>
      <c r="N194" s="4">
        <f t="shared" si="4"/>
        <v>681</v>
      </c>
      <c r="P194" s="84">
        <f t="shared" si="5"/>
        <v>43395</v>
      </c>
    </row>
    <row r="195" spans="4:16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351471.82000000012</v>
      </c>
      <c r="I195" s="34">
        <v>779</v>
      </c>
      <c r="K195"/>
      <c r="L195" s="85"/>
      <c r="N195" s="4">
        <f t="shared" si="4"/>
        <v>779</v>
      </c>
      <c r="P195" s="84">
        <f t="shared" si="5"/>
        <v>43541</v>
      </c>
    </row>
    <row r="196" spans="4:16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</v>
      </c>
      <c r="I196" s="34">
        <v>485</v>
      </c>
      <c r="J196" s="4"/>
      <c r="K196"/>
      <c r="L196" s="85"/>
      <c r="N196" s="4">
        <f t="shared" si="4"/>
        <v>485</v>
      </c>
      <c r="P196" s="84">
        <f t="shared" si="5"/>
        <v>43152</v>
      </c>
    </row>
    <row r="197" spans="4:16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 s="85"/>
      <c r="N197" s="4">
        <f t="shared" si="4"/>
        <v>2</v>
      </c>
      <c r="P197" s="84">
        <f t="shared" si="5"/>
        <v>42297</v>
      </c>
    </row>
    <row r="198" spans="4:16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 s="85"/>
      <c r="N198" s="4">
        <f t="shared" si="4"/>
        <v>30</v>
      </c>
      <c r="P198" s="84">
        <f t="shared" si="5"/>
        <v>42515</v>
      </c>
    </row>
    <row r="199" spans="4:16" x14ac:dyDescent="0.3">
      <c r="D199" s="31" t="s">
        <v>134</v>
      </c>
      <c r="E199" s="35"/>
      <c r="F199" s="31" t="s">
        <v>194</v>
      </c>
      <c r="G199" s="32">
        <v>42692</v>
      </c>
      <c r="H199" s="33">
        <v>24605.910000000011</v>
      </c>
      <c r="I199" s="34">
        <v>213</v>
      </c>
      <c r="J199" s="4"/>
      <c r="K199"/>
      <c r="L199" s="85"/>
      <c r="N199" s="4">
        <f t="shared" si="4"/>
        <v>213</v>
      </c>
      <c r="P199" s="84">
        <f t="shared" si="5"/>
        <v>42691</v>
      </c>
    </row>
    <row r="200" spans="4:16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178816.08999999991</v>
      </c>
      <c r="I200" s="34">
        <v>4573</v>
      </c>
      <c r="J200" s="4"/>
      <c r="K200"/>
      <c r="L200" s="85"/>
      <c r="N200" s="4">
        <f t="shared" si="4"/>
        <v>4573</v>
      </c>
      <c r="P200" s="84">
        <f t="shared" si="5"/>
        <v>42579</v>
      </c>
    </row>
    <row r="201" spans="4:16" x14ac:dyDescent="0.3">
      <c r="D201" s="31" t="s">
        <v>120</v>
      </c>
      <c r="E201" s="35"/>
      <c r="F201" s="31" t="s">
        <v>194</v>
      </c>
      <c r="G201" s="32">
        <v>42551</v>
      </c>
      <c r="H201" s="33">
        <v>69601.590000000026</v>
      </c>
      <c r="I201" s="34">
        <v>566</v>
      </c>
      <c r="J201" s="4"/>
      <c r="K201"/>
      <c r="L201" s="85"/>
      <c r="N201" s="4">
        <f t="shared" si="4"/>
        <v>566</v>
      </c>
      <c r="P201" s="84">
        <f t="shared" si="5"/>
        <v>42550</v>
      </c>
    </row>
    <row r="202" spans="4:16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 s="85"/>
      <c r="N202" s="4">
        <f t="shared" ref="N202:N243" si="6">+I202-K202</f>
        <v>182</v>
      </c>
      <c r="P202" s="84">
        <f t="shared" ref="P202:P243" si="7">+G202-1</f>
        <v>42971</v>
      </c>
    </row>
    <row r="203" spans="4:16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31118.570000000029</v>
      </c>
      <c r="I203" s="34">
        <v>699</v>
      </c>
      <c r="J203" s="4"/>
      <c r="K203"/>
      <c r="L203" s="85"/>
      <c r="N203" s="4">
        <f t="shared" si="6"/>
        <v>699</v>
      </c>
      <c r="P203" s="84">
        <f t="shared" si="7"/>
        <v>45404</v>
      </c>
    </row>
    <row r="204" spans="4:16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 s="85"/>
      <c r="N204" s="4">
        <f t="shared" si="6"/>
        <v>27</v>
      </c>
      <c r="P204" s="84">
        <f t="shared" si="7"/>
        <v>42549</v>
      </c>
    </row>
    <row r="205" spans="4:16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126238.7900000001</v>
      </c>
      <c r="I205" s="34">
        <v>1569</v>
      </c>
      <c r="J205" s="4"/>
      <c r="K205"/>
      <c r="L205" s="85"/>
      <c r="N205" s="4">
        <f t="shared" si="6"/>
        <v>1569</v>
      </c>
      <c r="P205" s="84">
        <f t="shared" si="7"/>
        <v>44493</v>
      </c>
    </row>
    <row r="206" spans="4:16" x14ac:dyDescent="0.3">
      <c r="D206" s="31" t="s">
        <v>57</v>
      </c>
      <c r="E206" s="35"/>
      <c r="F206" s="31" t="s">
        <v>194</v>
      </c>
      <c r="G206" s="32">
        <v>42298</v>
      </c>
      <c r="H206" s="33">
        <v>41115.069999999978</v>
      </c>
      <c r="I206" s="34">
        <v>487</v>
      </c>
      <c r="J206" s="4"/>
      <c r="K206"/>
      <c r="L206" s="85"/>
      <c r="N206" s="4">
        <f t="shared" si="6"/>
        <v>487</v>
      </c>
      <c r="P206" s="84">
        <f t="shared" si="7"/>
        <v>42297</v>
      </c>
    </row>
    <row r="207" spans="4:16" x14ac:dyDescent="0.3">
      <c r="D207" s="31" t="s">
        <v>18</v>
      </c>
      <c r="E207" s="35"/>
      <c r="F207" s="31" t="s">
        <v>194</v>
      </c>
      <c r="G207" s="32">
        <v>43265</v>
      </c>
      <c r="H207" s="33">
        <v>66432.13</v>
      </c>
      <c r="I207" s="34">
        <v>468</v>
      </c>
      <c r="J207" s="4"/>
      <c r="K207"/>
      <c r="L207" s="85"/>
      <c r="N207" s="4">
        <f t="shared" si="6"/>
        <v>468</v>
      </c>
      <c r="P207" s="84">
        <f t="shared" si="7"/>
        <v>43264</v>
      </c>
    </row>
    <row r="208" spans="4:16" x14ac:dyDescent="0.3">
      <c r="D208" s="31" t="s">
        <v>430</v>
      </c>
      <c r="E208" s="35"/>
      <c r="F208" s="31" t="s">
        <v>194</v>
      </c>
      <c r="G208" s="32">
        <v>44335</v>
      </c>
      <c r="H208" s="33">
        <v>81846.059999999983</v>
      </c>
      <c r="I208" s="34">
        <v>418</v>
      </c>
      <c r="J208" s="4"/>
      <c r="K208"/>
      <c r="L208" s="85"/>
      <c r="N208" s="4">
        <f t="shared" si="6"/>
        <v>418</v>
      </c>
      <c r="P208" s="84">
        <f t="shared" si="7"/>
        <v>44334</v>
      </c>
    </row>
    <row r="209" spans="3:16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77616.439999999944</v>
      </c>
      <c r="I209" s="34">
        <v>737</v>
      </c>
      <c r="J209" s="4"/>
      <c r="K209"/>
      <c r="L209" s="85"/>
      <c r="N209" s="4">
        <f t="shared" si="6"/>
        <v>737</v>
      </c>
      <c r="P209" s="84">
        <f t="shared" si="7"/>
        <v>42464</v>
      </c>
    </row>
    <row r="210" spans="3:16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18606.669999999998</v>
      </c>
      <c r="I210" s="34">
        <v>43</v>
      </c>
      <c r="J210" s="4"/>
      <c r="K210"/>
      <c r="L210" s="85"/>
      <c r="N210" s="4">
        <f t="shared" si="6"/>
        <v>43</v>
      </c>
      <c r="P210" s="84">
        <f t="shared" si="7"/>
        <v>41567</v>
      </c>
    </row>
    <row r="211" spans="3:16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 s="85"/>
      <c r="N211" s="4">
        <f t="shared" si="6"/>
        <v>3</v>
      </c>
      <c r="P211" s="84">
        <f t="shared" si="7"/>
        <v>44762</v>
      </c>
    </row>
    <row r="212" spans="3:16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4344106.4300000016</v>
      </c>
      <c r="I212" s="34">
        <v>12773</v>
      </c>
      <c r="K212"/>
      <c r="L212" s="85"/>
      <c r="N212" s="4">
        <f t="shared" si="6"/>
        <v>12773</v>
      </c>
      <c r="P212" s="84">
        <f t="shared" si="7"/>
        <v>43850</v>
      </c>
    </row>
    <row r="213" spans="3:16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 s="85"/>
      <c r="N213" s="4">
        <f t="shared" si="6"/>
        <v>298</v>
      </c>
      <c r="P213" s="84">
        <f t="shared" si="7"/>
        <v>43164</v>
      </c>
    </row>
    <row r="214" spans="3:16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21433.65</v>
      </c>
      <c r="I214" s="34">
        <v>563</v>
      </c>
      <c r="K214"/>
      <c r="L214" s="85"/>
      <c r="N214" s="4">
        <f t="shared" si="6"/>
        <v>563</v>
      </c>
      <c r="P214" s="84">
        <f t="shared" si="7"/>
        <v>42549</v>
      </c>
    </row>
    <row r="215" spans="3:16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 s="85"/>
      <c r="N215" s="4">
        <f t="shared" si="6"/>
        <v>983</v>
      </c>
      <c r="P215" s="84">
        <f t="shared" si="7"/>
        <v>43342</v>
      </c>
    </row>
    <row r="216" spans="3:16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 s="85"/>
      <c r="N216" s="4">
        <f t="shared" si="6"/>
        <v>5</v>
      </c>
      <c r="P216" s="84">
        <f t="shared" si="7"/>
        <v>43137</v>
      </c>
    </row>
    <row r="217" spans="3:16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31028.73000000001</v>
      </c>
      <c r="I217" s="34">
        <v>455</v>
      </c>
      <c r="K217"/>
      <c r="L217" s="85"/>
      <c r="N217" s="4">
        <f t="shared" si="6"/>
        <v>455</v>
      </c>
      <c r="P217" s="84">
        <f t="shared" si="7"/>
        <v>44824</v>
      </c>
    </row>
    <row r="218" spans="3:16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 s="85"/>
      <c r="N218" s="4">
        <f t="shared" si="6"/>
        <v>571</v>
      </c>
      <c r="P218" s="84">
        <f t="shared" si="7"/>
        <v>41554</v>
      </c>
    </row>
    <row r="219" spans="3:16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 s="85"/>
      <c r="N219" s="4">
        <f t="shared" si="6"/>
        <v>4</v>
      </c>
      <c r="P219" s="84">
        <f t="shared" si="7"/>
        <v>44453</v>
      </c>
    </row>
    <row r="220" spans="3:16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62112.390000000407</v>
      </c>
      <c r="I220" s="34">
        <v>2561</v>
      </c>
      <c r="K220"/>
      <c r="L220" s="85"/>
      <c r="N220" s="4">
        <f t="shared" si="6"/>
        <v>2561</v>
      </c>
      <c r="P220" s="84">
        <f t="shared" si="7"/>
        <v>42943</v>
      </c>
    </row>
    <row r="221" spans="3:16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 s="85"/>
      <c r="N221" s="4">
        <f t="shared" si="6"/>
        <v>402</v>
      </c>
      <c r="P221" s="84">
        <f t="shared" si="7"/>
        <v>42575</v>
      </c>
    </row>
    <row r="222" spans="3:16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350340.86000000691</v>
      </c>
      <c r="I222" s="34">
        <v>6565</v>
      </c>
      <c r="K222"/>
      <c r="L222" s="85"/>
      <c r="N222" s="4">
        <f t="shared" si="6"/>
        <v>6565</v>
      </c>
      <c r="P222" s="84">
        <f t="shared" si="7"/>
        <v>42082</v>
      </c>
    </row>
    <row r="223" spans="3:16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33934.189999999973</v>
      </c>
      <c r="I223" s="34">
        <v>677</v>
      </c>
      <c r="K223"/>
      <c r="L223" s="85"/>
      <c r="N223" s="4">
        <f t="shared" si="6"/>
        <v>677</v>
      </c>
      <c r="P223" s="84">
        <f t="shared" si="7"/>
        <v>42457</v>
      </c>
    </row>
    <row r="224" spans="3:16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49204.319999999963</v>
      </c>
      <c r="I224" s="34">
        <v>778</v>
      </c>
      <c r="K224"/>
      <c r="L224" s="85"/>
      <c r="N224" s="4">
        <f t="shared" si="6"/>
        <v>778</v>
      </c>
      <c r="P224" s="84">
        <f t="shared" si="7"/>
        <v>44439</v>
      </c>
    </row>
    <row r="225" spans="3:16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</v>
      </c>
      <c r="I225" s="34">
        <v>602</v>
      </c>
      <c r="K225"/>
      <c r="L225" s="85"/>
      <c r="N225" s="4">
        <f t="shared" si="6"/>
        <v>602</v>
      </c>
      <c r="P225" s="84">
        <f t="shared" si="7"/>
        <v>43593</v>
      </c>
    </row>
    <row r="226" spans="3:16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118889.9399999998</v>
      </c>
      <c r="I226" s="34">
        <v>3795</v>
      </c>
      <c r="K226"/>
      <c r="L226" s="85"/>
      <c r="N226" s="4">
        <f t="shared" si="6"/>
        <v>3795</v>
      </c>
      <c r="P226" s="84">
        <f t="shared" si="7"/>
        <v>42366</v>
      </c>
    </row>
    <row r="227" spans="3:16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35306.460000000006</v>
      </c>
      <c r="I227" s="34">
        <v>768</v>
      </c>
      <c r="K227"/>
      <c r="L227" s="85"/>
      <c r="N227" s="4">
        <f t="shared" si="6"/>
        <v>768</v>
      </c>
      <c r="P227" s="84">
        <f t="shared" si="7"/>
        <v>43089</v>
      </c>
    </row>
    <row r="228" spans="3:16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236890.61999999869</v>
      </c>
      <c r="I228" s="34">
        <v>2422</v>
      </c>
      <c r="K228"/>
      <c r="L228" s="85"/>
      <c r="N228" s="4">
        <f t="shared" si="6"/>
        <v>2422</v>
      </c>
      <c r="P228" s="84">
        <f t="shared" si="7"/>
        <v>42366</v>
      </c>
    </row>
    <row r="229" spans="3:16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17331.490000000009</v>
      </c>
      <c r="I229" s="34">
        <v>119</v>
      </c>
      <c r="K229"/>
      <c r="L229" s="85"/>
      <c r="N229" s="4">
        <f t="shared" si="6"/>
        <v>119</v>
      </c>
      <c r="P229" s="84">
        <f t="shared" si="7"/>
        <v>42515</v>
      </c>
    </row>
    <row r="230" spans="3:16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16482.920000000009</v>
      </c>
      <c r="I230" s="34">
        <v>163</v>
      </c>
      <c r="K230"/>
      <c r="L230" s="85"/>
      <c r="N230" s="4">
        <f t="shared" si="6"/>
        <v>163</v>
      </c>
      <c r="P230" s="84">
        <f t="shared" si="7"/>
        <v>43069</v>
      </c>
    </row>
    <row r="231" spans="3:16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88514.840000000055</v>
      </c>
      <c r="I231" s="34">
        <v>1433</v>
      </c>
      <c r="K231"/>
      <c r="L231" s="85"/>
      <c r="N231" s="4">
        <f t="shared" si="6"/>
        <v>1433</v>
      </c>
      <c r="P231" s="84">
        <f t="shared" si="7"/>
        <v>43313</v>
      </c>
    </row>
    <row r="232" spans="3:16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106339.8599999999</v>
      </c>
      <c r="I232" s="34">
        <v>1311</v>
      </c>
      <c r="K232"/>
      <c r="L232" s="85"/>
      <c r="N232" s="4">
        <f t="shared" si="6"/>
        <v>1311</v>
      </c>
      <c r="P232" s="84">
        <f t="shared" si="7"/>
        <v>42519</v>
      </c>
    </row>
    <row r="233" spans="3:16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33234.710000000021</v>
      </c>
      <c r="I233" s="34">
        <v>785</v>
      </c>
      <c r="K233"/>
      <c r="L233" s="85"/>
      <c r="N233" s="4">
        <f t="shared" si="6"/>
        <v>785</v>
      </c>
      <c r="P233" s="84">
        <f t="shared" si="7"/>
        <v>43300</v>
      </c>
    </row>
    <row r="234" spans="3:16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</v>
      </c>
      <c r="I234" s="34">
        <v>302</v>
      </c>
      <c r="K234"/>
      <c r="L234" s="85"/>
      <c r="N234" s="4">
        <f t="shared" si="6"/>
        <v>302</v>
      </c>
      <c r="P234" s="84">
        <f t="shared" si="7"/>
        <v>42549</v>
      </c>
    </row>
    <row r="235" spans="3:16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674.84</v>
      </c>
      <c r="I235" s="34">
        <v>4</v>
      </c>
      <c r="K235"/>
      <c r="L235" s="85"/>
      <c r="N235" s="4">
        <f t="shared" si="6"/>
        <v>4</v>
      </c>
      <c r="P235" s="84">
        <f t="shared" si="7"/>
        <v>44034</v>
      </c>
    </row>
    <row r="236" spans="3:16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24726.75</v>
      </c>
      <c r="I236" s="34">
        <v>68</v>
      </c>
      <c r="K236"/>
      <c r="L236" s="85"/>
      <c r="N236" s="4">
        <f t="shared" si="6"/>
        <v>68</v>
      </c>
      <c r="P236" s="84">
        <f t="shared" si="7"/>
        <v>42450</v>
      </c>
    </row>
    <row r="237" spans="3:16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 s="85"/>
      <c r="N237" s="4">
        <f t="shared" si="6"/>
        <v>138</v>
      </c>
      <c r="P237" s="84">
        <f t="shared" si="7"/>
        <v>42519</v>
      </c>
    </row>
    <row r="238" spans="3:16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222516.05999999959</v>
      </c>
      <c r="I238" s="34">
        <v>2777</v>
      </c>
      <c r="K238"/>
      <c r="L238" s="85"/>
      <c r="N238" s="4">
        <f t="shared" si="6"/>
        <v>2777</v>
      </c>
      <c r="P238" s="84">
        <f t="shared" si="7"/>
        <v>42562</v>
      </c>
    </row>
    <row r="239" spans="3:16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123772.25999999989</v>
      </c>
      <c r="I239" s="34">
        <v>944</v>
      </c>
      <c r="K239"/>
      <c r="L239" s="85"/>
      <c r="N239" s="4">
        <f t="shared" si="6"/>
        <v>944</v>
      </c>
      <c r="P239" s="84">
        <f t="shared" si="7"/>
        <v>44306</v>
      </c>
    </row>
    <row r="240" spans="3:16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1930.89</v>
      </c>
      <c r="I240" s="34">
        <v>78</v>
      </c>
      <c r="K240"/>
      <c r="L240" s="85"/>
      <c r="N240" s="4">
        <f t="shared" si="6"/>
        <v>78</v>
      </c>
      <c r="P240" s="84">
        <f t="shared" si="7"/>
        <v>42732</v>
      </c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273644.16000000387</v>
      </c>
      <c r="I241" s="34">
        <v>7733</v>
      </c>
      <c r="K241"/>
      <c r="L241" s="85"/>
      <c r="N241" s="4">
        <f t="shared" si="6"/>
        <v>7733</v>
      </c>
      <c r="P241" s="84">
        <f t="shared" si="7"/>
        <v>41738</v>
      </c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168071.64999999979</v>
      </c>
      <c r="I242" s="34">
        <v>4326</v>
      </c>
      <c r="K242"/>
      <c r="L242" s="85"/>
      <c r="N242" s="4">
        <f t="shared" si="6"/>
        <v>4326</v>
      </c>
      <c r="P242" s="84">
        <f t="shared" si="7"/>
        <v>45432</v>
      </c>
    </row>
    <row r="243" spans="3:17" x14ac:dyDescent="0.3">
      <c r="D243" s="99" t="s">
        <v>201</v>
      </c>
      <c r="E243" s="100"/>
      <c r="F243" s="100"/>
      <c r="G243" s="101"/>
      <c r="H243" s="45">
        <f>SUM(H9:H242)</f>
        <v>233520245.43000004</v>
      </c>
      <c r="I243" s="49">
        <f>SUM(I9:I242)</f>
        <v>564554</v>
      </c>
      <c r="J243" s="46">
        <v>2</v>
      </c>
      <c r="K243"/>
      <c r="L243" s="85"/>
      <c r="N243" s="4">
        <f t="shared" si="6"/>
        <v>564554</v>
      </c>
      <c r="P243" s="84">
        <f t="shared" si="7"/>
        <v>-1</v>
      </c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97" t="s">
        <v>473</v>
      </c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</row>
    <row r="253" spans="3:17" x14ac:dyDescent="0.3">
      <c r="C253" s="14"/>
      <c r="D253" s="51" t="s">
        <v>471</v>
      </c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1"/>
      <autoFilter ref="D8:I200" xr:uid="{2F688F90-448A-43D3-91F0-3E32D93986E0}">
        <sortState xmlns:xlrd2="http://schemas.microsoft.com/office/spreadsheetml/2017/richdata2" ref="D9:I192">
          <sortCondition ref="G8:G192"/>
        </sortState>
      </autoFilter>
    </customSheetView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2"/>
      <autoFilter ref="D8:I200" xr:uid="{DB80D17F-F495-4520-8F9F-FE4AEF45BF3A}">
        <sortState xmlns:xlrd2="http://schemas.microsoft.com/office/spreadsheetml/2017/richdata2" ref="D9:I192">
          <sortCondition ref="G8:G192"/>
        </sortState>
      </autoFilter>
    </customSheetView>
  </customSheetViews>
  <mergeCells count="7">
    <mergeCell ref="D252:Q252"/>
    <mergeCell ref="C2:J2"/>
    <mergeCell ref="C3:J3"/>
    <mergeCell ref="C4:J4"/>
    <mergeCell ref="C5:J5"/>
    <mergeCell ref="B6:D6"/>
    <mergeCell ref="D243:G243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5"/>
  <sheetViews>
    <sheetView zoomScale="70" zoomScaleNormal="70" workbookViewId="0">
      <selection activeCell="R69" sqref="R69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4" t="s">
        <v>0</v>
      </c>
      <c r="E2" s="94"/>
      <c r="F2" s="94"/>
      <c r="G2" s="94"/>
      <c r="H2" s="94"/>
      <c r="I2" s="94"/>
      <c r="J2" s="94"/>
      <c r="K2" s="94"/>
      <c r="L2" s="94"/>
      <c r="M2" s="94"/>
    </row>
    <row r="3" spans="2:13" ht="15.6" x14ac:dyDescent="0.3">
      <c r="D3" s="94" t="s">
        <v>210</v>
      </c>
      <c r="E3" s="94"/>
      <c r="F3" s="94"/>
      <c r="G3" s="94"/>
      <c r="H3" s="94"/>
      <c r="I3" s="94"/>
      <c r="J3" s="94"/>
      <c r="K3" s="94"/>
      <c r="L3" s="94"/>
      <c r="M3" s="94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93" t="s">
        <v>420</v>
      </c>
      <c r="C36" s="93"/>
      <c r="D36" s="93"/>
      <c r="E36" s="93"/>
      <c r="F36" s="93"/>
      <c r="G36" s="93"/>
    </row>
    <row r="37" spans="2:7" x14ac:dyDescent="0.3">
      <c r="B37" s="1" t="s">
        <v>870</v>
      </c>
      <c r="C37" s="74"/>
      <c r="D37" s="74"/>
      <c r="E37" s="74"/>
      <c r="F37" s="74"/>
      <c r="G37" s="74"/>
    </row>
    <row r="38" spans="2:7" x14ac:dyDescent="0.3">
      <c r="B38" s="5" t="s">
        <v>14</v>
      </c>
      <c r="C38" s="25"/>
    </row>
    <row r="61" spans="3:8" x14ac:dyDescent="0.3">
      <c r="C61" s="5"/>
      <c r="D61" s="25"/>
    </row>
    <row r="62" spans="3:8" ht="12.75" customHeight="1" x14ac:dyDescent="0.3">
      <c r="C62" s="93"/>
      <c r="D62" s="93"/>
      <c r="E62" s="93"/>
      <c r="F62" s="93"/>
      <c r="G62" s="93"/>
      <c r="H62" s="93"/>
    </row>
    <row r="63" spans="3:8" x14ac:dyDescent="0.3">
      <c r="C63" s="5"/>
      <c r="D63" s="25"/>
    </row>
    <row r="84" spans="2:2" x14ac:dyDescent="0.3">
      <c r="B84" s="1" t="s">
        <v>875</v>
      </c>
    </row>
    <row r="85" spans="2:2" x14ac:dyDescent="0.3">
      <c r="B85" s="36"/>
    </row>
  </sheetData>
  <mergeCells count="4">
    <mergeCell ref="D3:M3"/>
    <mergeCell ref="D2:M2"/>
    <mergeCell ref="B36:G36"/>
    <mergeCell ref="C62:H62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C18" sqref="C18:H18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94" t="s">
        <v>0</v>
      </c>
      <c r="D2" s="94"/>
      <c r="E2" s="94"/>
      <c r="F2" s="94"/>
      <c r="G2" s="94"/>
      <c r="H2" s="94"/>
      <c r="I2" s="94"/>
      <c r="J2" s="94"/>
      <c r="K2" s="9"/>
      <c r="L2" s="9"/>
    </row>
    <row r="3" spans="2:14" ht="14.4" x14ac:dyDescent="0.3">
      <c r="C3" s="95" t="s">
        <v>448</v>
      </c>
      <c r="D3" s="95"/>
      <c r="E3" s="95"/>
      <c r="F3" s="95"/>
      <c r="G3" s="95"/>
      <c r="H3" s="95"/>
      <c r="I3" s="95"/>
      <c r="J3" s="95"/>
      <c r="K3" s="10"/>
      <c r="L3" s="10"/>
    </row>
    <row r="4" spans="2:14" ht="14.4" x14ac:dyDescent="0.3">
      <c r="C4" s="95" t="s">
        <v>874</v>
      </c>
      <c r="D4" s="95"/>
      <c r="E4" s="95"/>
      <c r="F4" s="95"/>
      <c r="G4" s="95"/>
      <c r="H4" s="95"/>
      <c r="I4" s="95"/>
      <c r="J4" s="95"/>
      <c r="K4" s="10"/>
      <c r="L4" s="10"/>
    </row>
    <row r="5" spans="2:14" ht="14.4" x14ac:dyDescent="0.3">
      <c r="C5" s="95" t="s">
        <v>15</v>
      </c>
      <c r="D5" s="95"/>
      <c r="E5" s="95"/>
      <c r="F5" s="95"/>
      <c r="G5" s="95"/>
      <c r="H5" s="95"/>
      <c r="I5" s="95"/>
      <c r="J5" s="95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2" t="s">
        <v>547</v>
      </c>
      <c r="D11" s="73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103"/>
      <c r="D12" s="103"/>
      <c r="E12" s="103"/>
      <c r="F12" s="104"/>
      <c r="G12" s="70">
        <f>SUM(G10:G11)</f>
        <v>514530.20999999996</v>
      </c>
      <c r="H12" s="71">
        <f>SUM(H10:H11)</f>
        <v>602</v>
      </c>
      <c r="I12" s="46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47"/>
      <c r="H14" s="47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93"/>
      <c r="D16" s="93"/>
      <c r="E16" s="93"/>
      <c r="F16" s="93"/>
      <c r="G16" s="93"/>
      <c r="H16" s="93"/>
      <c r="I16" s="11"/>
    </row>
    <row r="17" spans="3:23" x14ac:dyDescent="0.3">
      <c r="C17" s="14"/>
      <c r="D17" s="16"/>
      <c r="G17" s="37"/>
      <c r="H17" s="4"/>
    </row>
    <row r="18" spans="3:23" x14ac:dyDescent="0.3">
      <c r="C18" s="102"/>
      <c r="D18" s="102"/>
      <c r="E18" s="102"/>
      <c r="F18" s="102"/>
      <c r="G18" s="102"/>
      <c r="H18" s="102"/>
      <c r="I18" s="1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topLeftCell="A4" workbookViewId="0">
      <selection activeCell="M10" sqref="M10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4" t="s">
        <v>0</v>
      </c>
      <c r="E2" s="94"/>
      <c r="F2" s="94"/>
      <c r="G2" s="94"/>
      <c r="H2" s="94"/>
      <c r="I2" s="94"/>
      <c r="J2" s="94"/>
      <c r="K2" s="94"/>
      <c r="L2" s="94"/>
      <c r="M2" s="94"/>
    </row>
    <row r="3" spans="2:13" ht="15.6" x14ac:dyDescent="0.3">
      <c r="D3" s="94" t="s">
        <v>451</v>
      </c>
      <c r="E3" s="94"/>
      <c r="F3" s="94"/>
      <c r="G3" s="94"/>
      <c r="H3" s="94"/>
      <c r="I3" s="94"/>
      <c r="J3" s="94"/>
      <c r="K3" s="94"/>
      <c r="L3" s="94"/>
      <c r="M3" s="94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105" t="s">
        <v>548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activeCell="J23" sqref="J23"/>
    </sheetView>
  </sheetViews>
  <sheetFormatPr baseColWidth="10" defaultColWidth="11.5546875" defaultRowHeight="13.8" x14ac:dyDescent="0.3"/>
  <cols>
    <col min="1" max="1" width="3.88671875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1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93" t="s">
        <v>420</v>
      </c>
      <c r="C24" s="93"/>
      <c r="D24" s="93"/>
      <c r="E24" s="93"/>
      <c r="F24" s="93"/>
      <c r="G24" s="93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76" t="s">
        <v>212</v>
      </c>
      <c r="B27" s="76" t="s">
        <v>213</v>
      </c>
      <c r="C27" s="77" t="s">
        <v>214</v>
      </c>
      <c r="D27" s="75" t="s">
        <v>215</v>
      </c>
      <c r="E27" s="78" t="s">
        <v>216</v>
      </c>
      <c r="F27" s="78" t="s">
        <v>217</v>
      </c>
      <c r="G27" s="78" t="s">
        <v>421</v>
      </c>
      <c r="H27" s="79" t="s">
        <v>218</v>
      </c>
      <c r="I27" s="79" t="s">
        <v>219</v>
      </c>
      <c r="J27" s="79" t="s">
        <v>220</v>
      </c>
      <c r="K27" s="79" t="s">
        <v>221</v>
      </c>
      <c r="L27" s="80" t="s">
        <v>222</v>
      </c>
      <c r="M27" s="76" t="s">
        <v>223</v>
      </c>
      <c r="N27" s="81" t="s">
        <v>224</v>
      </c>
      <c r="O27" s="79" t="s">
        <v>225</v>
      </c>
      <c r="P27" s="82" t="s">
        <v>226</v>
      </c>
      <c r="Q27" s="82" t="s">
        <v>227</v>
      </c>
      <c r="R27" s="83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23">
        <v>45747</v>
      </c>
      <c r="E28" s="30">
        <v>2025</v>
      </c>
      <c r="F28" s="30">
        <v>3</v>
      </c>
      <c r="G28" s="29" t="s">
        <v>552</v>
      </c>
      <c r="H28" t="s">
        <v>211</v>
      </c>
      <c r="I28" t="s">
        <v>553</v>
      </c>
      <c r="J28" s="23">
        <v>45761</v>
      </c>
      <c r="K28" s="23">
        <v>45768</v>
      </c>
      <c r="L28" s="64">
        <v>32436367.300003149</v>
      </c>
      <c r="M28" s="64">
        <v>24208307.05000291</v>
      </c>
      <c r="N28" s="65">
        <v>0.74633225188569619</v>
      </c>
      <c r="O28" s="64">
        <v>23747881.100002091</v>
      </c>
      <c r="P28" s="66">
        <v>9</v>
      </c>
      <c r="Q28" s="66" t="s">
        <v>842</v>
      </c>
      <c r="R28" s="66">
        <v>5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t="s">
        <v>555</v>
      </c>
      <c r="J29" s="23">
        <v>41884</v>
      </c>
      <c r="K29" s="23">
        <v>41890</v>
      </c>
      <c r="L29" s="64">
        <v>2191327.1899999972</v>
      </c>
      <c r="M29" s="64">
        <v>1721707.570000014</v>
      </c>
      <c r="N29" s="65">
        <v>0.78569169307848374</v>
      </c>
      <c r="O29" s="64">
        <v>1721707.570000014</v>
      </c>
      <c r="P29" s="66">
        <v>5</v>
      </c>
      <c r="Q29" s="66" t="s">
        <v>842</v>
      </c>
      <c r="R29" s="66">
        <v>5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t="s">
        <v>557</v>
      </c>
      <c r="J30" s="23">
        <v>41365</v>
      </c>
      <c r="K30" s="23">
        <v>41365</v>
      </c>
      <c r="L30" s="64">
        <v>56325026.089997709</v>
      </c>
      <c r="M30" s="64">
        <v>53547613.940000087</v>
      </c>
      <c r="N30" s="65">
        <v>0.95068955413247758</v>
      </c>
      <c r="O30" s="64">
        <v>53547613.940000087</v>
      </c>
      <c r="P30" s="66">
        <v>6</v>
      </c>
      <c r="Q30" s="66" t="s">
        <v>843</v>
      </c>
      <c r="R30" s="66">
        <v>3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t="s">
        <v>559</v>
      </c>
      <c r="J31" s="23">
        <v>43587</v>
      </c>
      <c r="K31" s="23">
        <v>43598</v>
      </c>
      <c r="L31" s="64">
        <v>114084.64</v>
      </c>
      <c r="M31" s="64">
        <v>51175.819999999992</v>
      </c>
      <c r="N31" s="65">
        <v>0.44857765252184689</v>
      </c>
      <c r="O31" s="64">
        <v>51175.819999999992</v>
      </c>
      <c r="P31" s="66">
        <v>58</v>
      </c>
      <c r="Q31" s="66" t="s">
        <v>844</v>
      </c>
      <c r="R31" s="66">
        <v>16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t="s">
        <v>561</v>
      </c>
      <c r="J32" s="23">
        <v>43871</v>
      </c>
      <c r="K32" s="23">
        <v>43878</v>
      </c>
      <c r="L32" s="64">
        <v>42209.780000000013</v>
      </c>
      <c r="M32" s="64">
        <v>3042.8200000000011</v>
      </c>
      <c r="N32" s="65">
        <v>7.2088032678682523E-2</v>
      </c>
      <c r="O32" s="64">
        <v>3042.8200000000011</v>
      </c>
      <c r="P32" s="66">
        <v>36</v>
      </c>
      <c r="Q32" s="66" t="s">
        <v>845</v>
      </c>
      <c r="R32" s="66">
        <v>10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t="s">
        <v>563</v>
      </c>
      <c r="J33" s="23">
        <v>42846</v>
      </c>
      <c r="K33" s="23">
        <v>42870</v>
      </c>
      <c r="L33" s="64">
        <v>33761.53</v>
      </c>
      <c r="M33" s="64">
        <v>14458.24</v>
      </c>
      <c r="N33" s="65">
        <v>0.42824599477571068</v>
      </c>
      <c r="O33" s="64">
        <v>12500.14</v>
      </c>
      <c r="P33" s="66">
        <v>222</v>
      </c>
      <c r="Q33" s="66" t="s">
        <v>846</v>
      </c>
      <c r="R33" s="66">
        <v>27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t="s">
        <v>565</v>
      </c>
      <c r="J34" s="23">
        <v>43390</v>
      </c>
      <c r="K34" s="23">
        <v>43416</v>
      </c>
      <c r="L34" s="64">
        <v>114206.13</v>
      </c>
      <c r="M34" s="64">
        <v>72248.460000000006</v>
      </c>
      <c r="N34" s="65">
        <v>0.63261455405239631</v>
      </c>
      <c r="O34" s="64">
        <v>72248.460000000006</v>
      </c>
      <c r="P34" s="66">
        <v>64</v>
      </c>
      <c r="Q34" s="66" t="s">
        <v>847</v>
      </c>
      <c r="R34" s="66">
        <v>34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t="s">
        <v>567</v>
      </c>
      <c r="J35" s="23">
        <v>44061</v>
      </c>
      <c r="K35" s="23">
        <v>44062</v>
      </c>
      <c r="L35" s="64">
        <v>173862.03999999931</v>
      </c>
      <c r="M35" s="64">
        <v>43302.499999999884</v>
      </c>
      <c r="N35" s="65">
        <v>0.24906241753519087</v>
      </c>
      <c r="O35" s="64">
        <v>41948.519999999917</v>
      </c>
      <c r="P35" s="66">
        <v>27</v>
      </c>
      <c r="Q35" s="66" t="s">
        <v>848</v>
      </c>
      <c r="R35" s="66">
        <v>7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t="s">
        <v>569</v>
      </c>
      <c r="J36" s="23">
        <v>44203</v>
      </c>
      <c r="K36" s="23">
        <v>44214</v>
      </c>
      <c r="L36" s="64">
        <v>1376822.300000001</v>
      </c>
      <c r="M36" s="64">
        <v>246669.89999999979</v>
      </c>
      <c r="N36" s="65">
        <v>0.17915885005639406</v>
      </c>
      <c r="O36" s="64">
        <v>242113.80999999979</v>
      </c>
      <c r="P36" s="66">
        <v>60</v>
      </c>
      <c r="Q36" s="66" t="s">
        <v>849</v>
      </c>
      <c r="R36" s="66">
        <v>14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t="s">
        <v>571</v>
      </c>
      <c r="J37" s="23">
        <v>43496</v>
      </c>
      <c r="K37" s="23">
        <v>43507</v>
      </c>
      <c r="L37" s="64">
        <v>533839.48999999953</v>
      </c>
      <c r="M37" s="64">
        <v>226286.13999999969</v>
      </c>
      <c r="N37" s="65">
        <v>0.42388422782286095</v>
      </c>
      <c r="O37" s="64">
        <v>213330.75999999981</v>
      </c>
      <c r="P37" s="66">
        <v>64</v>
      </c>
      <c r="Q37" s="66" t="s">
        <v>844</v>
      </c>
      <c r="R37" s="66">
        <v>16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t="s">
        <v>573</v>
      </c>
      <c r="J38" s="23">
        <v>42983</v>
      </c>
      <c r="K38" s="23">
        <v>42999</v>
      </c>
      <c r="L38" s="64">
        <v>5526.4000000000005</v>
      </c>
      <c r="M38" s="64">
        <v>4118.3100000000004</v>
      </c>
      <c r="N38" s="65">
        <v>0.74520664447017948</v>
      </c>
      <c r="O38" s="64">
        <v>4118.3100000000004</v>
      </c>
      <c r="P38" s="66">
        <v>165</v>
      </c>
      <c r="Q38" s="66" t="s">
        <v>848</v>
      </c>
      <c r="R38" s="66">
        <v>18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t="s">
        <v>575</v>
      </c>
      <c r="J39" s="23">
        <v>44987</v>
      </c>
      <c r="K39" s="23">
        <v>44992</v>
      </c>
      <c r="L39" s="64">
        <v>884758.09999999916</v>
      </c>
      <c r="M39" s="64">
        <v>175757.64999999941</v>
      </c>
      <c r="N39" s="65">
        <v>0.19865051249601398</v>
      </c>
      <c r="O39" s="64">
        <v>166926.4299999997</v>
      </c>
      <c r="P39" s="66">
        <v>99</v>
      </c>
      <c r="Q39" s="66" t="s">
        <v>850</v>
      </c>
      <c r="R39" s="66">
        <v>7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t="s">
        <v>577</v>
      </c>
      <c r="J40" s="23">
        <v>42695</v>
      </c>
      <c r="K40" s="23">
        <v>42716</v>
      </c>
      <c r="L40" s="64">
        <v>82567.53</v>
      </c>
      <c r="M40" s="64">
        <v>34709.06</v>
      </c>
      <c r="N40" s="65">
        <v>0.42037178537374192</v>
      </c>
      <c r="O40" s="64">
        <v>34709.06</v>
      </c>
      <c r="P40" s="66">
        <v>152</v>
      </c>
      <c r="Q40" s="66" t="s">
        <v>851</v>
      </c>
      <c r="R40" s="66">
        <v>31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t="s">
        <v>579</v>
      </c>
      <c r="J41" s="23">
        <v>45071</v>
      </c>
      <c r="K41" s="23">
        <v>45071</v>
      </c>
      <c r="L41" s="64">
        <v>354596.48</v>
      </c>
      <c r="M41" s="64">
        <v>6759.18</v>
      </c>
      <c r="N41" s="65">
        <v>1.9061610538265921E-2</v>
      </c>
      <c r="O41" s="64">
        <v>6000</v>
      </c>
      <c r="P41" s="66">
        <v>100</v>
      </c>
      <c r="Q41" s="66" t="s">
        <v>850</v>
      </c>
      <c r="R41" s="66">
        <v>4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t="s">
        <v>581</v>
      </c>
      <c r="J42" s="23">
        <v>42866</v>
      </c>
      <c r="K42" s="23">
        <v>42884</v>
      </c>
      <c r="L42" s="64">
        <v>12090.48</v>
      </c>
      <c r="M42" s="64">
        <v>6045.24</v>
      </c>
      <c r="N42" s="65">
        <v>0.5</v>
      </c>
      <c r="O42" s="64">
        <v>5913.54</v>
      </c>
      <c r="P42" s="66">
        <v>199</v>
      </c>
      <c r="Q42" s="66" t="s">
        <v>852</v>
      </c>
      <c r="R42" s="66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t="s">
        <v>583</v>
      </c>
      <c r="J43" s="23">
        <v>42065</v>
      </c>
      <c r="K43" s="23">
        <v>42069</v>
      </c>
      <c r="L43" s="64">
        <v>37705.929999999993</v>
      </c>
      <c r="M43" s="64">
        <v>37705.929999999993</v>
      </c>
      <c r="N43" s="65">
        <v>1</v>
      </c>
      <c r="O43" s="64">
        <v>37705.929999999993</v>
      </c>
      <c r="P43" s="66">
        <v>257</v>
      </c>
      <c r="Q43" s="66" t="s">
        <v>851</v>
      </c>
      <c r="R43" s="66">
        <v>20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t="s">
        <v>584</v>
      </c>
      <c r="J44" s="23">
        <v>42601</v>
      </c>
      <c r="K44" s="23">
        <v>42625</v>
      </c>
      <c r="L44" s="64">
        <v>35487.620000000003</v>
      </c>
      <c r="M44" s="64">
        <v>31387.62</v>
      </c>
      <c r="N44" s="65">
        <v>0.8844667520673406</v>
      </c>
      <c r="O44" s="64">
        <v>28387.62</v>
      </c>
      <c r="P44" s="66">
        <v>91</v>
      </c>
      <c r="Q44" s="66" t="s">
        <v>847</v>
      </c>
      <c r="R44" s="66">
        <v>34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t="s">
        <v>586</v>
      </c>
      <c r="J45" s="23">
        <v>42265</v>
      </c>
      <c r="K45" s="23">
        <v>42268</v>
      </c>
      <c r="L45" s="64">
        <v>9429312.8199997265</v>
      </c>
      <c r="M45" s="64">
        <v>7747351.8600001037</v>
      </c>
      <c r="N45" s="65">
        <v>0.82162422733158713</v>
      </c>
      <c r="O45" s="64">
        <v>7747351.8600001037</v>
      </c>
      <c r="P45" s="66">
        <v>10</v>
      </c>
      <c r="Q45" s="66" t="s">
        <v>844</v>
      </c>
      <c r="R45" s="66">
        <v>10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t="s">
        <v>588</v>
      </c>
      <c r="J46" s="23">
        <v>43250</v>
      </c>
      <c r="K46" s="23">
        <v>43269</v>
      </c>
      <c r="L46" s="64">
        <v>553965.71000000043</v>
      </c>
      <c r="M46" s="64">
        <v>95011.36</v>
      </c>
      <c r="N46" s="65">
        <v>0.17151126556190621</v>
      </c>
      <c r="O46" s="64">
        <v>91386.900000000038</v>
      </c>
      <c r="P46" s="66">
        <v>90</v>
      </c>
      <c r="Q46" s="66" t="s">
        <v>853</v>
      </c>
      <c r="R46" s="66">
        <v>24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t="s">
        <v>590</v>
      </c>
      <c r="J47" s="23">
        <v>43727</v>
      </c>
      <c r="K47" s="23">
        <v>43738</v>
      </c>
      <c r="L47" s="64">
        <v>36725.1</v>
      </c>
      <c r="M47" s="64">
        <v>6286.78</v>
      </c>
      <c r="N47" s="65">
        <v>0.17118482999365556</v>
      </c>
      <c r="O47" s="64">
        <v>6286.78</v>
      </c>
      <c r="P47" s="66">
        <v>71</v>
      </c>
      <c r="Q47" s="66" t="s">
        <v>854</v>
      </c>
      <c r="R47" s="66">
        <v>15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t="s">
        <v>591</v>
      </c>
      <c r="J48" s="23">
        <v>44203</v>
      </c>
      <c r="K48" s="23">
        <v>44214</v>
      </c>
      <c r="L48" s="64">
        <v>83072.170000000027</v>
      </c>
      <c r="M48" s="64">
        <v>20996.28</v>
      </c>
      <c r="N48" s="65">
        <v>0.25274746043109253</v>
      </c>
      <c r="O48" s="64">
        <v>18257.91</v>
      </c>
      <c r="P48" s="66">
        <v>80</v>
      </c>
      <c r="Q48" s="66" t="s">
        <v>845</v>
      </c>
      <c r="R48" s="66">
        <v>12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t="s">
        <v>593</v>
      </c>
      <c r="J49" s="23">
        <v>44222</v>
      </c>
      <c r="K49" s="23">
        <v>44235</v>
      </c>
      <c r="L49" s="64">
        <v>113930.04</v>
      </c>
      <c r="M49" s="64">
        <v>12303</v>
      </c>
      <c r="N49" s="65">
        <v>0.10798732274648548</v>
      </c>
      <c r="O49" s="64">
        <v>11511</v>
      </c>
      <c r="P49" s="66">
        <v>227</v>
      </c>
      <c r="Q49" s="66" t="s">
        <v>848</v>
      </c>
      <c r="R49" s="66">
        <v>15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t="s">
        <v>595</v>
      </c>
      <c r="J50" s="23">
        <v>44764</v>
      </c>
      <c r="K50" s="23">
        <v>44770</v>
      </c>
      <c r="L50" s="64">
        <v>2210273.9299999969</v>
      </c>
      <c r="M50" s="64">
        <v>272719.4599999999</v>
      </c>
      <c r="N50" s="65">
        <v>0.12338717671976536</v>
      </c>
      <c r="O50" s="64">
        <v>272331.09999999992</v>
      </c>
      <c r="P50" s="66">
        <v>34</v>
      </c>
      <c r="Q50" s="66" t="s">
        <v>855</v>
      </c>
      <c r="R50" s="66">
        <v>6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t="s">
        <v>596</v>
      </c>
      <c r="J51" s="23">
        <v>43217</v>
      </c>
      <c r="K51" s="23">
        <v>43241</v>
      </c>
      <c r="L51" s="64">
        <v>208701.74000000011</v>
      </c>
      <c r="M51" s="64">
        <v>75532.939999999988</v>
      </c>
      <c r="N51" s="65">
        <v>0.36191811338036733</v>
      </c>
      <c r="O51" s="64">
        <v>69154.610000000015</v>
      </c>
      <c r="P51" s="66">
        <v>71</v>
      </c>
      <c r="Q51" s="66" t="s">
        <v>853</v>
      </c>
      <c r="R51" s="66">
        <v>25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t="s">
        <v>598</v>
      </c>
      <c r="J52" s="23">
        <v>43006</v>
      </c>
      <c r="K52" s="23">
        <v>43024</v>
      </c>
      <c r="L52" s="64">
        <v>350984.80000000022</v>
      </c>
      <c r="M52" s="64">
        <v>44363.360000000001</v>
      </c>
      <c r="N52" s="65">
        <v>0.12639681262550392</v>
      </c>
      <c r="O52" s="64">
        <v>44363.360000000001</v>
      </c>
      <c r="P52" s="66">
        <v>58</v>
      </c>
      <c r="Q52" s="66" t="s">
        <v>856</v>
      </c>
      <c r="R52" s="66">
        <v>21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t="s">
        <v>599</v>
      </c>
      <c r="J53" s="23">
        <v>42832</v>
      </c>
      <c r="K53" s="23">
        <v>42857</v>
      </c>
      <c r="L53" s="64">
        <v>2301.56</v>
      </c>
      <c r="M53" s="64">
        <v>1145.96</v>
      </c>
      <c r="N53" s="65">
        <v>0.49790576826152699</v>
      </c>
      <c r="O53" s="64">
        <v>1140.77</v>
      </c>
      <c r="P53" s="66">
        <v>192</v>
      </c>
      <c r="Q53" s="66" t="s">
        <v>857</v>
      </c>
      <c r="R53" s="66">
        <v>28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t="s">
        <v>601</v>
      </c>
      <c r="J54" s="23">
        <v>41820</v>
      </c>
      <c r="K54" s="23">
        <v>41820</v>
      </c>
      <c r="L54" s="64">
        <v>896591.60000000137</v>
      </c>
      <c r="M54" s="64">
        <v>605427.71999999986</v>
      </c>
      <c r="N54" s="65">
        <v>0.67525473136263925</v>
      </c>
      <c r="O54" s="64">
        <v>605427.71999999986</v>
      </c>
      <c r="P54" s="66">
        <v>5</v>
      </c>
      <c r="Q54" s="66" t="s">
        <v>844</v>
      </c>
      <c r="R54" s="66">
        <v>9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t="s">
        <v>602</v>
      </c>
      <c r="J55" s="23">
        <v>41991</v>
      </c>
      <c r="K55" s="23">
        <v>41992</v>
      </c>
      <c r="L55" s="64">
        <v>419622.46000000008</v>
      </c>
      <c r="M55" s="64">
        <v>39561.529999999992</v>
      </c>
      <c r="N55" s="65">
        <v>9.4278866769905462E-2</v>
      </c>
      <c r="O55" s="64">
        <v>39561.529999999992</v>
      </c>
      <c r="P55" s="66">
        <v>103</v>
      </c>
      <c r="Q55" s="66" t="s">
        <v>858</v>
      </c>
      <c r="R55" s="66">
        <v>26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t="s">
        <v>604</v>
      </c>
      <c r="J56" s="23">
        <v>45183</v>
      </c>
      <c r="K56" s="23">
        <v>45187</v>
      </c>
      <c r="L56" s="64">
        <v>14350063.48000001</v>
      </c>
      <c r="M56" s="64">
        <v>9245330.1099999994</v>
      </c>
      <c r="N56" s="65">
        <v>0.6442710252038546</v>
      </c>
      <c r="O56" s="64">
        <v>8902457.8400000054</v>
      </c>
      <c r="P56" s="66">
        <v>51</v>
      </c>
      <c r="Q56" s="66" t="s">
        <v>850</v>
      </c>
      <c r="R56" s="66">
        <v>6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t="s">
        <v>606</v>
      </c>
      <c r="J57" s="23">
        <v>42682</v>
      </c>
      <c r="K57" s="23">
        <v>42688</v>
      </c>
      <c r="L57" s="64">
        <v>424971.7200000158</v>
      </c>
      <c r="M57" s="64">
        <v>185945.72000000841</v>
      </c>
      <c r="N57" s="65">
        <v>0.43754845616551025</v>
      </c>
      <c r="O57" s="64">
        <v>182365.0100000072</v>
      </c>
      <c r="P57" s="66">
        <v>4</v>
      </c>
      <c r="Q57" s="66" t="s">
        <v>855</v>
      </c>
      <c r="R57" s="66">
        <v>6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t="s">
        <v>607</v>
      </c>
      <c r="J58" s="23">
        <v>42808</v>
      </c>
      <c r="K58" s="23">
        <v>42821</v>
      </c>
      <c r="L58" s="64">
        <v>133229.46</v>
      </c>
      <c r="M58" s="64">
        <v>39223.769999999968</v>
      </c>
      <c r="N58" s="65">
        <v>0.29440763326669622</v>
      </c>
      <c r="O58" s="64">
        <v>37336.390000000007</v>
      </c>
      <c r="P58" s="66">
        <v>162</v>
      </c>
      <c r="Q58" s="66" t="s">
        <v>857</v>
      </c>
      <c r="R58" s="66">
        <v>22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t="s">
        <v>609</v>
      </c>
      <c r="J59" s="23">
        <v>43585</v>
      </c>
      <c r="K59" s="23">
        <v>43598</v>
      </c>
      <c r="L59" s="64">
        <v>58380.990000000063</v>
      </c>
      <c r="M59" s="64">
        <v>47552.100000000013</v>
      </c>
      <c r="N59" s="65">
        <v>0.8145134229481199</v>
      </c>
      <c r="O59" s="64">
        <v>47424.860000000008</v>
      </c>
      <c r="P59" s="66">
        <v>296</v>
      </c>
      <c r="Q59" s="66" t="s">
        <v>848</v>
      </c>
      <c r="R59" s="66">
        <v>15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t="s">
        <v>611</v>
      </c>
      <c r="J60" s="23">
        <v>43182</v>
      </c>
      <c r="K60" s="23">
        <v>43199</v>
      </c>
      <c r="L60" s="64">
        <v>71492.050000000017</v>
      </c>
      <c r="M60" s="64">
        <v>31278.21000000001</v>
      </c>
      <c r="N60" s="65">
        <v>0.43750612830377644</v>
      </c>
      <c r="O60" s="64">
        <v>28820.400000000009</v>
      </c>
      <c r="P60" s="66">
        <v>110</v>
      </c>
      <c r="Q60" s="66" t="s">
        <v>857</v>
      </c>
      <c r="R60" s="66">
        <v>23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t="s">
        <v>613</v>
      </c>
      <c r="J61" s="23">
        <v>44011</v>
      </c>
      <c r="K61" s="23">
        <v>44014</v>
      </c>
      <c r="L61" s="64">
        <v>1793.81</v>
      </c>
      <c r="M61" s="64">
        <v>1000</v>
      </c>
      <c r="N61" s="65">
        <v>0.55747264203009239</v>
      </c>
      <c r="O61" s="64">
        <v>1000</v>
      </c>
      <c r="P61" s="66">
        <v>167</v>
      </c>
      <c r="Q61" s="66" t="s">
        <v>848</v>
      </c>
      <c r="R61" s="66">
        <v>9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t="s">
        <v>614</v>
      </c>
      <c r="J62" s="23">
        <v>42145</v>
      </c>
      <c r="K62" s="23">
        <v>42145</v>
      </c>
      <c r="L62" s="64">
        <v>27120.79</v>
      </c>
      <c r="M62" s="64">
        <v>20827.78</v>
      </c>
      <c r="N62" s="65">
        <v>0.76796361757898635</v>
      </c>
      <c r="O62" s="64">
        <v>20827.78</v>
      </c>
      <c r="P62" s="66">
        <v>161</v>
      </c>
      <c r="Q62" s="66" t="s">
        <v>859</v>
      </c>
      <c r="R62" s="66">
        <v>35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t="s">
        <v>599</v>
      </c>
      <c r="J63" s="23">
        <v>42837</v>
      </c>
      <c r="K63" s="23">
        <v>42863</v>
      </c>
      <c r="L63" s="64">
        <v>88135.029999999984</v>
      </c>
      <c r="M63" s="64">
        <v>61398.729999999967</v>
      </c>
      <c r="N63" s="65">
        <v>0.6966438883608479</v>
      </c>
      <c r="O63" s="64">
        <v>60185.869999999988</v>
      </c>
      <c r="P63" s="66">
        <v>192</v>
      </c>
      <c r="Q63" s="66" t="s">
        <v>851</v>
      </c>
      <c r="R63" s="66">
        <v>32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t="s">
        <v>616</v>
      </c>
      <c r="J64" s="23">
        <v>42804</v>
      </c>
      <c r="K64" s="23">
        <v>42821</v>
      </c>
      <c r="L64" s="64">
        <v>494995.62000000419</v>
      </c>
      <c r="M64" s="64">
        <v>371398.47000000358</v>
      </c>
      <c r="N64" s="65">
        <v>0.75030657847033155</v>
      </c>
      <c r="O64" s="64">
        <v>359970.54000000271</v>
      </c>
      <c r="P64" s="66">
        <v>74</v>
      </c>
      <c r="Q64" s="66" t="s">
        <v>846</v>
      </c>
      <c r="R64" s="66">
        <v>23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t="s">
        <v>617</v>
      </c>
      <c r="J65" s="23">
        <v>43495</v>
      </c>
      <c r="K65" s="23">
        <v>43507</v>
      </c>
      <c r="L65" s="64">
        <v>51571.97999999993</v>
      </c>
      <c r="M65" s="64">
        <v>23870.130000000048</v>
      </c>
      <c r="N65" s="65">
        <v>0.46285075732985392</v>
      </c>
      <c r="O65" s="64">
        <v>21998.42000000006</v>
      </c>
      <c r="P65" s="66">
        <v>71</v>
      </c>
      <c r="Q65" s="66" t="s">
        <v>848</v>
      </c>
      <c r="R65" s="66">
        <v>14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t="s">
        <v>619</v>
      </c>
      <c r="J66" s="23">
        <v>42265</v>
      </c>
      <c r="K66" s="23">
        <v>42265</v>
      </c>
      <c r="L66" s="64">
        <v>55219.37</v>
      </c>
      <c r="M66" s="64">
        <v>28023.3</v>
      </c>
      <c r="N66" s="65">
        <v>0.50749039693861042</v>
      </c>
      <c r="O66" s="64">
        <v>28023.3</v>
      </c>
      <c r="P66" s="66">
        <v>468</v>
      </c>
      <c r="Q66" s="66" t="s">
        <v>860</v>
      </c>
      <c r="R66" s="66">
        <v>22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t="s">
        <v>620</v>
      </c>
      <c r="J67" s="23">
        <v>42268</v>
      </c>
      <c r="K67" s="23">
        <v>42268</v>
      </c>
      <c r="L67" s="64">
        <v>807927.86000000068</v>
      </c>
      <c r="M67" s="64">
        <v>727068.51999999874</v>
      </c>
      <c r="N67" s="65">
        <v>0.89991762383339291</v>
      </c>
      <c r="O67" s="64">
        <v>727068.51999999874</v>
      </c>
      <c r="P67" s="66">
        <v>5</v>
      </c>
      <c r="Q67" s="66" t="s">
        <v>861</v>
      </c>
      <c r="R67" s="66">
        <v>15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t="s">
        <v>621</v>
      </c>
      <c r="J68" s="23">
        <v>42796</v>
      </c>
      <c r="K68" s="23">
        <v>42808</v>
      </c>
      <c r="L68" s="64">
        <v>433.76</v>
      </c>
      <c r="M68" s="64">
        <v>433.76</v>
      </c>
      <c r="N68" s="65">
        <v>1</v>
      </c>
      <c r="O68" s="64">
        <v>184.66</v>
      </c>
      <c r="P68" s="66">
        <v>169</v>
      </c>
      <c r="Q68" s="66" t="s">
        <v>856</v>
      </c>
      <c r="R68" s="66">
        <v>18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t="s">
        <v>623</v>
      </c>
      <c r="J69" s="23">
        <v>44469</v>
      </c>
      <c r="K69" s="23">
        <v>44480</v>
      </c>
      <c r="L69" s="64">
        <v>105057.27000000011</v>
      </c>
      <c r="M69" s="64">
        <v>15958.669999999989</v>
      </c>
      <c r="N69" s="65">
        <v>0.15190448028965509</v>
      </c>
      <c r="O69" s="64">
        <v>15953.319999999991</v>
      </c>
      <c r="P69" s="66">
        <v>29</v>
      </c>
      <c r="Q69" s="66" t="s">
        <v>855</v>
      </c>
      <c r="R69" s="66">
        <v>8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t="s">
        <v>625</v>
      </c>
      <c r="J70" s="23">
        <v>45643</v>
      </c>
      <c r="K70" s="23">
        <v>45645</v>
      </c>
      <c r="L70" s="64">
        <v>118370322.5400137</v>
      </c>
      <c r="M70" s="64">
        <v>82480599.930002183</v>
      </c>
      <c r="N70" s="65">
        <v>0.69680134479755751</v>
      </c>
      <c r="O70" s="64">
        <v>81885647.110001773</v>
      </c>
      <c r="P70" s="66">
        <v>10</v>
      </c>
      <c r="Q70" s="66" t="s">
        <v>842</v>
      </c>
      <c r="R70" s="66">
        <v>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t="s">
        <v>627</v>
      </c>
      <c r="J71" s="23">
        <v>43062</v>
      </c>
      <c r="K71" s="23">
        <v>43080</v>
      </c>
      <c r="L71" s="64">
        <v>6690551.0800000196</v>
      </c>
      <c r="M71" s="64">
        <v>1517929.9400000011</v>
      </c>
      <c r="N71" s="65">
        <v>0.2268766685807885</v>
      </c>
      <c r="O71" s="64">
        <v>1506164.6800000011</v>
      </c>
      <c r="P71" s="66">
        <v>65</v>
      </c>
      <c r="Q71" s="66" t="s">
        <v>856</v>
      </c>
      <c r="R71" s="66">
        <v>22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t="s">
        <v>628</v>
      </c>
      <c r="J72" s="23">
        <v>42608</v>
      </c>
      <c r="K72" s="23">
        <v>42625</v>
      </c>
      <c r="L72" s="64">
        <v>81695.399999999921</v>
      </c>
      <c r="M72" s="64">
        <v>23028.869999999992</v>
      </c>
      <c r="N72" s="65">
        <v>0.28188698506892695</v>
      </c>
      <c r="O72" s="64">
        <v>21596.35999999999</v>
      </c>
      <c r="P72" s="66">
        <v>104</v>
      </c>
      <c r="Q72" s="66" t="s">
        <v>856</v>
      </c>
      <c r="R72" s="66">
        <v>21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t="s">
        <v>630</v>
      </c>
      <c r="J73" s="23">
        <v>42292</v>
      </c>
      <c r="K73" s="23">
        <v>42296</v>
      </c>
      <c r="L73" s="64">
        <v>3189.54</v>
      </c>
      <c r="M73" s="64">
        <v>2633.84</v>
      </c>
      <c r="N73" s="65">
        <v>0.82577424957830914</v>
      </c>
      <c r="O73" s="64">
        <v>2633.84</v>
      </c>
      <c r="P73" s="66">
        <v>130</v>
      </c>
      <c r="Q73" s="66" t="s">
        <v>854</v>
      </c>
      <c r="R73" s="66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t="s">
        <v>632</v>
      </c>
      <c r="J74" s="23">
        <v>42179</v>
      </c>
      <c r="K74" s="23">
        <v>42179</v>
      </c>
      <c r="L74" s="64">
        <v>16577.80000000001</v>
      </c>
      <c r="M74" s="64">
        <v>6250.8799999999983</v>
      </c>
      <c r="N74" s="65">
        <v>0.37706330152372414</v>
      </c>
      <c r="O74" s="64">
        <v>6250.8799999999983</v>
      </c>
      <c r="P74" s="66">
        <v>126</v>
      </c>
      <c r="Q74" s="66" t="s">
        <v>846</v>
      </c>
      <c r="R74" s="66">
        <v>12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t="s">
        <v>633</v>
      </c>
      <c r="J75" s="23">
        <v>43087</v>
      </c>
      <c r="K75" s="23">
        <v>43095</v>
      </c>
      <c r="L75" s="64">
        <v>6696403.2899998305</v>
      </c>
      <c r="M75" s="64">
        <v>3419394.5999999898</v>
      </c>
      <c r="N75" s="65">
        <v>0.51063152141783208</v>
      </c>
      <c r="O75" s="64">
        <v>3383734.499999993</v>
      </c>
      <c r="P75" s="66">
        <v>5</v>
      </c>
      <c r="Q75" s="66" t="s">
        <v>855</v>
      </c>
      <c r="R75" s="66">
        <v>7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t="s">
        <v>635</v>
      </c>
      <c r="J76" s="23">
        <v>42760</v>
      </c>
      <c r="K76" s="23">
        <v>42767</v>
      </c>
      <c r="L76" s="64">
        <v>154516.32000000129</v>
      </c>
      <c r="M76" s="64">
        <v>100934.4099999996</v>
      </c>
      <c r="N76" s="65">
        <v>0.65322815091634823</v>
      </c>
      <c r="O76" s="64">
        <v>92480.129999999655</v>
      </c>
      <c r="P76" s="66">
        <v>3</v>
      </c>
      <c r="Q76" s="66" t="s">
        <v>845</v>
      </c>
      <c r="R76" s="66">
        <v>10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t="s">
        <v>636</v>
      </c>
      <c r="J77" s="23">
        <v>42663</v>
      </c>
      <c r="K77" s="23">
        <v>42688</v>
      </c>
      <c r="L77" s="64">
        <v>8168.1400000000021</v>
      </c>
      <c r="M77" s="64">
        <v>6584.0699999999979</v>
      </c>
      <c r="N77" s="65">
        <v>0.80606723195243912</v>
      </c>
      <c r="O77" s="64">
        <v>6268.1099999999988</v>
      </c>
      <c r="P77" s="66">
        <v>93</v>
      </c>
      <c r="Q77" s="66" t="s">
        <v>844</v>
      </c>
      <c r="R77" s="66">
        <v>23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t="s">
        <v>637</v>
      </c>
      <c r="J78" s="23">
        <v>42933</v>
      </c>
      <c r="K78" s="23">
        <v>42954</v>
      </c>
      <c r="L78" s="64">
        <v>1277580.7100000009</v>
      </c>
      <c r="M78" s="64">
        <v>553601.87000000058</v>
      </c>
      <c r="N78" s="65">
        <v>0.43332046708814209</v>
      </c>
      <c r="O78" s="64">
        <v>544409.31000000075</v>
      </c>
      <c r="P78" s="66">
        <v>98</v>
      </c>
      <c r="Q78" s="66" t="s">
        <v>847</v>
      </c>
      <c r="R78" s="66">
        <v>33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t="s">
        <v>639</v>
      </c>
      <c r="J79" s="23">
        <v>45030</v>
      </c>
      <c r="K79" s="23">
        <v>45034</v>
      </c>
      <c r="L79" s="64">
        <v>10215433.109999999</v>
      </c>
      <c r="M79" s="64">
        <v>451661.22000000009</v>
      </c>
      <c r="N79" s="65">
        <v>4.4213614355505297E-2</v>
      </c>
      <c r="O79" s="64">
        <v>449153.15000000008</v>
      </c>
      <c r="P79" s="66">
        <v>421</v>
      </c>
      <c r="Q79" s="66" t="s">
        <v>843</v>
      </c>
      <c r="R79" s="66">
        <v>5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t="s">
        <v>640</v>
      </c>
      <c r="J80" s="23">
        <v>42780</v>
      </c>
      <c r="K80" s="23">
        <v>42800</v>
      </c>
      <c r="L80" s="64">
        <v>26537.389999999981</v>
      </c>
      <c r="M80" s="64">
        <v>15700.43</v>
      </c>
      <c r="N80" s="65">
        <v>0.59163429410352752</v>
      </c>
      <c r="O80" s="64">
        <v>15672.76</v>
      </c>
      <c r="P80" s="66">
        <v>172</v>
      </c>
      <c r="Q80" s="66" t="s">
        <v>854</v>
      </c>
      <c r="R80" s="66">
        <v>20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t="s">
        <v>641</v>
      </c>
      <c r="J81" s="23">
        <v>42811</v>
      </c>
      <c r="K81" s="23">
        <v>42816</v>
      </c>
      <c r="L81" s="64">
        <v>41432.979999999967</v>
      </c>
      <c r="M81" s="64">
        <v>22863.84</v>
      </c>
      <c r="N81" s="65">
        <v>0.55182707109167672</v>
      </c>
      <c r="O81" s="64">
        <v>22863.84</v>
      </c>
      <c r="P81" s="66">
        <v>67</v>
      </c>
      <c r="Q81" s="66" t="s">
        <v>862</v>
      </c>
      <c r="R81" s="66">
        <v>17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t="s">
        <v>642</v>
      </c>
      <c r="J82" s="23">
        <v>45441</v>
      </c>
      <c r="K82" s="23">
        <v>45443</v>
      </c>
      <c r="L82" s="64">
        <v>450588.44999999978</v>
      </c>
      <c r="M82" s="64">
        <v>76493.679999999949</v>
      </c>
      <c r="N82" s="65">
        <v>0.1697639608827079</v>
      </c>
      <c r="O82" s="64">
        <v>72628.669999999969</v>
      </c>
      <c r="P82" s="66">
        <v>229</v>
      </c>
      <c r="Q82" s="66" t="s">
        <v>843</v>
      </c>
      <c r="R82" s="66">
        <v>5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t="s">
        <v>643</v>
      </c>
      <c r="J83" s="23">
        <v>42824</v>
      </c>
      <c r="K83" s="23">
        <v>42849</v>
      </c>
      <c r="L83" s="64">
        <v>52244.870000000432</v>
      </c>
      <c r="M83" s="64">
        <v>27596.509999999878</v>
      </c>
      <c r="N83" s="65">
        <v>0.52821473189615842</v>
      </c>
      <c r="O83" s="64">
        <v>23814.550000000068</v>
      </c>
      <c r="P83" s="66">
        <v>191</v>
      </c>
      <c r="Q83" s="66" t="s">
        <v>854</v>
      </c>
      <c r="R83" s="66">
        <v>24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t="s">
        <v>644</v>
      </c>
      <c r="J84" s="23">
        <v>42725</v>
      </c>
      <c r="K84" s="23">
        <v>42754</v>
      </c>
      <c r="L84" s="64">
        <v>9886.659999999998</v>
      </c>
      <c r="M84" s="64">
        <v>6789.7499999999973</v>
      </c>
      <c r="N84" s="65">
        <v>0.68675872337068322</v>
      </c>
      <c r="O84" s="64">
        <v>6747.1099999999979</v>
      </c>
      <c r="P84" s="66">
        <v>125</v>
      </c>
      <c r="Q84" s="66" t="s">
        <v>849</v>
      </c>
      <c r="R84" s="66">
        <v>26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t="s">
        <v>583</v>
      </c>
      <c r="J85" s="23">
        <v>42069</v>
      </c>
      <c r="K85" s="23">
        <v>42069</v>
      </c>
      <c r="L85" s="64">
        <v>134898.2600000001</v>
      </c>
      <c r="M85" s="64">
        <v>117309.69</v>
      </c>
      <c r="N85" s="65">
        <v>0.86961603507710117</v>
      </c>
      <c r="O85" s="64">
        <v>117309.69</v>
      </c>
      <c r="P85" s="66">
        <v>217</v>
      </c>
      <c r="Q85" s="66" t="s">
        <v>863</v>
      </c>
      <c r="R85" s="66">
        <v>20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t="s">
        <v>646</v>
      </c>
      <c r="J86" s="23">
        <v>42951</v>
      </c>
      <c r="K86" s="23">
        <v>42961</v>
      </c>
      <c r="L86" s="64">
        <v>218561.44999999809</v>
      </c>
      <c r="M86" s="64">
        <v>38973.29999999993</v>
      </c>
      <c r="N86" s="65">
        <v>0.17831735651461075</v>
      </c>
      <c r="O86" s="64">
        <v>37323.079999999951</v>
      </c>
      <c r="P86" s="66">
        <v>334</v>
      </c>
      <c r="Q86" s="66" t="s">
        <v>861</v>
      </c>
      <c r="R86" s="66">
        <v>20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t="s">
        <v>648</v>
      </c>
      <c r="J87" s="23">
        <v>45187</v>
      </c>
      <c r="K87" s="23">
        <v>45189</v>
      </c>
      <c r="L87" s="64">
        <v>5053789.5400000131</v>
      </c>
      <c r="M87" s="64">
        <v>1026876.16</v>
      </c>
      <c r="N87" s="65">
        <v>0.20318933977610737</v>
      </c>
      <c r="O87" s="64">
        <v>1009444.47</v>
      </c>
      <c r="P87" s="66">
        <v>7</v>
      </c>
      <c r="Q87" s="66" t="s">
        <v>850</v>
      </c>
      <c r="R87" s="66">
        <v>6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t="s">
        <v>650</v>
      </c>
      <c r="J88" s="23">
        <v>41915</v>
      </c>
      <c r="K88" s="23">
        <v>41915</v>
      </c>
      <c r="L88" s="64">
        <v>107885725.00000501</v>
      </c>
      <c r="M88" s="64">
        <v>9106962.5899999943</v>
      </c>
      <c r="N88" s="65">
        <v>8.4413045284717436E-2</v>
      </c>
      <c r="O88" s="64">
        <v>9106962.5899999943</v>
      </c>
      <c r="P88" s="66">
        <v>333</v>
      </c>
      <c r="Q88" s="66" t="s">
        <v>842</v>
      </c>
      <c r="R88" s="66">
        <v>1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t="s">
        <v>651</v>
      </c>
      <c r="J89" s="23">
        <v>42822</v>
      </c>
      <c r="K89" s="23">
        <v>42849</v>
      </c>
      <c r="L89" s="64">
        <v>61403.739999999991</v>
      </c>
      <c r="M89" s="64">
        <v>53692.23</v>
      </c>
      <c r="N89" s="65">
        <v>0.87441302435323986</v>
      </c>
      <c r="O89" s="64">
        <v>53036.639999999999</v>
      </c>
      <c r="P89" s="66">
        <v>173</v>
      </c>
      <c r="Q89" s="66" t="s">
        <v>864</v>
      </c>
      <c r="R89" s="66">
        <v>37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t="s">
        <v>653</v>
      </c>
      <c r="J90" s="23">
        <v>42870</v>
      </c>
      <c r="K90" s="23">
        <v>42891</v>
      </c>
      <c r="L90" s="64">
        <v>412449.62</v>
      </c>
      <c r="M90" s="64">
        <v>334662.57000000047</v>
      </c>
      <c r="N90" s="65">
        <v>0.81140229926748497</v>
      </c>
      <c r="O90" s="64">
        <v>328474.36000000039</v>
      </c>
      <c r="P90" s="66">
        <v>176</v>
      </c>
      <c r="Q90" s="66" t="s">
        <v>852</v>
      </c>
      <c r="R90" s="66">
        <v>31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t="s">
        <v>654</v>
      </c>
      <c r="J91" s="23">
        <v>43131</v>
      </c>
      <c r="K91" s="23">
        <v>43145</v>
      </c>
      <c r="L91" s="64">
        <v>5902.47</v>
      </c>
      <c r="M91" s="64">
        <v>2061.39</v>
      </c>
      <c r="N91" s="65">
        <v>0.34924192753203315</v>
      </c>
      <c r="O91" s="64">
        <v>2061.39</v>
      </c>
      <c r="P91" s="66">
        <v>111</v>
      </c>
      <c r="Q91" s="66" t="s">
        <v>849</v>
      </c>
      <c r="R91" s="66">
        <v>15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t="s">
        <v>656</v>
      </c>
      <c r="J92" s="23">
        <v>42507</v>
      </c>
      <c r="K92" s="23">
        <v>42527</v>
      </c>
      <c r="L92" s="64">
        <v>159586.78999999989</v>
      </c>
      <c r="M92" s="64">
        <v>15035.000000000009</v>
      </c>
      <c r="N92" s="65">
        <v>9.4212058529405965E-2</v>
      </c>
      <c r="O92" s="64">
        <v>15035.000000000009</v>
      </c>
      <c r="P92" s="66">
        <v>132</v>
      </c>
      <c r="Q92" s="66" t="s">
        <v>856</v>
      </c>
      <c r="R92" s="66">
        <v>23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t="s">
        <v>657</v>
      </c>
      <c r="J93" s="23">
        <v>42557</v>
      </c>
      <c r="K93" s="23">
        <v>42576</v>
      </c>
      <c r="L93" s="64">
        <v>26219.88</v>
      </c>
      <c r="M93" s="64">
        <v>14684.06</v>
      </c>
      <c r="N93" s="65">
        <v>0.56003536248068253</v>
      </c>
      <c r="O93" s="64">
        <v>12369.11</v>
      </c>
      <c r="P93" s="66">
        <v>164</v>
      </c>
      <c r="Q93" s="66" t="s">
        <v>857</v>
      </c>
      <c r="R93" s="66">
        <v>26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t="s">
        <v>658</v>
      </c>
      <c r="J94" s="23">
        <v>42451</v>
      </c>
      <c r="K94" s="23">
        <v>42459</v>
      </c>
      <c r="L94" s="64">
        <v>1948.08</v>
      </c>
      <c r="M94" s="64">
        <v>1068.5899999999999</v>
      </c>
      <c r="N94" s="65">
        <v>0.54853496776313082</v>
      </c>
      <c r="O94" s="64">
        <v>1068.5899999999999</v>
      </c>
      <c r="P94" s="66">
        <v>88</v>
      </c>
      <c r="Q94" s="66" t="s">
        <v>861</v>
      </c>
      <c r="R94" s="66">
        <v>20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t="s">
        <v>660</v>
      </c>
      <c r="J95" s="23">
        <v>45896</v>
      </c>
      <c r="K95" s="23">
        <v>45898</v>
      </c>
      <c r="L95" s="64">
        <v>215717467.27000871</v>
      </c>
      <c r="M95" s="64">
        <v>78954720.779995441</v>
      </c>
      <c r="N95" s="65">
        <v>0.36600986363876409</v>
      </c>
      <c r="O95" s="64">
        <v>77744085.959995493</v>
      </c>
      <c r="P95" s="66">
        <v>2</v>
      </c>
      <c r="Q95" s="66" t="s">
        <v>842</v>
      </c>
      <c r="R95" s="66">
        <v>3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t="s">
        <v>662</v>
      </c>
      <c r="J96" s="23">
        <v>42815</v>
      </c>
      <c r="K96" s="23">
        <v>42849</v>
      </c>
      <c r="L96" s="64">
        <v>145916.18</v>
      </c>
      <c r="M96" s="64">
        <v>38143.47</v>
      </c>
      <c r="N96" s="65">
        <v>0.26140671994017389</v>
      </c>
      <c r="O96" s="64">
        <v>38143.47</v>
      </c>
      <c r="P96" s="66">
        <v>207</v>
      </c>
      <c r="Q96" s="66" t="s">
        <v>852</v>
      </c>
      <c r="R96" s="66">
        <v>40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t="s">
        <v>664</v>
      </c>
      <c r="J97" s="23">
        <v>42153</v>
      </c>
      <c r="K97" s="23">
        <v>42153</v>
      </c>
      <c r="L97" s="64">
        <v>0</v>
      </c>
      <c r="M97" s="64">
        <v>6950.64</v>
      </c>
      <c r="N97" s="65" t="e">
        <v>#DIV/0!</v>
      </c>
      <c r="O97" s="64">
        <v>6950.64</v>
      </c>
      <c r="P97" s="66">
        <v>149</v>
      </c>
      <c r="Q97" s="66" t="s">
        <v>865</v>
      </c>
      <c r="R97" s="66">
        <v>31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t="s">
        <v>665</v>
      </c>
      <c r="J98" s="23">
        <v>42865</v>
      </c>
      <c r="K98" s="23">
        <v>42891</v>
      </c>
      <c r="L98" s="64">
        <v>50895.770000000048</v>
      </c>
      <c r="M98" s="64">
        <v>32936.559999999998</v>
      </c>
      <c r="N98" s="65">
        <v>0.64713747331064975</v>
      </c>
      <c r="O98" s="64">
        <v>30978.01999999999</v>
      </c>
      <c r="P98" s="66">
        <v>72</v>
      </c>
      <c r="Q98" s="66" t="s">
        <v>852</v>
      </c>
      <c r="R98" s="66">
        <v>34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t="s">
        <v>666</v>
      </c>
      <c r="J99" s="23">
        <v>42996</v>
      </c>
      <c r="K99" s="23">
        <v>43018</v>
      </c>
      <c r="L99" s="64">
        <v>221143.67999999991</v>
      </c>
      <c r="M99" s="64">
        <v>23784.71</v>
      </c>
      <c r="N99" s="65">
        <v>0.10755319799326848</v>
      </c>
      <c r="O99" s="64">
        <v>23646.06</v>
      </c>
      <c r="P99" s="66">
        <v>44</v>
      </c>
      <c r="Q99" s="66" t="s">
        <v>853</v>
      </c>
      <c r="R99" s="66">
        <v>26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t="s">
        <v>667</v>
      </c>
      <c r="J100" s="23">
        <v>42978</v>
      </c>
      <c r="K100" s="23">
        <v>42996</v>
      </c>
      <c r="L100" s="64">
        <v>81856.67</v>
      </c>
      <c r="M100" s="64">
        <v>7470</v>
      </c>
      <c r="N100" s="65">
        <v>9.1257071659523903E-2</v>
      </c>
      <c r="O100" s="64">
        <v>7470</v>
      </c>
      <c r="P100" s="66">
        <v>139</v>
      </c>
      <c r="Q100" s="66" t="s">
        <v>844</v>
      </c>
      <c r="R100" s="66">
        <v>21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t="s">
        <v>602</v>
      </c>
      <c r="J101" s="23">
        <v>41991</v>
      </c>
      <c r="K101" s="23">
        <v>41992</v>
      </c>
      <c r="L101" s="64">
        <v>46674.14</v>
      </c>
      <c r="M101" s="64">
        <v>6570.97</v>
      </c>
      <c r="N101" s="65">
        <v>0.14078395445529365</v>
      </c>
      <c r="O101" s="64">
        <v>6570.97</v>
      </c>
      <c r="P101" s="66">
        <v>103</v>
      </c>
      <c r="Q101" s="66" t="s">
        <v>858</v>
      </c>
      <c r="R101" s="66">
        <v>26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t="s">
        <v>640</v>
      </c>
      <c r="J102" s="23">
        <v>42779</v>
      </c>
      <c r="K102" s="23">
        <v>42800</v>
      </c>
      <c r="L102" s="64">
        <v>180852.50000000029</v>
      </c>
      <c r="M102" s="64">
        <v>82208.81</v>
      </c>
      <c r="N102" s="65">
        <v>0.45456275141344393</v>
      </c>
      <c r="O102" s="64">
        <v>76744.560000000012</v>
      </c>
      <c r="P102" s="66">
        <v>149</v>
      </c>
      <c r="Q102" s="66" t="s">
        <v>849</v>
      </c>
      <c r="R102" s="66">
        <v>20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t="s">
        <v>669</v>
      </c>
      <c r="J103" s="23">
        <v>43875</v>
      </c>
      <c r="K103" s="23">
        <v>43880</v>
      </c>
      <c r="L103" s="64">
        <v>13488.86000000001</v>
      </c>
      <c r="M103" s="64">
        <v>6100.029999999997</v>
      </c>
      <c r="N103" s="65">
        <v>0.45222724529722991</v>
      </c>
      <c r="O103" s="64">
        <v>5858.48</v>
      </c>
      <c r="P103" s="66">
        <v>12</v>
      </c>
      <c r="Q103" s="66" t="s">
        <v>848</v>
      </c>
      <c r="R103" s="66">
        <v>9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t="s">
        <v>670</v>
      </c>
      <c r="J104" s="23">
        <v>43608</v>
      </c>
      <c r="K104" s="23">
        <v>43614</v>
      </c>
      <c r="L104" s="64">
        <v>108111.32</v>
      </c>
      <c r="M104" s="64">
        <v>24563.38</v>
      </c>
      <c r="N104" s="65">
        <v>0.22720451475386666</v>
      </c>
      <c r="O104" s="64">
        <v>24563.38</v>
      </c>
      <c r="P104" s="66">
        <v>780</v>
      </c>
      <c r="Q104" s="66" t="s">
        <v>844</v>
      </c>
      <c r="R104" s="66">
        <v>13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t="s">
        <v>671</v>
      </c>
      <c r="J105" s="23">
        <v>43243</v>
      </c>
      <c r="K105" s="23">
        <v>43269</v>
      </c>
      <c r="L105" s="64">
        <v>296427.81999999337</v>
      </c>
      <c r="M105" s="64">
        <v>19808.150000000081</v>
      </c>
      <c r="N105" s="65">
        <v>6.6822844090681247E-2</v>
      </c>
      <c r="O105" s="64">
        <v>18733.95000000007</v>
      </c>
      <c r="P105" s="66">
        <v>89</v>
      </c>
      <c r="Q105" s="66" t="s">
        <v>844</v>
      </c>
      <c r="R105" s="66">
        <v>26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t="s">
        <v>673</v>
      </c>
      <c r="J106" s="23">
        <v>44337</v>
      </c>
      <c r="K106" s="23">
        <v>44347</v>
      </c>
      <c r="L106" s="64">
        <v>378766.49000000302</v>
      </c>
      <c r="M106" s="64">
        <v>43701.460000000137</v>
      </c>
      <c r="N106" s="65">
        <v>0.11537836940115739</v>
      </c>
      <c r="O106" s="64">
        <v>42782.730000000112</v>
      </c>
      <c r="P106" s="66">
        <v>57</v>
      </c>
      <c r="Q106" s="66" t="s">
        <v>843</v>
      </c>
      <c r="R106" s="66">
        <v>8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t="s">
        <v>674</v>
      </c>
      <c r="J107" s="23">
        <v>42599</v>
      </c>
      <c r="K107" s="23">
        <v>42618</v>
      </c>
      <c r="L107" s="64">
        <v>574508.17999999959</v>
      </c>
      <c r="M107" s="64">
        <v>365302.12999999977</v>
      </c>
      <c r="N107" s="65">
        <v>0.63585192120328038</v>
      </c>
      <c r="O107" s="64">
        <v>345235.85000000079</v>
      </c>
      <c r="P107" s="66">
        <v>81</v>
      </c>
      <c r="Q107" s="66" t="s">
        <v>863</v>
      </c>
      <c r="R107" s="66">
        <v>33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t="s">
        <v>676</v>
      </c>
      <c r="J108" s="23">
        <v>41754</v>
      </c>
      <c r="K108" s="23">
        <v>41764</v>
      </c>
      <c r="L108" s="64">
        <v>491912.42000000319</v>
      </c>
      <c r="M108" s="64">
        <v>302028.43000000092</v>
      </c>
      <c r="N108" s="65">
        <v>0.6139882176587429</v>
      </c>
      <c r="O108" s="64">
        <v>302028.43000000092</v>
      </c>
      <c r="P108" s="66">
        <v>6</v>
      </c>
      <c r="Q108" s="66" t="s">
        <v>850</v>
      </c>
      <c r="R108" s="66">
        <v>9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t="s">
        <v>677</v>
      </c>
      <c r="J109" s="23">
        <v>42762</v>
      </c>
      <c r="K109" s="23">
        <v>42779</v>
      </c>
      <c r="L109" s="64">
        <v>11510.92</v>
      </c>
      <c r="M109" s="64">
        <v>10510.92</v>
      </c>
      <c r="N109" s="65">
        <v>0.91312597081727609</v>
      </c>
      <c r="O109" s="64">
        <v>10510.92</v>
      </c>
      <c r="P109" s="66">
        <v>163</v>
      </c>
      <c r="Q109" s="66" t="s">
        <v>854</v>
      </c>
      <c r="R109" s="66">
        <v>19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t="s">
        <v>678</v>
      </c>
      <c r="J110" s="23">
        <v>42808</v>
      </c>
      <c r="K110" s="23">
        <v>42821</v>
      </c>
      <c r="L110" s="64">
        <v>617415.15000000061</v>
      </c>
      <c r="M110" s="64">
        <v>84061.829999999914</v>
      </c>
      <c r="N110" s="65">
        <v>0.13615122660984239</v>
      </c>
      <c r="O110" s="64">
        <v>83019.089999999924</v>
      </c>
      <c r="P110" s="66">
        <v>231</v>
      </c>
      <c r="Q110" s="66" t="s">
        <v>861</v>
      </c>
      <c r="R110" s="66">
        <v>24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t="s">
        <v>680</v>
      </c>
      <c r="J111" s="23">
        <v>42824</v>
      </c>
      <c r="K111" s="23">
        <v>42849</v>
      </c>
      <c r="L111" s="64">
        <v>4089.01</v>
      </c>
      <c r="M111" s="64">
        <v>3899.72</v>
      </c>
      <c r="N111" s="65">
        <v>0.95370762116013397</v>
      </c>
      <c r="O111" s="64">
        <v>3899.72</v>
      </c>
      <c r="P111" s="66">
        <v>113</v>
      </c>
      <c r="Q111" s="66" t="s">
        <v>844</v>
      </c>
      <c r="R111" s="66">
        <v>25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t="s">
        <v>682</v>
      </c>
      <c r="J112" s="23">
        <v>44750</v>
      </c>
      <c r="K112" s="23">
        <v>44754</v>
      </c>
      <c r="L112" s="64">
        <v>3418869.6599999652</v>
      </c>
      <c r="M112" s="64">
        <v>1333410.550000018</v>
      </c>
      <c r="N112" s="65">
        <v>0.3900150291193118</v>
      </c>
      <c r="O112" s="64">
        <v>1310319.1500000169</v>
      </c>
      <c r="P112" s="66">
        <v>47</v>
      </c>
      <c r="Q112" s="66" t="s">
        <v>850</v>
      </c>
      <c r="R112" s="66">
        <v>6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t="s">
        <v>680</v>
      </c>
      <c r="J113" s="23">
        <v>42835</v>
      </c>
      <c r="K113" s="23">
        <v>42863</v>
      </c>
      <c r="L113" s="64">
        <v>417721.36000000441</v>
      </c>
      <c r="M113" s="64">
        <v>85257.719999999987</v>
      </c>
      <c r="N113" s="65">
        <v>0.20410189222786951</v>
      </c>
      <c r="O113" s="64">
        <v>77494.650000000038</v>
      </c>
      <c r="P113" s="66">
        <v>179</v>
      </c>
      <c r="Q113" s="66" t="s">
        <v>851</v>
      </c>
      <c r="R113" s="66">
        <v>34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t="s">
        <v>683</v>
      </c>
      <c r="J114" s="23">
        <v>44007</v>
      </c>
      <c r="K114" s="23">
        <v>44011</v>
      </c>
      <c r="L114" s="64">
        <v>59117.56</v>
      </c>
      <c r="M114" s="64">
        <v>31343.95</v>
      </c>
      <c r="N114" s="65">
        <v>0.53019694994177702</v>
      </c>
      <c r="O114" s="64">
        <v>31343.95</v>
      </c>
      <c r="P114" s="66">
        <v>103</v>
      </c>
      <c r="Q114" s="66" t="s">
        <v>848</v>
      </c>
      <c r="R114" s="66">
        <v>8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t="s">
        <v>607</v>
      </c>
      <c r="J115" s="23">
        <v>42816</v>
      </c>
      <c r="K115" s="23">
        <v>42835</v>
      </c>
      <c r="L115" s="64">
        <v>12404.300000000059</v>
      </c>
      <c r="M115" s="64">
        <v>4013.2799999999911</v>
      </c>
      <c r="N115" s="65">
        <v>0.32353941778254086</v>
      </c>
      <c r="O115" s="64">
        <v>3937.859999999991</v>
      </c>
      <c r="P115" s="66">
        <v>185</v>
      </c>
      <c r="Q115" s="66" t="s">
        <v>864</v>
      </c>
      <c r="R115" s="66">
        <v>32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t="s">
        <v>686</v>
      </c>
      <c r="J116" s="23">
        <v>45905</v>
      </c>
      <c r="K116" s="23">
        <v>45909</v>
      </c>
      <c r="L116" s="64">
        <v>61665.22</v>
      </c>
      <c r="M116" s="64">
        <v>22593.58</v>
      </c>
      <c r="N116" s="65">
        <v>0.36639097371257251</v>
      </c>
      <c r="O116" s="64">
        <v>20013.52</v>
      </c>
      <c r="P116" s="66">
        <v>64</v>
      </c>
      <c r="Q116" s="66" t="s">
        <v>843</v>
      </c>
      <c r="R116" s="66">
        <v>5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t="s">
        <v>687</v>
      </c>
      <c r="J117" s="23">
        <v>45264</v>
      </c>
      <c r="K117" s="23">
        <v>45266</v>
      </c>
      <c r="L117" s="64">
        <v>2566391.1199999829</v>
      </c>
      <c r="M117" s="64">
        <v>149709.37999999899</v>
      </c>
      <c r="N117" s="65">
        <v>5.8334592429543627E-2</v>
      </c>
      <c r="O117" s="64">
        <v>146522.67999999909</v>
      </c>
      <c r="P117" s="66">
        <v>44</v>
      </c>
      <c r="Q117" s="66" t="s">
        <v>843</v>
      </c>
      <c r="R117" s="66">
        <v>5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t="s">
        <v>688</v>
      </c>
      <c r="J118" s="23">
        <v>43167</v>
      </c>
      <c r="K118" s="23">
        <v>43192</v>
      </c>
      <c r="L118" s="64">
        <v>162702.3300000001</v>
      </c>
      <c r="M118" s="64">
        <v>47491.149999999987</v>
      </c>
      <c r="N118" s="65">
        <v>0.29188979653825459</v>
      </c>
      <c r="O118" s="64">
        <v>45012.13</v>
      </c>
      <c r="P118" s="66">
        <v>102</v>
      </c>
      <c r="Q118" s="66" t="s">
        <v>856</v>
      </c>
      <c r="R118" s="66">
        <v>26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t="s">
        <v>689</v>
      </c>
      <c r="J119" s="23">
        <v>42808</v>
      </c>
      <c r="K119" s="23">
        <v>42830</v>
      </c>
      <c r="L119" s="64">
        <v>3200</v>
      </c>
      <c r="M119" s="64">
        <v>3200</v>
      </c>
      <c r="N119" s="65">
        <v>1</v>
      </c>
      <c r="O119" s="64">
        <v>3200</v>
      </c>
      <c r="P119" s="66">
        <v>185</v>
      </c>
      <c r="Q119" s="66" t="s">
        <v>851</v>
      </c>
      <c r="R119" s="66">
        <v>32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t="s">
        <v>691</v>
      </c>
      <c r="J120" s="23">
        <v>43224</v>
      </c>
      <c r="K120" s="23">
        <v>43248</v>
      </c>
      <c r="L120" s="64">
        <v>362544.75000000017</v>
      </c>
      <c r="M120" s="64">
        <v>33068.660000000003</v>
      </c>
      <c r="N120" s="65">
        <v>9.1212629613309767E-2</v>
      </c>
      <c r="O120" s="64">
        <v>32095.010000000009</v>
      </c>
      <c r="P120" s="66">
        <v>101</v>
      </c>
      <c r="Q120" s="66" t="s">
        <v>846</v>
      </c>
      <c r="R120" s="66">
        <v>27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t="s">
        <v>692</v>
      </c>
      <c r="J121" s="23">
        <v>43607</v>
      </c>
      <c r="K121" s="23">
        <v>43619</v>
      </c>
      <c r="L121" s="64">
        <v>57139.989999999947</v>
      </c>
      <c r="M121" s="64">
        <v>21785.129999999979</v>
      </c>
      <c r="N121" s="65">
        <v>0.38125890466554158</v>
      </c>
      <c r="O121" s="64">
        <v>19213.049999999988</v>
      </c>
      <c r="P121" s="66">
        <v>227</v>
      </c>
      <c r="Q121" s="66" t="s">
        <v>848</v>
      </c>
      <c r="R121" s="66">
        <v>14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t="s">
        <v>694</v>
      </c>
      <c r="J122" s="23">
        <v>44855</v>
      </c>
      <c r="K122" s="23">
        <v>44860</v>
      </c>
      <c r="L122" s="64">
        <v>2808964.99</v>
      </c>
      <c r="M122" s="64">
        <v>161170.03</v>
      </c>
      <c r="N122" s="65">
        <v>5.737701629382002E-2</v>
      </c>
      <c r="O122" s="64">
        <v>159991.31</v>
      </c>
      <c r="P122" s="66">
        <v>140</v>
      </c>
      <c r="Q122" s="66" t="s">
        <v>843</v>
      </c>
      <c r="R122" s="66">
        <v>6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t="s">
        <v>696</v>
      </c>
      <c r="J123" s="23">
        <v>43662</v>
      </c>
      <c r="K123" s="23">
        <v>43668</v>
      </c>
      <c r="L123" s="64">
        <v>202569.3399999988</v>
      </c>
      <c r="M123" s="64">
        <v>32931.089999999938</v>
      </c>
      <c r="N123" s="65">
        <v>0.16256700051449116</v>
      </c>
      <c r="O123" s="64">
        <v>29916.849999999991</v>
      </c>
      <c r="P123" s="66">
        <v>199</v>
      </c>
      <c r="Q123" s="66" t="s">
        <v>848</v>
      </c>
      <c r="R123" s="66">
        <v>10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t="s">
        <v>697</v>
      </c>
      <c r="J124" s="23">
        <v>43437</v>
      </c>
      <c r="K124" s="23">
        <v>43447</v>
      </c>
      <c r="L124" s="64">
        <v>428039.64</v>
      </c>
      <c r="M124" s="64">
        <v>218060.85</v>
      </c>
      <c r="N124" s="65">
        <v>0.50944078450304275</v>
      </c>
      <c r="O124" s="64">
        <v>218060.85</v>
      </c>
      <c r="P124" s="66">
        <v>44</v>
      </c>
      <c r="Q124" s="66" t="s">
        <v>855</v>
      </c>
      <c r="R124" s="66">
        <v>10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t="s">
        <v>698</v>
      </c>
      <c r="J125" s="23">
        <v>42762</v>
      </c>
      <c r="K125" s="23">
        <v>42786</v>
      </c>
      <c r="L125" s="64">
        <v>46459.01</v>
      </c>
      <c r="M125" s="64">
        <v>29265.25</v>
      </c>
      <c r="N125" s="65">
        <v>0.62991548894390992</v>
      </c>
      <c r="O125" s="64">
        <v>29265.25</v>
      </c>
      <c r="P125" s="66">
        <v>193</v>
      </c>
      <c r="Q125" s="66" t="s">
        <v>857</v>
      </c>
      <c r="R125" s="66">
        <v>29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t="s">
        <v>700</v>
      </c>
      <c r="J126" s="23">
        <v>42180</v>
      </c>
      <c r="K126" s="23">
        <v>42180</v>
      </c>
      <c r="L126" s="64">
        <v>27923.58999999956</v>
      </c>
      <c r="M126" s="64">
        <v>19414.139999999661</v>
      </c>
      <c r="N126" s="65">
        <v>0.69525945625186325</v>
      </c>
      <c r="O126" s="64">
        <v>19414.139999999661</v>
      </c>
      <c r="P126" s="66">
        <v>16</v>
      </c>
      <c r="Q126" s="66" t="s">
        <v>856</v>
      </c>
      <c r="R126" s="66">
        <v>10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t="s">
        <v>702</v>
      </c>
      <c r="J127" s="23">
        <v>42056</v>
      </c>
      <c r="K127" s="23">
        <v>42060</v>
      </c>
      <c r="L127" s="64">
        <v>4961203.3199999696</v>
      </c>
      <c r="M127" s="64">
        <v>4663687.3599999677</v>
      </c>
      <c r="N127" s="65">
        <v>0.9400314921985492</v>
      </c>
      <c r="O127" s="64">
        <v>4663687.3599999677</v>
      </c>
      <c r="P127" s="66">
        <v>16</v>
      </c>
      <c r="Q127" s="66" t="s">
        <v>850</v>
      </c>
      <c r="R127" s="66">
        <v>7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t="s">
        <v>704</v>
      </c>
      <c r="J128" s="23">
        <v>45307</v>
      </c>
      <c r="K128" s="23">
        <v>45313</v>
      </c>
      <c r="L128" s="64">
        <v>321079.55</v>
      </c>
      <c r="M128" s="64">
        <v>91827.190000000046</v>
      </c>
      <c r="N128" s="65">
        <v>0.28599513734213233</v>
      </c>
      <c r="O128" s="64">
        <v>91033.300000000032</v>
      </c>
      <c r="P128" s="66">
        <v>50</v>
      </c>
      <c r="Q128" s="66" t="s">
        <v>855</v>
      </c>
      <c r="R128" s="66">
        <v>6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t="s">
        <v>705</v>
      </c>
      <c r="J129" s="23">
        <v>45301</v>
      </c>
      <c r="K129" s="23">
        <v>45306</v>
      </c>
      <c r="L129" s="64">
        <v>1433798.750000003</v>
      </c>
      <c r="M129" s="64">
        <v>112164.34</v>
      </c>
      <c r="N129" s="65">
        <v>7.8228789082149613E-2</v>
      </c>
      <c r="O129" s="64">
        <v>109503.58</v>
      </c>
      <c r="P129" s="66">
        <v>82</v>
      </c>
      <c r="Q129" s="66" t="s">
        <v>850</v>
      </c>
      <c r="R129" s="66">
        <v>7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t="s">
        <v>706</v>
      </c>
      <c r="J130" s="23">
        <v>42335</v>
      </c>
      <c r="K130" s="23">
        <v>42335</v>
      </c>
      <c r="L130" s="64">
        <v>23825</v>
      </c>
      <c r="M130" s="64">
        <v>23725</v>
      </c>
      <c r="N130" s="65">
        <v>0.99580272822665272</v>
      </c>
      <c r="O130" s="64">
        <v>23725</v>
      </c>
      <c r="P130" s="66">
        <v>301</v>
      </c>
      <c r="Q130" s="66" t="s">
        <v>863</v>
      </c>
      <c r="R130" s="66">
        <v>20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t="s">
        <v>707</v>
      </c>
      <c r="J131" s="23">
        <v>42674</v>
      </c>
      <c r="K131" s="23">
        <v>42695</v>
      </c>
      <c r="L131" s="64">
        <v>3913.9100000000012</v>
      </c>
      <c r="M131" s="64">
        <v>2240.4700000000012</v>
      </c>
      <c r="N131" s="65">
        <v>0.57243779238664161</v>
      </c>
      <c r="O131" s="64">
        <v>2223.77</v>
      </c>
      <c r="P131" s="66">
        <v>129</v>
      </c>
      <c r="Q131" s="66" t="s">
        <v>866</v>
      </c>
      <c r="R131" s="66">
        <v>39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t="s">
        <v>709</v>
      </c>
      <c r="J132" s="23">
        <v>45289</v>
      </c>
      <c r="K132" s="23">
        <v>45294</v>
      </c>
      <c r="L132" s="64">
        <v>61850.580000000024</v>
      </c>
      <c r="M132" s="64">
        <v>19268.97</v>
      </c>
      <c r="N132" s="65">
        <v>0.31154065168022665</v>
      </c>
      <c r="O132" s="64">
        <v>14961.77</v>
      </c>
      <c r="P132" s="66">
        <v>298</v>
      </c>
      <c r="Q132" s="66" t="s">
        <v>843</v>
      </c>
      <c r="R132" s="66">
        <v>5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t="s">
        <v>710</v>
      </c>
      <c r="J133" s="23">
        <v>42824</v>
      </c>
      <c r="K133" s="23">
        <v>42842</v>
      </c>
      <c r="L133" s="64">
        <v>51960.91</v>
      </c>
      <c r="M133" s="64">
        <v>34587.310000000012</v>
      </c>
      <c r="N133" s="65">
        <v>0.66564095971375425</v>
      </c>
      <c r="O133" s="64">
        <v>34257.040000000008</v>
      </c>
      <c r="P133" s="66">
        <v>197</v>
      </c>
      <c r="Q133" s="66" t="s">
        <v>857</v>
      </c>
      <c r="R133" s="66">
        <v>24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t="s">
        <v>711</v>
      </c>
      <c r="J134" s="23">
        <v>42780</v>
      </c>
      <c r="K134" s="23">
        <v>42807</v>
      </c>
      <c r="L134" s="64">
        <v>94103.240000000034</v>
      </c>
      <c r="M134" s="64">
        <v>83722.140000000029</v>
      </c>
      <c r="N134" s="65">
        <v>0.88968392586695211</v>
      </c>
      <c r="O134" s="64">
        <v>83722.140000000029</v>
      </c>
      <c r="P134" s="66">
        <v>220</v>
      </c>
      <c r="Q134" s="66" t="s">
        <v>849</v>
      </c>
      <c r="R134" s="66">
        <v>24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t="s">
        <v>713</v>
      </c>
      <c r="J135" s="23">
        <v>42403</v>
      </c>
      <c r="K135" s="23">
        <v>42405</v>
      </c>
      <c r="L135" s="64">
        <v>131452.22000000149</v>
      </c>
      <c r="M135" s="64">
        <v>72579.909999999247</v>
      </c>
      <c r="N135" s="65">
        <v>0.5521390966238412</v>
      </c>
      <c r="O135" s="64">
        <v>72579.909999999247</v>
      </c>
      <c r="P135" s="66">
        <v>405</v>
      </c>
      <c r="Q135" s="66" t="s">
        <v>864</v>
      </c>
      <c r="R135" s="66">
        <v>21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t="s">
        <v>715</v>
      </c>
      <c r="J136" s="23">
        <v>42895</v>
      </c>
      <c r="K136" s="23">
        <v>42901</v>
      </c>
      <c r="L136" s="64">
        <v>17374876.079999331</v>
      </c>
      <c r="M136" s="64">
        <v>4788029.9999998333</v>
      </c>
      <c r="N136" s="65">
        <v>0.27557203734600777</v>
      </c>
      <c r="O136" s="64">
        <v>4751855.2699998477</v>
      </c>
      <c r="P136" s="66">
        <v>3</v>
      </c>
      <c r="Q136" s="66" t="s">
        <v>848</v>
      </c>
      <c r="R136" s="66">
        <v>10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t="s">
        <v>716</v>
      </c>
      <c r="J137" s="23">
        <v>43924</v>
      </c>
      <c r="K137" s="23">
        <v>43934</v>
      </c>
      <c r="L137" s="64">
        <v>34650.339999999997</v>
      </c>
      <c r="M137" s="64">
        <v>10571.07</v>
      </c>
      <c r="N137" s="65">
        <v>0.30507839172718076</v>
      </c>
      <c r="O137" s="64">
        <v>10279.67</v>
      </c>
      <c r="P137" s="66">
        <v>118</v>
      </c>
      <c r="Q137" s="66" t="s">
        <v>848</v>
      </c>
      <c r="R137" s="66">
        <v>11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t="s">
        <v>718</v>
      </c>
      <c r="J138" s="23">
        <v>43325</v>
      </c>
      <c r="K138" s="23">
        <v>43339</v>
      </c>
      <c r="L138" s="64">
        <v>229824.54</v>
      </c>
      <c r="M138" s="64">
        <v>152123.54</v>
      </c>
      <c r="N138" s="65">
        <v>0.66191164790322221</v>
      </c>
      <c r="O138" s="64">
        <v>151982.54</v>
      </c>
      <c r="P138" s="66">
        <v>58</v>
      </c>
      <c r="Q138" s="66" t="s">
        <v>854</v>
      </c>
      <c r="R138" s="66">
        <v>18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t="s">
        <v>719</v>
      </c>
      <c r="J139" s="23">
        <v>44589</v>
      </c>
      <c r="K139" s="23">
        <v>44593</v>
      </c>
      <c r="L139" s="64">
        <v>236224.56999999989</v>
      </c>
      <c r="M139" s="64">
        <v>21153.950000000012</v>
      </c>
      <c r="N139" s="65">
        <v>8.9550168299597374E-2</v>
      </c>
      <c r="O139" s="64">
        <v>21131.13</v>
      </c>
      <c r="P139" s="66">
        <v>136</v>
      </c>
      <c r="Q139" s="66" t="s">
        <v>843</v>
      </c>
      <c r="R139" s="66">
        <v>5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t="s">
        <v>721</v>
      </c>
      <c r="J140" s="23">
        <v>42037</v>
      </c>
      <c r="K140" s="23">
        <v>42037</v>
      </c>
      <c r="L140" s="64">
        <v>304574.87999999989</v>
      </c>
      <c r="M140" s="64">
        <v>255846.0399999998</v>
      </c>
      <c r="N140" s="65">
        <v>0.84001031207826427</v>
      </c>
      <c r="O140" s="64">
        <v>255846.0399999998</v>
      </c>
      <c r="P140" s="66">
        <v>307</v>
      </c>
      <c r="Q140" s="66" t="s">
        <v>867</v>
      </c>
      <c r="R140" s="66">
        <v>40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t="s">
        <v>722</v>
      </c>
      <c r="J141" s="23">
        <v>42244</v>
      </c>
      <c r="K141" s="23">
        <v>42244</v>
      </c>
      <c r="L141" s="64">
        <v>36671.689999999988</v>
      </c>
      <c r="M141" s="64">
        <v>29377.88</v>
      </c>
      <c r="N141" s="65">
        <v>0.80110515768430668</v>
      </c>
      <c r="O141" s="64">
        <v>29377.88</v>
      </c>
      <c r="P141" s="66">
        <v>61</v>
      </c>
      <c r="Q141" s="66" t="s">
        <v>856</v>
      </c>
      <c r="R141" s="66">
        <v>10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t="s">
        <v>723</v>
      </c>
      <c r="J142" s="23">
        <v>42019</v>
      </c>
      <c r="K142" s="23">
        <v>42019</v>
      </c>
      <c r="L142" s="64">
        <v>21507.790000000041</v>
      </c>
      <c r="M142" s="64">
        <v>5951.2600000000029</v>
      </c>
      <c r="N142" s="65">
        <v>0.27670253429106345</v>
      </c>
      <c r="O142" s="64">
        <v>5951.2600000000029</v>
      </c>
      <c r="P142" s="66">
        <v>176</v>
      </c>
      <c r="Q142" s="66" t="s">
        <v>852</v>
      </c>
      <c r="R142" s="66">
        <v>17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t="s">
        <v>724</v>
      </c>
      <c r="J143" s="23">
        <v>43896</v>
      </c>
      <c r="K143" s="23">
        <v>43906</v>
      </c>
      <c r="L143" s="64">
        <v>6092586.6599999759</v>
      </c>
      <c r="M143" s="64">
        <v>872695.80000000622</v>
      </c>
      <c r="N143" s="65">
        <v>0.14323896379341933</v>
      </c>
      <c r="O143" s="64">
        <v>860059.16000000574</v>
      </c>
      <c r="P143" s="66">
        <v>9</v>
      </c>
      <c r="Q143" s="66" t="s">
        <v>848</v>
      </c>
      <c r="R143" s="66">
        <v>12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t="s">
        <v>725</v>
      </c>
      <c r="J144" s="23">
        <v>43315</v>
      </c>
      <c r="K144" s="23">
        <v>43325</v>
      </c>
      <c r="L144" s="64">
        <v>104648.36</v>
      </c>
      <c r="M144" s="64">
        <v>12081.32</v>
      </c>
      <c r="N144" s="65">
        <v>0.11544681636673522</v>
      </c>
      <c r="O144" s="64">
        <v>9524.0499999999993</v>
      </c>
      <c r="P144" s="66">
        <v>106</v>
      </c>
      <c r="Q144" s="66" t="s">
        <v>861</v>
      </c>
      <c r="R144" s="66">
        <v>20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t="s">
        <v>727</v>
      </c>
      <c r="J145" s="23">
        <v>44579</v>
      </c>
      <c r="K145" s="23">
        <v>44582</v>
      </c>
      <c r="L145" s="64">
        <v>285538.26</v>
      </c>
      <c r="M145" s="64">
        <v>43800</v>
      </c>
      <c r="N145" s="65">
        <v>0.15339450482047484</v>
      </c>
      <c r="O145" s="64">
        <v>43800</v>
      </c>
      <c r="P145" s="66">
        <v>44</v>
      </c>
      <c r="Q145" s="66" t="s">
        <v>850</v>
      </c>
      <c r="R145" s="66">
        <v>7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t="s">
        <v>614</v>
      </c>
      <c r="J146" s="23">
        <v>42128</v>
      </c>
      <c r="K146" s="23">
        <v>42145</v>
      </c>
      <c r="L146" s="64">
        <v>7478.19</v>
      </c>
      <c r="M146" s="64">
        <v>6385.6500000000005</v>
      </c>
      <c r="N146" s="65">
        <v>0.85390315036125064</v>
      </c>
      <c r="O146" s="64">
        <v>6385.6500000000005</v>
      </c>
      <c r="P146" s="66">
        <v>161</v>
      </c>
      <c r="Q146" s="66" t="s">
        <v>860</v>
      </c>
      <c r="R146" s="66">
        <v>35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t="s">
        <v>728</v>
      </c>
      <c r="J147" s="23">
        <v>43741</v>
      </c>
      <c r="K147" s="23">
        <v>43752</v>
      </c>
      <c r="L147" s="64">
        <v>203518.6200000004</v>
      </c>
      <c r="M147" s="64">
        <v>76188.989999999932</v>
      </c>
      <c r="N147" s="65">
        <v>0.37435881788113434</v>
      </c>
      <c r="O147" s="64">
        <v>75652.419999999896</v>
      </c>
      <c r="P147" s="66">
        <v>73</v>
      </c>
      <c r="Q147" s="66" t="s">
        <v>851</v>
      </c>
      <c r="R147" s="66">
        <v>22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t="s">
        <v>729</v>
      </c>
      <c r="J148" s="23">
        <v>42892</v>
      </c>
      <c r="K148" s="23">
        <v>42912</v>
      </c>
      <c r="L148" s="64">
        <v>288409.95</v>
      </c>
      <c r="M148" s="64">
        <v>49302.86</v>
      </c>
      <c r="N148" s="65">
        <v>0.17094715352226925</v>
      </c>
      <c r="O148" s="64">
        <v>47515.16</v>
      </c>
      <c r="P148" s="66">
        <v>94</v>
      </c>
      <c r="Q148" s="66" t="s">
        <v>857</v>
      </c>
      <c r="R148" s="66">
        <v>27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t="s">
        <v>731</v>
      </c>
      <c r="J149" s="23">
        <v>42971</v>
      </c>
      <c r="K149" s="23">
        <v>42982</v>
      </c>
      <c r="L149" s="64">
        <v>2075.34</v>
      </c>
      <c r="M149" s="64">
        <v>1000</v>
      </c>
      <c r="N149" s="65">
        <v>0.48184875731205484</v>
      </c>
      <c r="O149" s="64">
        <v>1000</v>
      </c>
      <c r="P149" s="66">
        <v>127</v>
      </c>
      <c r="Q149" s="66" t="s">
        <v>854</v>
      </c>
      <c r="R149" s="66">
        <v>15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t="s">
        <v>733</v>
      </c>
      <c r="J150" s="23">
        <v>44358</v>
      </c>
      <c r="K150" s="23">
        <v>44368</v>
      </c>
      <c r="L150" s="64">
        <v>30939.560000000041</v>
      </c>
      <c r="M150" s="64">
        <v>9124.0100000000111</v>
      </c>
      <c r="N150" s="65">
        <v>0.29489785892236342</v>
      </c>
      <c r="O150" s="64">
        <v>8968.9300000000112</v>
      </c>
      <c r="P150" s="66">
        <v>13</v>
      </c>
      <c r="Q150" s="66" t="s">
        <v>855</v>
      </c>
      <c r="R150" s="66">
        <v>8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t="s">
        <v>734</v>
      </c>
      <c r="J151" s="23">
        <v>42779</v>
      </c>
      <c r="K151" s="23">
        <v>42795</v>
      </c>
      <c r="L151" s="64">
        <v>509205.40000000631</v>
      </c>
      <c r="M151" s="64">
        <v>263787.74000000022</v>
      </c>
      <c r="N151" s="65">
        <v>0.51803798624287356</v>
      </c>
      <c r="O151" s="64">
        <v>241230.99</v>
      </c>
      <c r="P151" s="66">
        <v>149</v>
      </c>
      <c r="Q151" s="66" t="s">
        <v>846</v>
      </c>
      <c r="R151" s="66">
        <v>22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t="s">
        <v>680</v>
      </c>
      <c r="J152" s="23">
        <v>42824</v>
      </c>
      <c r="K152" s="23">
        <v>42842</v>
      </c>
      <c r="L152" s="64">
        <v>157466.87000000049</v>
      </c>
      <c r="M152" s="64">
        <v>97910.160000001066</v>
      </c>
      <c r="N152" s="65">
        <v>0.62178260100045657</v>
      </c>
      <c r="O152" s="64">
        <v>94523.720000000918</v>
      </c>
      <c r="P152" s="66">
        <v>176</v>
      </c>
      <c r="Q152" s="66" t="s">
        <v>844</v>
      </c>
      <c r="R152" s="66">
        <v>20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t="s">
        <v>737</v>
      </c>
      <c r="J153" s="23">
        <v>42845</v>
      </c>
      <c r="K153" s="23">
        <v>42857</v>
      </c>
      <c r="L153" s="64">
        <v>37182.370000000003</v>
      </c>
      <c r="M153" s="64">
        <v>27247.01</v>
      </c>
      <c r="N153" s="65">
        <v>0.73279379447840454</v>
      </c>
      <c r="O153" s="64">
        <v>27247.01</v>
      </c>
      <c r="P153" s="66">
        <v>323</v>
      </c>
      <c r="Q153" s="66" t="s">
        <v>863</v>
      </c>
      <c r="R153" s="66">
        <v>27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t="s">
        <v>738</v>
      </c>
      <c r="J154" s="23">
        <v>42699</v>
      </c>
      <c r="K154" s="23">
        <v>42716</v>
      </c>
      <c r="L154" s="64">
        <v>1889841.3500001291</v>
      </c>
      <c r="M154" s="64">
        <v>333274.86000000068</v>
      </c>
      <c r="N154" s="65">
        <v>0.17635070795756369</v>
      </c>
      <c r="O154" s="64">
        <v>316007.41999999929</v>
      </c>
      <c r="P154" s="66">
        <v>83</v>
      </c>
      <c r="Q154" s="66" t="s">
        <v>853</v>
      </c>
      <c r="R154" s="66">
        <v>22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t="s">
        <v>739</v>
      </c>
      <c r="J155" s="23">
        <v>42572</v>
      </c>
      <c r="K155" s="23">
        <v>42590</v>
      </c>
      <c r="L155" s="64">
        <v>44843.489999999802</v>
      </c>
      <c r="M155" s="64">
        <v>18435.569999999989</v>
      </c>
      <c r="N155" s="65">
        <v>0.41110917103017786</v>
      </c>
      <c r="O155" s="64">
        <v>17852.689999999981</v>
      </c>
      <c r="P155" s="66">
        <v>71</v>
      </c>
      <c r="Q155" s="66" t="s">
        <v>847</v>
      </c>
      <c r="R155" s="66">
        <v>30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t="s">
        <v>741</v>
      </c>
      <c r="J156" s="23">
        <v>44068</v>
      </c>
      <c r="K156" s="23">
        <v>44069</v>
      </c>
      <c r="L156" s="64">
        <v>357030.26999999979</v>
      </c>
      <c r="M156" s="64">
        <v>88381.799999999988</v>
      </c>
      <c r="N156" s="65">
        <v>0.24754707773097234</v>
      </c>
      <c r="O156" s="64">
        <v>85183.44</v>
      </c>
      <c r="P156" s="66">
        <v>39</v>
      </c>
      <c r="Q156" s="66" t="s">
        <v>854</v>
      </c>
      <c r="R156" s="66">
        <v>9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t="s">
        <v>743</v>
      </c>
      <c r="J157" s="23">
        <v>42992</v>
      </c>
      <c r="K157" s="23">
        <v>43010</v>
      </c>
      <c r="L157" s="64">
        <v>4680.1999999999989</v>
      </c>
      <c r="M157" s="64">
        <v>2917.2599999999989</v>
      </c>
      <c r="N157" s="65">
        <v>0.62331951625998883</v>
      </c>
      <c r="O157" s="64">
        <v>2881.8399999999988</v>
      </c>
      <c r="P157" s="66">
        <v>100</v>
      </c>
      <c r="Q157" s="66" t="s">
        <v>856</v>
      </c>
      <c r="R157" s="66">
        <v>22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t="s">
        <v>745</v>
      </c>
      <c r="J158" s="23">
        <v>44967</v>
      </c>
      <c r="K158" s="23">
        <v>44970</v>
      </c>
      <c r="L158" s="64">
        <v>9190147.8600000236</v>
      </c>
      <c r="M158" s="64">
        <v>1868838.030000001</v>
      </c>
      <c r="N158" s="65">
        <v>0.20335233539974798</v>
      </c>
      <c r="O158" s="64">
        <v>1857725.27</v>
      </c>
      <c r="P158" s="66">
        <v>122</v>
      </c>
      <c r="Q158" s="66" t="s">
        <v>843</v>
      </c>
      <c r="R158" s="66">
        <v>4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t="s">
        <v>746</v>
      </c>
      <c r="J159" s="23">
        <v>42929</v>
      </c>
      <c r="K159" s="23">
        <v>42947</v>
      </c>
      <c r="L159" s="64">
        <v>11571.08</v>
      </c>
      <c r="M159" s="64">
        <v>5062.7400000000007</v>
      </c>
      <c r="N159" s="65">
        <v>0.4375339207748975</v>
      </c>
      <c r="O159" s="64">
        <v>3378.1499999999992</v>
      </c>
      <c r="P159" s="66">
        <v>117</v>
      </c>
      <c r="Q159" s="66" t="s">
        <v>852</v>
      </c>
      <c r="R159" s="66">
        <v>29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t="s">
        <v>643</v>
      </c>
      <c r="J160" s="23">
        <v>42825</v>
      </c>
      <c r="K160" s="23">
        <v>42849</v>
      </c>
      <c r="L160" s="64">
        <v>36180.459999999963</v>
      </c>
      <c r="M160" s="64">
        <v>26166.72999999996</v>
      </c>
      <c r="N160" s="65">
        <v>0.72322822871793191</v>
      </c>
      <c r="O160" s="64">
        <v>23404.739999999962</v>
      </c>
      <c r="P160" s="66">
        <v>180</v>
      </c>
      <c r="Q160" s="66" t="s">
        <v>844</v>
      </c>
      <c r="R160" s="66">
        <v>24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t="s">
        <v>737</v>
      </c>
      <c r="J161" s="23">
        <v>42835</v>
      </c>
      <c r="K161" s="23">
        <v>42857</v>
      </c>
      <c r="L161" s="64">
        <v>86032.870000000039</v>
      </c>
      <c r="M161" s="64">
        <v>63427.710000000006</v>
      </c>
      <c r="N161" s="65">
        <v>0.7372497279237572</v>
      </c>
      <c r="O161" s="64">
        <v>60747.910000000011</v>
      </c>
      <c r="P161" s="66">
        <v>182</v>
      </c>
      <c r="Q161" s="66" t="s">
        <v>857</v>
      </c>
      <c r="R161" s="66">
        <v>27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t="s">
        <v>747</v>
      </c>
      <c r="J162" s="23">
        <v>43871</v>
      </c>
      <c r="K162" s="23">
        <v>43878</v>
      </c>
      <c r="L162" s="64">
        <v>23320.090000000011</v>
      </c>
      <c r="M162" s="64">
        <v>9256.7700000000023</v>
      </c>
      <c r="N162" s="65">
        <v>0.396944008363604</v>
      </c>
      <c r="O162" s="64">
        <v>8356.9500000000025</v>
      </c>
      <c r="P162" s="66">
        <v>6</v>
      </c>
      <c r="Q162" s="66" t="s">
        <v>854</v>
      </c>
      <c r="R162" s="66">
        <v>13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t="s">
        <v>748</v>
      </c>
      <c r="J163" s="23">
        <v>42538</v>
      </c>
      <c r="K163" s="23">
        <v>42555</v>
      </c>
      <c r="L163" s="64">
        <v>351272.50999999908</v>
      </c>
      <c r="M163" s="64">
        <v>114614.9800000002</v>
      </c>
      <c r="N163" s="65">
        <v>0.32628508276950136</v>
      </c>
      <c r="O163" s="64">
        <v>114614.9800000002</v>
      </c>
      <c r="P163" s="66">
        <v>108</v>
      </c>
      <c r="Q163" s="66" t="s">
        <v>856</v>
      </c>
      <c r="R163" s="66">
        <v>21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t="s">
        <v>750</v>
      </c>
      <c r="J164" s="23">
        <v>43438</v>
      </c>
      <c r="K164" s="23">
        <v>43448</v>
      </c>
      <c r="L164" s="64">
        <v>101787.7500000001</v>
      </c>
      <c r="M164" s="64">
        <v>35509.599999999991</v>
      </c>
      <c r="N164" s="65">
        <v>0.3488592684286661</v>
      </c>
      <c r="O164" s="64">
        <v>32454.320000000011</v>
      </c>
      <c r="P164" s="66">
        <v>65</v>
      </c>
      <c r="Q164" s="66" t="s">
        <v>856</v>
      </c>
      <c r="R164" s="66">
        <v>18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t="s">
        <v>751</v>
      </c>
      <c r="J165" s="23">
        <v>42720</v>
      </c>
      <c r="K165" s="23">
        <v>42758</v>
      </c>
      <c r="L165" s="64">
        <v>43574.130000000063</v>
      </c>
      <c r="M165" s="64">
        <v>26832.03</v>
      </c>
      <c r="N165" s="65">
        <v>0.61577890367518429</v>
      </c>
      <c r="O165" s="64">
        <v>22600.990000000009</v>
      </c>
      <c r="P165" s="66">
        <v>129</v>
      </c>
      <c r="Q165" s="66" t="s">
        <v>853</v>
      </c>
      <c r="R165" s="66">
        <v>35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t="s">
        <v>643</v>
      </c>
      <c r="J166" s="23">
        <v>42837</v>
      </c>
      <c r="K166" s="23">
        <v>42863</v>
      </c>
      <c r="L166" s="64">
        <v>516599.32999999839</v>
      </c>
      <c r="M166" s="64">
        <v>155416.4700000002</v>
      </c>
      <c r="N166" s="65">
        <v>0.3008452798419245</v>
      </c>
      <c r="O166" s="64">
        <v>145899.30999999991</v>
      </c>
      <c r="P166" s="66">
        <v>104</v>
      </c>
      <c r="Q166" s="66" t="s">
        <v>852</v>
      </c>
      <c r="R166" s="66">
        <v>33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t="s">
        <v>752</v>
      </c>
      <c r="J167" s="23">
        <v>43046</v>
      </c>
      <c r="K167" s="23">
        <v>43066</v>
      </c>
      <c r="L167" s="64">
        <v>8163002.7299999977</v>
      </c>
      <c r="M167" s="64">
        <v>1572881.51</v>
      </c>
      <c r="N167" s="65">
        <v>0.19268418277253235</v>
      </c>
      <c r="O167" s="64">
        <v>1567192.79</v>
      </c>
      <c r="P167" s="66">
        <v>53</v>
      </c>
      <c r="Q167" s="66" t="s">
        <v>856</v>
      </c>
      <c r="R167" s="66">
        <v>24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753</v>
      </c>
      <c r="H168" t="s">
        <v>211</v>
      </c>
      <c r="I168" t="s">
        <v>754</v>
      </c>
      <c r="J168" s="23">
        <v>44672</v>
      </c>
      <c r="K168" s="23">
        <v>44676</v>
      </c>
      <c r="L168" s="64">
        <v>44321.8</v>
      </c>
      <c r="M168" s="64">
        <v>3612.21</v>
      </c>
      <c r="N168" s="65">
        <v>8.1499623210248673E-2</v>
      </c>
      <c r="O168" s="64">
        <v>3612.21</v>
      </c>
      <c r="P168" s="66">
        <v>274</v>
      </c>
      <c r="Q168" s="66" t="s">
        <v>843</v>
      </c>
      <c r="R168" s="66">
        <v>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t="s">
        <v>755</v>
      </c>
      <c r="J169" s="23">
        <v>42824</v>
      </c>
      <c r="K169" s="23">
        <v>42849</v>
      </c>
      <c r="L169" s="64">
        <v>108232.94</v>
      </c>
      <c r="M169" s="64">
        <v>55662.850000000013</v>
      </c>
      <c r="N169" s="65">
        <v>0.51428751727524002</v>
      </c>
      <c r="O169" s="64">
        <v>52658.84</v>
      </c>
      <c r="P169" s="66">
        <v>182</v>
      </c>
      <c r="Q169" s="66" t="s">
        <v>846</v>
      </c>
      <c r="R169" s="66">
        <v>28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t="s">
        <v>756</v>
      </c>
      <c r="J170" s="23">
        <v>42781</v>
      </c>
      <c r="K170" s="23">
        <v>42800</v>
      </c>
      <c r="L170" s="64">
        <v>99712.559999999983</v>
      </c>
      <c r="M170" s="64">
        <v>70178.680000000008</v>
      </c>
      <c r="N170" s="65">
        <v>0.70380983097816385</v>
      </c>
      <c r="O170" s="64">
        <v>67208.469999999972</v>
      </c>
      <c r="P170" s="66">
        <v>143</v>
      </c>
      <c r="Q170" s="66" t="s">
        <v>851</v>
      </c>
      <c r="R170" s="66">
        <v>27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t="s">
        <v>757</v>
      </c>
      <c r="J171" s="23">
        <v>42662</v>
      </c>
      <c r="K171" s="23">
        <v>42670</v>
      </c>
      <c r="L171" s="64">
        <v>370</v>
      </c>
      <c r="M171" s="64">
        <v>370</v>
      </c>
      <c r="N171" s="65">
        <v>1</v>
      </c>
      <c r="O171" s="64">
        <v>370</v>
      </c>
      <c r="P171" s="66">
        <v>137</v>
      </c>
      <c r="Q171" s="66" t="s">
        <v>844</v>
      </c>
      <c r="R171" s="66">
        <v>15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t="s">
        <v>680</v>
      </c>
      <c r="J172" s="23">
        <v>42835</v>
      </c>
      <c r="K172" s="23">
        <v>42857</v>
      </c>
      <c r="L172" s="64">
        <v>93646.379999998855</v>
      </c>
      <c r="M172" s="64">
        <v>59705.910000000324</v>
      </c>
      <c r="N172" s="65">
        <v>0.63756773086157792</v>
      </c>
      <c r="O172" s="64">
        <v>57623.580000000322</v>
      </c>
      <c r="P172" s="66">
        <v>91</v>
      </c>
      <c r="Q172" s="66" t="s">
        <v>851</v>
      </c>
      <c r="R172" s="66">
        <v>30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t="s">
        <v>758</v>
      </c>
      <c r="J173" s="23">
        <v>44693</v>
      </c>
      <c r="K173" s="23">
        <v>44698</v>
      </c>
      <c r="L173" s="64">
        <v>36801.61</v>
      </c>
      <c r="M173" s="64">
        <v>12566.28</v>
      </c>
      <c r="N173" s="65">
        <v>0.34146006112232591</v>
      </c>
      <c r="O173" s="64">
        <v>12165.05</v>
      </c>
      <c r="P173" s="66">
        <v>20</v>
      </c>
      <c r="Q173" s="66" t="s">
        <v>843</v>
      </c>
      <c r="R173" s="66">
        <v>6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t="s">
        <v>759</v>
      </c>
      <c r="J174" s="23">
        <v>42824</v>
      </c>
      <c r="K174" s="23">
        <v>42842</v>
      </c>
      <c r="L174" s="64">
        <v>10859.670000000009</v>
      </c>
      <c r="M174" s="64">
        <v>9351.6300000000065</v>
      </c>
      <c r="N174" s="65">
        <v>0.86113390185889616</v>
      </c>
      <c r="O174" s="64">
        <v>9288.5700000000052</v>
      </c>
      <c r="P174" s="66">
        <v>343</v>
      </c>
      <c r="Q174" s="66" t="s">
        <v>852</v>
      </c>
      <c r="R174" s="66">
        <v>28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t="s">
        <v>584</v>
      </c>
      <c r="J175" s="23">
        <v>42598</v>
      </c>
      <c r="K175" s="23">
        <v>42618</v>
      </c>
      <c r="L175" s="64">
        <v>723657.25000000023</v>
      </c>
      <c r="M175" s="64">
        <v>672108.71999999986</v>
      </c>
      <c r="N175" s="65">
        <v>0.92876665023393279</v>
      </c>
      <c r="O175" s="64">
        <v>668546.57999999984</v>
      </c>
      <c r="P175" s="66">
        <v>82</v>
      </c>
      <c r="Q175" s="66" t="s">
        <v>861</v>
      </c>
      <c r="R175" s="66">
        <v>29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t="s">
        <v>614</v>
      </c>
      <c r="J176" s="23">
        <v>42128</v>
      </c>
      <c r="K176" s="23">
        <v>42145</v>
      </c>
      <c r="L176" s="64">
        <v>24639.7</v>
      </c>
      <c r="M176" s="64">
        <v>17739.37</v>
      </c>
      <c r="N176" s="65">
        <v>0.71995072991960118</v>
      </c>
      <c r="O176" s="64">
        <v>17739.37</v>
      </c>
      <c r="P176" s="66">
        <v>388</v>
      </c>
      <c r="Q176" s="66" t="s">
        <v>860</v>
      </c>
      <c r="R176" s="66">
        <v>35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t="s">
        <v>711</v>
      </c>
      <c r="J177" s="23">
        <v>42790</v>
      </c>
      <c r="K177" s="23">
        <v>42807</v>
      </c>
      <c r="L177" s="64">
        <v>405262.46000000119</v>
      </c>
      <c r="M177" s="64">
        <v>78695.109999999622</v>
      </c>
      <c r="N177" s="65">
        <v>0.19418307335942092</v>
      </c>
      <c r="O177" s="64">
        <v>74953.109999999651</v>
      </c>
      <c r="P177" s="66">
        <v>150</v>
      </c>
      <c r="Q177" s="66" t="s">
        <v>861</v>
      </c>
      <c r="R177" s="66">
        <v>24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t="s">
        <v>760</v>
      </c>
      <c r="J178" s="23">
        <v>43487</v>
      </c>
      <c r="K178" s="23">
        <v>43493</v>
      </c>
      <c r="L178" s="64">
        <v>356759.68000000028</v>
      </c>
      <c r="M178" s="64">
        <v>45415.930000000022</v>
      </c>
      <c r="N178" s="65">
        <v>0.12730118493210887</v>
      </c>
      <c r="O178" s="64">
        <v>44564.420000000013</v>
      </c>
      <c r="P178" s="66">
        <v>74</v>
      </c>
      <c r="Q178" s="66" t="s">
        <v>857</v>
      </c>
      <c r="R178" s="66">
        <v>17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t="s">
        <v>761</v>
      </c>
      <c r="J179" s="23">
        <v>43326</v>
      </c>
      <c r="K179" s="23">
        <v>43339</v>
      </c>
      <c r="L179" s="64">
        <v>5859.1600000000017</v>
      </c>
      <c r="M179" s="64">
        <v>2138.69</v>
      </c>
      <c r="N179" s="65">
        <v>0.36501648700496309</v>
      </c>
      <c r="O179" s="64">
        <v>1868.3</v>
      </c>
      <c r="P179" s="66">
        <v>548</v>
      </c>
      <c r="Q179" s="66" t="s">
        <v>857</v>
      </c>
      <c r="R179" s="66">
        <v>22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t="s">
        <v>674</v>
      </c>
      <c r="J180" s="23">
        <v>42592</v>
      </c>
      <c r="K180" s="23">
        <v>42611</v>
      </c>
      <c r="L180" s="64">
        <v>65359.090000000047</v>
      </c>
      <c r="M180" s="64">
        <v>24107.799999999948</v>
      </c>
      <c r="N180" s="65">
        <v>0.36885152470757976</v>
      </c>
      <c r="O180" s="64">
        <v>22451.51999999995</v>
      </c>
      <c r="P180" s="66">
        <v>87</v>
      </c>
      <c r="Q180" s="66" t="s">
        <v>851</v>
      </c>
      <c r="R180" s="66">
        <v>28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t="s">
        <v>762</v>
      </c>
      <c r="J181" s="23">
        <v>43168</v>
      </c>
      <c r="K181" s="23">
        <v>43192</v>
      </c>
      <c r="L181" s="64">
        <v>225729.59000000011</v>
      </c>
      <c r="M181" s="64">
        <v>39473.470000000008</v>
      </c>
      <c r="N181" s="65">
        <v>0.17487060513422273</v>
      </c>
      <c r="O181" s="64">
        <v>38272.15</v>
      </c>
      <c r="P181" s="66">
        <v>100</v>
      </c>
      <c r="Q181" s="66" t="s">
        <v>857</v>
      </c>
      <c r="R181" s="66">
        <v>28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t="s">
        <v>616</v>
      </c>
      <c r="J182" s="23">
        <v>42808</v>
      </c>
      <c r="K182" s="23">
        <v>42821</v>
      </c>
      <c r="L182" s="64">
        <v>3497.1899999999991</v>
      </c>
      <c r="M182" s="64">
        <v>3097.329999999999</v>
      </c>
      <c r="N182" s="65">
        <v>0.88566248902690436</v>
      </c>
      <c r="O182" s="64">
        <v>2966.34</v>
      </c>
      <c r="P182" s="66">
        <v>161</v>
      </c>
      <c r="Q182" s="66" t="s">
        <v>862</v>
      </c>
      <c r="R182" s="66">
        <v>23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t="s">
        <v>723</v>
      </c>
      <c r="J183" s="23">
        <v>42018</v>
      </c>
      <c r="K183" s="23">
        <v>42018</v>
      </c>
      <c r="L183" s="64">
        <v>11673.04</v>
      </c>
      <c r="M183" s="64">
        <v>6248.8400000000011</v>
      </c>
      <c r="N183" s="65">
        <v>0.53532241815328319</v>
      </c>
      <c r="O183" s="64">
        <v>6248.8400000000011</v>
      </c>
      <c r="P183" s="66">
        <v>176</v>
      </c>
      <c r="Q183" s="66" t="s">
        <v>851</v>
      </c>
      <c r="R183" s="66">
        <v>16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t="s">
        <v>763</v>
      </c>
      <c r="J184" s="23">
        <v>42761</v>
      </c>
      <c r="K184" s="23">
        <v>42779</v>
      </c>
      <c r="L184" s="64">
        <v>8922.7000000000025</v>
      </c>
      <c r="M184" s="64">
        <v>7183.5400000000009</v>
      </c>
      <c r="N184" s="65">
        <v>0.80508590449079298</v>
      </c>
      <c r="O184" s="64">
        <v>7169.630000000001</v>
      </c>
      <c r="P184" s="66">
        <v>130</v>
      </c>
      <c r="Q184" s="66" t="s">
        <v>862</v>
      </c>
      <c r="R184" s="66">
        <v>26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764</v>
      </c>
      <c r="H185" t="s">
        <v>211</v>
      </c>
      <c r="I185" t="s">
        <v>765</v>
      </c>
      <c r="J185" s="23">
        <v>45034</v>
      </c>
      <c r="K185" s="23">
        <v>45036</v>
      </c>
      <c r="L185" s="64">
        <v>11917.14000000001</v>
      </c>
      <c r="M185" s="64">
        <v>5843.9000000000078</v>
      </c>
      <c r="N185" s="65">
        <v>0.49037772485680314</v>
      </c>
      <c r="O185" s="64">
        <v>5253.0000000000073</v>
      </c>
      <c r="P185" s="66">
        <v>40</v>
      </c>
      <c r="Q185" s="66" t="s">
        <v>843</v>
      </c>
      <c r="R185" s="66">
        <v>5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t="s">
        <v>766</v>
      </c>
      <c r="J186" s="23">
        <v>43607</v>
      </c>
      <c r="K186" s="23">
        <v>43619</v>
      </c>
      <c r="L186" s="64">
        <v>87499.780000000246</v>
      </c>
      <c r="M186" s="64">
        <v>12311.510000000009</v>
      </c>
      <c r="N186" s="65">
        <v>0.14070332519693163</v>
      </c>
      <c r="O186" s="64">
        <v>10985.19000000001</v>
      </c>
      <c r="P186" s="66">
        <v>228</v>
      </c>
      <c r="Q186" s="66" t="s">
        <v>845</v>
      </c>
      <c r="R186" s="66">
        <v>13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t="s">
        <v>767</v>
      </c>
      <c r="J187" s="23">
        <v>42646</v>
      </c>
      <c r="K187" s="23">
        <v>42667</v>
      </c>
      <c r="L187" s="64">
        <v>3980.8500000000008</v>
      </c>
      <c r="M187" s="64">
        <v>2446.61</v>
      </c>
      <c r="N187" s="65">
        <v>0.61459487295426851</v>
      </c>
      <c r="O187" s="64">
        <v>2348.61</v>
      </c>
      <c r="P187" s="66">
        <v>115</v>
      </c>
      <c r="Q187" s="66" t="s">
        <v>864</v>
      </c>
      <c r="R187" s="66">
        <v>34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768</v>
      </c>
      <c r="H188" t="s">
        <v>211</v>
      </c>
      <c r="I188" t="s">
        <v>769</v>
      </c>
      <c r="J188" s="23">
        <v>44186</v>
      </c>
      <c r="K188" s="23">
        <v>44193</v>
      </c>
      <c r="L188" s="64">
        <v>1904696.45</v>
      </c>
      <c r="M188" s="64">
        <v>219562.21999999951</v>
      </c>
      <c r="N188" s="65">
        <v>0.1152741267512729</v>
      </c>
      <c r="O188" s="64">
        <v>215747.66999999949</v>
      </c>
      <c r="P188" s="66">
        <v>20</v>
      </c>
      <c r="Q188" s="66" t="s">
        <v>845</v>
      </c>
      <c r="R188" s="66">
        <v>9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t="s">
        <v>770</v>
      </c>
      <c r="J189" s="23">
        <v>43231</v>
      </c>
      <c r="K189" s="23">
        <v>43241</v>
      </c>
      <c r="L189" s="64">
        <v>20032.919999999998</v>
      </c>
      <c r="M189" s="64">
        <v>3759.59</v>
      </c>
      <c r="N189" s="65">
        <v>0.18767059420194362</v>
      </c>
      <c r="O189" s="64">
        <v>3759.59</v>
      </c>
      <c r="P189" s="66">
        <v>485</v>
      </c>
      <c r="Q189" s="66" t="s">
        <v>856</v>
      </c>
      <c r="R189" s="66">
        <v>16</v>
      </c>
    </row>
    <row r="190" spans="1:18" s="67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t="s">
        <v>771</v>
      </c>
      <c r="J190" s="23">
        <v>44923</v>
      </c>
      <c r="K190" s="23">
        <v>44930</v>
      </c>
      <c r="L190" s="64">
        <v>19554.64</v>
      </c>
      <c r="M190" s="64">
        <v>7034.33</v>
      </c>
      <c r="N190" s="65">
        <v>0.35972689857752432</v>
      </c>
      <c r="O190" s="64">
        <v>6034.33</v>
      </c>
      <c r="P190" s="66">
        <v>733</v>
      </c>
      <c r="Q190" s="66" t="s">
        <v>850</v>
      </c>
      <c r="R190" s="66">
        <v>8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772</v>
      </c>
      <c r="H191" t="s">
        <v>211</v>
      </c>
      <c r="I191" t="s">
        <v>609</v>
      </c>
      <c r="J191" s="23">
        <v>43591</v>
      </c>
      <c r="K191" s="23">
        <v>43598</v>
      </c>
      <c r="L191" s="64">
        <v>1074489.120000002</v>
      </c>
      <c r="M191" s="64">
        <v>170893.58</v>
      </c>
      <c r="N191" s="65">
        <v>0.1590463568397972</v>
      </c>
      <c r="O191" s="64">
        <v>167192.76</v>
      </c>
      <c r="P191" s="66">
        <v>12</v>
      </c>
      <c r="Q191" s="66" t="s">
        <v>856</v>
      </c>
      <c r="R191" s="66">
        <v>15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t="s">
        <v>773</v>
      </c>
      <c r="J192" s="23">
        <v>43452</v>
      </c>
      <c r="K192" s="23">
        <v>43472</v>
      </c>
      <c r="L192" s="64">
        <v>102280.22</v>
      </c>
      <c r="M192" s="64">
        <v>7122.0099999999948</v>
      </c>
      <c r="N192" s="65">
        <v>6.9632329691899322E-2</v>
      </c>
      <c r="O192" s="64">
        <v>5745.8799999999956</v>
      </c>
      <c r="P192" s="66">
        <v>66</v>
      </c>
      <c r="Q192" s="66" t="s">
        <v>856</v>
      </c>
      <c r="R192" s="66">
        <v>20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t="s">
        <v>774</v>
      </c>
      <c r="J193" s="23">
        <v>42900</v>
      </c>
      <c r="K193" s="23">
        <v>42919</v>
      </c>
      <c r="L193" s="64">
        <v>701419.2700000077</v>
      </c>
      <c r="M193" s="64">
        <v>63170.509999999907</v>
      </c>
      <c r="N193" s="65">
        <v>9.0060984495049887E-2</v>
      </c>
      <c r="O193" s="64">
        <v>60503.719999999943</v>
      </c>
      <c r="P193" s="66">
        <v>110</v>
      </c>
      <c r="Q193" s="66" t="s">
        <v>863</v>
      </c>
      <c r="R193" s="66">
        <v>33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775</v>
      </c>
      <c r="H194" t="s">
        <v>211</v>
      </c>
      <c r="I194" t="s">
        <v>776</v>
      </c>
      <c r="J194" s="23">
        <v>43804</v>
      </c>
      <c r="K194" s="23">
        <v>43810</v>
      </c>
      <c r="L194" s="64">
        <v>691924.00999999954</v>
      </c>
      <c r="M194" s="64">
        <v>132771.73000000001</v>
      </c>
      <c r="N194" s="65">
        <v>0.19188773345211724</v>
      </c>
      <c r="O194" s="64">
        <v>132131.70000000001</v>
      </c>
      <c r="P194" s="66">
        <v>73</v>
      </c>
      <c r="Q194" s="66" t="s">
        <v>853</v>
      </c>
      <c r="R194" s="66">
        <v>15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t="s">
        <v>777</v>
      </c>
      <c r="J195" s="23">
        <v>42865</v>
      </c>
      <c r="K195" s="23">
        <v>42898</v>
      </c>
      <c r="L195" s="64">
        <v>17735.05</v>
      </c>
      <c r="M195" s="64">
        <v>12074.71</v>
      </c>
      <c r="N195" s="65">
        <v>0.68083879098170008</v>
      </c>
      <c r="O195" s="64">
        <v>11966.41</v>
      </c>
      <c r="P195" s="66">
        <v>231</v>
      </c>
      <c r="Q195" s="66" t="s">
        <v>861</v>
      </c>
      <c r="R195" s="66">
        <v>37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t="s">
        <v>778</v>
      </c>
      <c r="J196" s="23">
        <v>42587</v>
      </c>
      <c r="K196" s="23">
        <v>42604</v>
      </c>
      <c r="L196" s="64">
        <v>12657.03</v>
      </c>
      <c r="M196" s="64">
        <v>2942.82</v>
      </c>
      <c r="N196" s="65">
        <v>0.23250478192751381</v>
      </c>
      <c r="O196" s="64">
        <v>2930.82</v>
      </c>
      <c r="P196" s="66">
        <v>181</v>
      </c>
      <c r="Q196" s="66" t="s">
        <v>847</v>
      </c>
      <c r="R196" s="66">
        <v>28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753</v>
      </c>
      <c r="H197" t="s">
        <v>211</v>
      </c>
      <c r="I197" t="s">
        <v>779</v>
      </c>
      <c r="J197" s="23">
        <v>44335</v>
      </c>
      <c r="K197" s="23">
        <v>44341</v>
      </c>
      <c r="L197" s="64">
        <v>53463.640000000043</v>
      </c>
      <c r="M197" s="64">
        <v>7371.920000000001</v>
      </c>
      <c r="N197" s="65">
        <v>0.13788660854367557</v>
      </c>
      <c r="O197" s="64">
        <v>7285.6900000000014</v>
      </c>
      <c r="P197" s="66">
        <v>30</v>
      </c>
      <c r="Q197" s="66" t="s">
        <v>843</v>
      </c>
      <c r="R197" s="66">
        <v>6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t="s">
        <v>780</v>
      </c>
      <c r="J198" s="23">
        <v>41970</v>
      </c>
      <c r="K198" s="23">
        <v>41974</v>
      </c>
      <c r="L198" s="64">
        <v>1049547.150000026</v>
      </c>
      <c r="M198" s="64">
        <v>633013.81000000692</v>
      </c>
      <c r="N198" s="65">
        <v>0.60313041677069135</v>
      </c>
      <c r="O198" s="64">
        <v>633013.81000000692</v>
      </c>
      <c r="P198" s="66">
        <v>129</v>
      </c>
      <c r="Q198" s="66" t="s">
        <v>857</v>
      </c>
      <c r="R198" s="66">
        <v>15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t="s">
        <v>781</v>
      </c>
      <c r="J199" s="23">
        <v>42822</v>
      </c>
      <c r="K199" s="23">
        <v>42842</v>
      </c>
      <c r="L199" s="64">
        <v>12056.290000000041</v>
      </c>
      <c r="M199" s="64">
        <v>6560.1300000000128</v>
      </c>
      <c r="N199" s="65">
        <v>0.54412509984414692</v>
      </c>
      <c r="O199" s="64">
        <v>6395.1800000000094</v>
      </c>
      <c r="P199" s="66">
        <v>207</v>
      </c>
      <c r="Q199" s="66" t="s">
        <v>844</v>
      </c>
      <c r="R199" s="66">
        <v>22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t="s">
        <v>782</v>
      </c>
      <c r="J200" s="23">
        <v>43164</v>
      </c>
      <c r="K200" s="23">
        <v>43178</v>
      </c>
      <c r="L200" s="64">
        <v>613648.30000000587</v>
      </c>
      <c r="M200" s="64">
        <v>165933.01999999961</v>
      </c>
      <c r="N200" s="65">
        <v>0.2704041060653114</v>
      </c>
      <c r="O200" s="64">
        <v>151612.30999999979</v>
      </c>
      <c r="P200" s="66">
        <v>123</v>
      </c>
      <c r="Q200" s="66" t="s">
        <v>853</v>
      </c>
      <c r="R200" s="66">
        <v>21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t="s">
        <v>783</v>
      </c>
      <c r="J201" s="23">
        <v>41978</v>
      </c>
      <c r="K201" s="23">
        <v>41978</v>
      </c>
      <c r="L201" s="64">
        <v>767634.5299999998</v>
      </c>
      <c r="M201" s="64">
        <v>91122.51</v>
      </c>
      <c r="N201" s="65">
        <v>0.11870559027614354</v>
      </c>
      <c r="O201" s="64">
        <v>91122.51</v>
      </c>
      <c r="P201" s="66">
        <v>139</v>
      </c>
      <c r="Q201" s="66" t="s">
        <v>868</v>
      </c>
      <c r="R201" s="66">
        <v>28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t="s">
        <v>784</v>
      </c>
      <c r="J202" s="23">
        <v>43136</v>
      </c>
      <c r="K202" s="23">
        <v>43150</v>
      </c>
      <c r="L202" s="64">
        <v>1847303.860000039</v>
      </c>
      <c r="M202" s="64">
        <v>335624.27000000241</v>
      </c>
      <c r="N202" s="65">
        <v>0.18168330466217686</v>
      </c>
      <c r="O202" s="64">
        <v>314453.17000000167</v>
      </c>
      <c r="P202" s="66">
        <v>114</v>
      </c>
      <c r="Q202" s="66" t="s">
        <v>857</v>
      </c>
      <c r="R202" s="66">
        <v>21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t="s">
        <v>739</v>
      </c>
      <c r="J203" s="23">
        <v>42573</v>
      </c>
      <c r="K203" s="23">
        <v>42590</v>
      </c>
      <c r="L203" s="64">
        <v>1686496.970000017</v>
      </c>
      <c r="M203" s="64">
        <v>425134.77000000433</v>
      </c>
      <c r="N203" s="65">
        <v>0.252081549841148</v>
      </c>
      <c r="O203" s="64">
        <v>407259.39000000397</v>
      </c>
      <c r="P203" s="66">
        <v>68</v>
      </c>
      <c r="Q203" s="66" t="s">
        <v>864</v>
      </c>
      <c r="R203" s="66">
        <v>30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t="s">
        <v>785</v>
      </c>
      <c r="J204" s="23">
        <v>42695</v>
      </c>
      <c r="K204" s="23">
        <v>42716</v>
      </c>
      <c r="L204" s="64">
        <v>37610.009999999987</v>
      </c>
      <c r="M204" s="64">
        <v>31401.55999999999</v>
      </c>
      <c r="N204" s="65">
        <v>0.83492559560606339</v>
      </c>
      <c r="O204" s="64">
        <v>30759.919999999991</v>
      </c>
      <c r="P204" s="66">
        <v>152</v>
      </c>
      <c r="Q204" s="66" t="s">
        <v>862</v>
      </c>
      <c r="R204" s="66">
        <v>29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786</v>
      </c>
      <c r="H205" t="s">
        <v>211</v>
      </c>
      <c r="I205" t="s">
        <v>787</v>
      </c>
      <c r="J205" s="23">
        <v>42968</v>
      </c>
      <c r="K205" s="23">
        <v>42989</v>
      </c>
      <c r="L205" s="64">
        <v>386480.40000000427</v>
      </c>
      <c r="M205" s="64">
        <v>89683.459999999221</v>
      </c>
      <c r="N205" s="65">
        <v>0.23205176769636501</v>
      </c>
      <c r="O205" s="64">
        <v>83997.759999999209</v>
      </c>
      <c r="P205" s="66">
        <v>96</v>
      </c>
      <c r="Q205" s="66" t="s">
        <v>851</v>
      </c>
      <c r="R205" s="66">
        <v>31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788</v>
      </c>
      <c r="H206" t="s">
        <v>211</v>
      </c>
      <c r="I206" t="s">
        <v>789</v>
      </c>
      <c r="J206" s="23">
        <v>45278</v>
      </c>
      <c r="K206" s="23">
        <v>45280</v>
      </c>
      <c r="L206" s="64">
        <v>7613075.0599999437</v>
      </c>
      <c r="M206" s="64">
        <v>2517162.8899999801</v>
      </c>
      <c r="N206" s="65">
        <v>0.3306368149744735</v>
      </c>
      <c r="O206" s="64">
        <v>2478628.149999979</v>
      </c>
      <c r="P206" s="66">
        <v>21</v>
      </c>
      <c r="Q206" s="66" t="s">
        <v>850</v>
      </c>
      <c r="R206" s="66">
        <v>6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t="s">
        <v>662</v>
      </c>
      <c r="J207" s="23">
        <v>42816</v>
      </c>
      <c r="K207" s="23">
        <v>42835</v>
      </c>
      <c r="L207" s="64">
        <v>43490.939999999981</v>
      </c>
      <c r="M207" s="64">
        <v>27064.610000000041</v>
      </c>
      <c r="N207" s="65">
        <v>0.62230455354609615</v>
      </c>
      <c r="O207" s="64">
        <v>25425.580000000031</v>
      </c>
      <c r="P207" s="66">
        <v>164</v>
      </c>
      <c r="Q207" s="66" t="s">
        <v>847</v>
      </c>
      <c r="R207" s="66">
        <v>31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t="s">
        <v>790</v>
      </c>
      <c r="J208" s="23">
        <v>42157</v>
      </c>
      <c r="K208" s="23">
        <v>42157</v>
      </c>
      <c r="L208" s="64">
        <v>849591.78000002331</v>
      </c>
      <c r="M208" s="64">
        <v>337254.40000000561</v>
      </c>
      <c r="N208" s="65">
        <v>0.39696052614821242</v>
      </c>
      <c r="O208" s="64">
        <v>337254.40000000561</v>
      </c>
      <c r="P208" s="66">
        <v>473</v>
      </c>
      <c r="Q208" s="66" t="s">
        <v>852</v>
      </c>
      <c r="R208" s="66">
        <v>17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t="s">
        <v>791</v>
      </c>
      <c r="J209" s="23">
        <v>42944</v>
      </c>
      <c r="K209" s="23">
        <v>42961</v>
      </c>
      <c r="L209" s="64">
        <v>27092.55000000005</v>
      </c>
      <c r="M209" s="64">
        <v>13856.95</v>
      </c>
      <c r="N209" s="65">
        <v>0.51146717455536572</v>
      </c>
      <c r="O209" s="64">
        <v>13620.13</v>
      </c>
      <c r="P209" s="66">
        <v>257</v>
      </c>
      <c r="Q209" s="66" t="s">
        <v>857</v>
      </c>
      <c r="R209" s="66">
        <v>23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t="s">
        <v>785</v>
      </c>
      <c r="J210" s="23">
        <v>42697</v>
      </c>
      <c r="K210" s="23">
        <v>42723</v>
      </c>
      <c r="L210" s="64">
        <v>451070.23999999912</v>
      </c>
      <c r="M210" s="64">
        <v>64547.300000000207</v>
      </c>
      <c r="N210" s="65">
        <v>0.1430981126132381</v>
      </c>
      <c r="O210" s="64">
        <v>62613.86000000019</v>
      </c>
      <c r="P210" s="66">
        <v>155</v>
      </c>
      <c r="Q210" s="66" t="s">
        <v>851</v>
      </c>
      <c r="R210" s="66">
        <v>34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t="s">
        <v>662</v>
      </c>
      <c r="J211" s="23">
        <v>42815</v>
      </c>
      <c r="K211" s="23">
        <v>42828</v>
      </c>
      <c r="L211" s="64">
        <v>40727.339999999997</v>
      </c>
      <c r="M211" s="64">
        <v>40637.339999999997</v>
      </c>
      <c r="N211" s="65">
        <v>0.99779018222157401</v>
      </c>
      <c r="O211" s="64">
        <v>40637.339999999997</v>
      </c>
      <c r="P211" s="66">
        <v>195</v>
      </c>
      <c r="Q211" s="66" t="s">
        <v>852</v>
      </c>
      <c r="R211" s="66">
        <v>26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t="s">
        <v>792</v>
      </c>
      <c r="J212" s="23">
        <v>43224</v>
      </c>
      <c r="K212" s="23">
        <v>43248</v>
      </c>
      <c r="L212" s="64">
        <v>2421657.2499999902</v>
      </c>
      <c r="M212" s="64">
        <v>269704.22000000038</v>
      </c>
      <c r="N212" s="65">
        <v>0.11137175585025563</v>
      </c>
      <c r="O212" s="64">
        <v>263743.65000000037</v>
      </c>
      <c r="P212" s="66">
        <v>81</v>
      </c>
      <c r="Q212" s="66" t="s">
        <v>854</v>
      </c>
      <c r="R212" s="66">
        <v>23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t="s">
        <v>793</v>
      </c>
      <c r="J213" s="23">
        <v>43187</v>
      </c>
      <c r="K213" s="23">
        <v>43199</v>
      </c>
      <c r="L213" s="64">
        <v>443631.75999999989</v>
      </c>
      <c r="M213" s="64">
        <v>80734.520000000019</v>
      </c>
      <c r="N213" s="65">
        <v>0.18198543765216457</v>
      </c>
      <c r="O213" s="64">
        <v>79736.410000000033</v>
      </c>
      <c r="P213" s="66">
        <v>55</v>
      </c>
      <c r="Q213" s="66" t="s">
        <v>856</v>
      </c>
      <c r="R213" s="66">
        <v>17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t="s">
        <v>794</v>
      </c>
      <c r="J214" s="23">
        <v>42032</v>
      </c>
      <c r="K214" s="23">
        <v>42032</v>
      </c>
      <c r="L214" s="64">
        <v>28687.009999999951</v>
      </c>
      <c r="M214" s="64">
        <v>19437.61999999997</v>
      </c>
      <c r="N214" s="65">
        <v>0.6775756692663335</v>
      </c>
      <c r="O214" s="64">
        <v>19437.61999999997</v>
      </c>
      <c r="P214" s="66">
        <v>146</v>
      </c>
      <c r="Q214" s="66" t="s">
        <v>849</v>
      </c>
      <c r="R214" s="66">
        <v>7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t="s">
        <v>700</v>
      </c>
      <c r="J215" s="23">
        <v>42195</v>
      </c>
      <c r="K215" s="23">
        <v>42198</v>
      </c>
      <c r="L215" s="64">
        <v>3553.6</v>
      </c>
      <c r="M215" s="64">
        <v>1254.3</v>
      </c>
      <c r="N215" s="65">
        <v>0.35296600630346692</v>
      </c>
      <c r="O215" s="64">
        <v>1254.3</v>
      </c>
      <c r="P215" s="66">
        <v>267</v>
      </c>
      <c r="Q215" s="66" t="s">
        <v>869</v>
      </c>
      <c r="R215" s="66">
        <v>22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t="s">
        <v>795</v>
      </c>
      <c r="J216" s="23">
        <v>43472</v>
      </c>
      <c r="K216" s="23">
        <v>43479</v>
      </c>
      <c r="L216" s="64">
        <v>1103432.21</v>
      </c>
      <c r="M216" s="64">
        <v>249354.89</v>
      </c>
      <c r="N216" s="65">
        <v>0.22598115927755999</v>
      </c>
      <c r="O216" s="64">
        <v>248548.36</v>
      </c>
      <c r="P216" s="66">
        <v>39</v>
      </c>
      <c r="Q216" s="66" t="s">
        <v>844</v>
      </c>
      <c r="R216" s="66">
        <v>14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796</v>
      </c>
      <c r="H217" t="s">
        <v>211</v>
      </c>
      <c r="I217" t="s">
        <v>797</v>
      </c>
      <c r="J217" s="23">
        <v>43762</v>
      </c>
      <c r="K217" s="23">
        <v>43774</v>
      </c>
      <c r="L217" s="64">
        <v>1476759.6700000069</v>
      </c>
      <c r="M217" s="64">
        <v>351471.82000000012</v>
      </c>
      <c r="N217" s="65">
        <v>0.23800204402927558</v>
      </c>
      <c r="O217" s="64">
        <v>126707.6099999999</v>
      </c>
      <c r="P217" s="66">
        <v>148</v>
      </c>
      <c r="Q217" s="66" t="s">
        <v>849</v>
      </c>
      <c r="R217" s="66">
        <v>13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t="s">
        <v>798</v>
      </c>
      <c r="J218" s="23">
        <v>43272</v>
      </c>
      <c r="K218" s="23">
        <v>43297</v>
      </c>
      <c r="L218" s="64">
        <v>1672751.1800000011</v>
      </c>
      <c r="M218" s="64">
        <v>70083.31</v>
      </c>
      <c r="N218" s="65">
        <v>4.1897032169482581E-2</v>
      </c>
      <c r="O218" s="64">
        <v>69386.66</v>
      </c>
      <c r="P218" s="66">
        <v>71</v>
      </c>
      <c r="Q218" s="66" t="s">
        <v>856</v>
      </c>
      <c r="R218" s="66">
        <v>27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t="s">
        <v>653</v>
      </c>
      <c r="J219" s="23">
        <v>42870</v>
      </c>
      <c r="K219" s="23">
        <v>42877</v>
      </c>
      <c r="L219" s="64">
        <v>1402.01</v>
      </c>
      <c r="M219" s="64">
        <v>1402.01</v>
      </c>
      <c r="N219" s="65">
        <v>1</v>
      </c>
      <c r="O219" s="64">
        <v>1402.01</v>
      </c>
      <c r="P219" s="66">
        <v>373</v>
      </c>
      <c r="Q219" s="66" t="s">
        <v>852</v>
      </c>
      <c r="R219" s="66">
        <v>22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t="s">
        <v>799</v>
      </c>
      <c r="J220" s="23">
        <v>42891</v>
      </c>
      <c r="K220" s="23">
        <v>42912</v>
      </c>
      <c r="L220" s="64">
        <v>67740.520000000019</v>
      </c>
      <c r="M220" s="64">
        <v>21227.01</v>
      </c>
      <c r="N220" s="65">
        <v>0.31335764768265717</v>
      </c>
      <c r="O220" s="64">
        <v>21227.01</v>
      </c>
      <c r="P220" s="66">
        <v>244</v>
      </c>
      <c r="Q220" s="66" t="s">
        <v>853</v>
      </c>
      <c r="R220" s="66">
        <v>26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t="s">
        <v>777</v>
      </c>
      <c r="J221" s="23">
        <v>42865</v>
      </c>
      <c r="K221" s="23">
        <v>42891</v>
      </c>
      <c r="L221" s="64">
        <v>42771.22</v>
      </c>
      <c r="M221" s="64">
        <v>24605.910000000011</v>
      </c>
      <c r="N221" s="65">
        <v>0.57529128231553861</v>
      </c>
      <c r="O221" s="64">
        <v>24456.87000000001</v>
      </c>
      <c r="P221" s="66">
        <v>102</v>
      </c>
      <c r="Q221" s="66" t="s">
        <v>861</v>
      </c>
      <c r="R221" s="66">
        <v>32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t="s">
        <v>871</v>
      </c>
      <c r="J222" s="23">
        <v>42846</v>
      </c>
      <c r="K222" s="23">
        <v>42857</v>
      </c>
      <c r="L222" s="64">
        <v>240142.64999999921</v>
      </c>
      <c r="M222" s="64">
        <v>178816.08999999991</v>
      </c>
      <c r="N222" s="65">
        <v>0.74462445550592737</v>
      </c>
      <c r="O222" s="64">
        <v>168613.0199999999</v>
      </c>
      <c r="P222" s="66">
        <v>132</v>
      </c>
      <c r="Q222" s="66" t="s">
        <v>872</v>
      </c>
      <c r="R222" s="66">
        <v>55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t="s">
        <v>662</v>
      </c>
      <c r="J223" s="23">
        <v>42815</v>
      </c>
      <c r="K223" s="23">
        <v>42828</v>
      </c>
      <c r="L223" s="64">
        <v>86152.539999999979</v>
      </c>
      <c r="M223" s="64">
        <v>69601.590000000026</v>
      </c>
      <c r="N223" s="65">
        <v>0.80788784637109989</v>
      </c>
      <c r="O223" s="64">
        <v>67376.850000000035</v>
      </c>
      <c r="P223" s="66">
        <v>163</v>
      </c>
      <c r="Q223" s="66" t="s">
        <v>852</v>
      </c>
      <c r="R223" s="66">
        <v>26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t="s">
        <v>800</v>
      </c>
      <c r="J224" s="23">
        <v>43076</v>
      </c>
      <c r="K224" s="23">
        <v>43087</v>
      </c>
      <c r="L224" s="64">
        <v>1157349.73</v>
      </c>
      <c r="M224" s="64">
        <v>101998.63</v>
      </c>
      <c r="N224" s="65">
        <v>8.8131208187174334E-2</v>
      </c>
      <c r="O224" s="64">
        <v>100693.63</v>
      </c>
      <c r="P224" s="66">
        <v>57</v>
      </c>
      <c r="Q224" s="66" t="s">
        <v>862</v>
      </c>
      <c r="R224" s="66">
        <v>21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801</v>
      </c>
      <c r="H225" t="s">
        <v>211</v>
      </c>
      <c r="I225" t="s">
        <v>802</v>
      </c>
      <c r="J225" s="23">
        <v>45545</v>
      </c>
      <c r="K225" s="23">
        <v>45547</v>
      </c>
      <c r="L225" s="64">
        <v>52754.339999999989</v>
      </c>
      <c r="M225" s="64">
        <v>31118.570000000029</v>
      </c>
      <c r="N225" s="65">
        <v>0.5898769655728805</v>
      </c>
      <c r="O225" s="64">
        <v>28330.830000000031</v>
      </c>
      <c r="P225" s="66">
        <v>94</v>
      </c>
      <c r="Q225" s="66" t="s">
        <v>843</v>
      </c>
      <c r="R225" s="66">
        <v>5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t="s">
        <v>710</v>
      </c>
      <c r="J226" s="23">
        <v>42822</v>
      </c>
      <c r="K226" s="23">
        <v>42842</v>
      </c>
      <c r="L226" s="64">
        <v>26500.99</v>
      </c>
      <c r="M226" s="64">
        <v>23166.78</v>
      </c>
      <c r="N226" s="65">
        <v>0.87418545495847499</v>
      </c>
      <c r="O226" s="64">
        <v>23166.78</v>
      </c>
      <c r="P226" s="66">
        <v>175</v>
      </c>
      <c r="Q226" s="66" t="s">
        <v>853</v>
      </c>
      <c r="R226" s="66">
        <v>24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803</v>
      </c>
      <c r="H227" t="s">
        <v>211</v>
      </c>
      <c r="I227" t="s">
        <v>804</v>
      </c>
      <c r="J227" s="23">
        <v>44578</v>
      </c>
      <c r="K227" s="23">
        <v>44580</v>
      </c>
      <c r="L227" s="64">
        <v>199979.2600000005</v>
      </c>
      <c r="M227" s="64">
        <v>126238.7900000001</v>
      </c>
      <c r="N227" s="65">
        <v>0.63125941160098187</v>
      </c>
      <c r="O227" s="64">
        <v>119482.4000000001</v>
      </c>
      <c r="P227" s="66">
        <v>50</v>
      </c>
      <c r="Q227" s="66" t="s">
        <v>845</v>
      </c>
      <c r="R227" s="66">
        <v>7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t="s">
        <v>805</v>
      </c>
      <c r="J228" s="23">
        <v>42762</v>
      </c>
      <c r="K228" s="23">
        <v>42786</v>
      </c>
      <c r="L228" s="64">
        <v>67199.500000000058</v>
      </c>
      <c r="M228" s="64">
        <v>41115.069999999978</v>
      </c>
      <c r="N228" s="65">
        <v>0.61183595116035006</v>
      </c>
      <c r="O228" s="64">
        <v>39033.15</v>
      </c>
      <c r="P228" s="66">
        <v>309</v>
      </c>
      <c r="Q228" s="66" t="s">
        <v>844</v>
      </c>
      <c r="R228" s="66">
        <v>25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t="s">
        <v>806</v>
      </c>
      <c r="J229" s="23">
        <v>43384</v>
      </c>
      <c r="K229" s="23">
        <v>43416</v>
      </c>
      <c r="L229" s="64">
        <v>207503.21000000011</v>
      </c>
      <c r="M229" s="64">
        <v>66432.13</v>
      </c>
      <c r="N229" s="65">
        <v>0.32014989069325706</v>
      </c>
      <c r="O229" s="64">
        <v>66089.25</v>
      </c>
      <c r="P229" s="66">
        <v>65</v>
      </c>
      <c r="Q229" s="66" t="s">
        <v>847</v>
      </c>
      <c r="R229" s="66">
        <v>38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t="s">
        <v>807</v>
      </c>
      <c r="J230" s="23">
        <v>44475</v>
      </c>
      <c r="K230" s="23">
        <v>44480</v>
      </c>
      <c r="L230" s="64">
        <v>230829.2199999998</v>
      </c>
      <c r="M230" s="64">
        <v>81846.059999999983</v>
      </c>
      <c r="N230" s="65">
        <v>0.35457408728409712</v>
      </c>
      <c r="O230" s="64">
        <v>80182.609999999986</v>
      </c>
      <c r="P230" s="66">
        <v>94</v>
      </c>
      <c r="Q230" s="66" t="s">
        <v>850</v>
      </c>
      <c r="R230" s="66">
        <v>6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t="s">
        <v>808</v>
      </c>
      <c r="J231" s="23">
        <v>42703</v>
      </c>
      <c r="K231" s="23">
        <v>42723</v>
      </c>
      <c r="L231" s="64">
        <v>260003.00999999969</v>
      </c>
      <c r="M231" s="64">
        <v>77616.439999999944</v>
      </c>
      <c r="N231" s="65">
        <v>0.29852131327248882</v>
      </c>
      <c r="O231" s="64">
        <v>76786.239999999947</v>
      </c>
      <c r="P231" s="66">
        <v>153</v>
      </c>
      <c r="Q231" s="66" t="s">
        <v>846</v>
      </c>
      <c r="R231" s="66">
        <v>26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t="s">
        <v>809</v>
      </c>
      <c r="J232" s="23">
        <v>42067</v>
      </c>
      <c r="K232" s="23">
        <v>42067</v>
      </c>
      <c r="L232" s="64">
        <v>60773.899999999972</v>
      </c>
      <c r="M232" s="64">
        <v>18606.669999999998</v>
      </c>
      <c r="N232" s="65">
        <v>0.30616218475365259</v>
      </c>
      <c r="O232" s="64">
        <v>18606.669999999998</v>
      </c>
      <c r="P232" s="66">
        <v>325</v>
      </c>
      <c r="Q232" s="66" t="s">
        <v>852</v>
      </c>
      <c r="R232" s="66">
        <v>17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810</v>
      </c>
      <c r="H233" t="s">
        <v>211</v>
      </c>
      <c r="I233" t="s">
        <v>811</v>
      </c>
      <c r="J233" s="23">
        <v>45197</v>
      </c>
      <c r="K233" s="23">
        <v>45201</v>
      </c>
      <c r="L233" s="64">
        <v>239394.14</v>
      </c>
      <c r="M233" s="64">
        <v>2800</v>
      </c>
      <c r="N233" s="65">
        <v>1.1696192730532167E-2</v>
      </c>
      <c r="O233" s="64">
        <v>2800</v>
      </c>
      <c r="P233" s="66">
        <v>293</v>
      </c>
      <c r="Q233" s="66" t="s">
        <v>850</v>
      </c>
      <c r="R233" s="66">
        <v>6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t="s">
        <v>812</v>
      </c>
      <c r="J234" s="23">
        <v>43859</v>
      </c>
      <c r="K234" s="23">
        <v>43860</v>
      </c>
      <c r="L234" s="64">
        <v>24307610.720000099</v>
      </c>
      <c r="M234" s="64">
        <v>4344106.4300000053</v>
      </c>
      <c r="N234" s="65">
        <v>0.17871383905394334</v>
      </c>
      <c r="O234" s="64">
        <v>4331849.1200000029</v>
      </c>
      <c r="P234" s="66">
        <v>4</v>
      </c>
      <c r="Q234" s="66" t="s">
        <v>855</v>
      </c>
      <c r="R234" s="66">
        <v>3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813</v>
      </c>
      <c r="H235" t="s">
        <v>211</v>
      </c>
      <c r="I235" t="s">
        <v>814</v>
      </c>
      <c r="J235" s="23">
        <v>43417</v>
      </c>
      <c r="K235" s="23">
        <v>43430</v>
      </c>
      <c r="L235" s="64">
        <v>65785.369999999966</v>
      </c>
      <c r="M235" s="64">
        <v>25497.66</v>
      </c>
      <c r="N235" s="65">
        <v>0.38758860822702695</v>
      </c>
      <c r="O235" s="64">
        <v>24226.23</v>
      </c>
      <c r="P235" s="66">
        <v>163</v>
      </c>
      <c r="Q235" s="66" t="s">
        <v>844</v>
      </c>
      <c r="R235" s="66">
        <v>18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t="s">
        <v>607</v>
      </c>
      <c r="J236" s="23">
        <v>42815</v>
      </c>
      <c r="K236" s="23">
        <v>42835</v>
      </c>
      <c r="L236" s="64">
        <v>28051.159999999971</v>
      </c>
      <c r="M236" s="64">
        <v>21433.65</v>
      </c>
      <c r="N236" s="65">
        <v>0.76409139586384389</v>
      </c>
      <c r="O236" s="64">
        <v>20568.94999999999</v>
      </c>
      <c r="P236" s="66">
        <v>163</v>
      </c>
      <c r="Q236" s="66" t="s">
        <v>847</v>
      </c>
      <c r="R236" s="66">
        <v>32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t="s">
        <v>815</v>
      </c>
      <c r="J237" s="23">
        <v>43447</v>
      </c>
      <c r="K237" s="23">
        <v>43472</v>
      </c>
      <c r="L237" s="64">
        <v>288101.49999999971</v>
      </c>
      <c r="M237" s="64">
        <v>135958.35999999999</v>
      </c>
      <c r="N237" s="65">
        <v>0.47191132291917998</v>
      </c>
      <c r="O237" s="64">
        <v>132389.21</v>
      </c>
      <c r="P237" s="66">
        <v>60</v>
      </c>
      <c r="Q237" s="66" t="s">
        <v>853</v>
      </c>
      <c r="R237" s="66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t="s">
        <v>816</v>
      </c>
      <c r="J238" s="23">
        <v>43270</v>
      </c>
      <c r="K238" s="23">
        <v>43290</v>
      </c>
      <c r="L238" s="64">
        <v>79132.72</v>
      </c>
      <c r="M238" s="64">
        <v>4488.68</v>
      </c>
      <c r="N238" s="65">
        <v>5.672343880003114E-2</v>
      </c>
      <c r="O238" s="64">
        <v>4488.68</v>
      </c>
      <c r="P238" s="66">
        <v>79</v>
      </c>
      <c r="Q238" s="66" t="s">
        <v>844</v>
      </c>
      <c r="R238" s="66">
        <v>23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t="s">
        <v>817</v>
      </c>
      <c r="J239" s="23">
        <v>44995</v>
      </c>
      <c r="K239" s="23">
        <v>44999</v>
      </c>
      <c r="L239" s="64">
        <v>113211.1399999998</v>
      </c>
      <c r="M239" s="64">
        <v>31028.73000000001</v>
      </c>
      <c r="N239" s="65">
        <v>0.27407841666465038</v>
      </c>
      <c r="O239" s="64">
        <v>27991.370000000021</v>
      </c>
      <c r="P239" s="66">
        <v>110</v>
      </c>
      <c r="Q239" s="66" t="s">
        <v>850</v>
      </c>
      <c r="R239" s="66">
        <v>6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t="s">
        <v>818</v>
      </c>
      <c r="J240" s="23">
        <v>42020</v>
      </c>
      <c r="K240" s="23">
        <v>42020</v>
      </c>
      <c r="L240" s="64">
        <v>27336.899999999951</v>
      </c>
      <c r="M240" s="64">
        <v>14985.3</v>
      </c>
      <c r="N240" s="65">
        <v>0.54817115327634169</v>
      </c>
      <c r="O240" s="64">
        <v>14985.3</v>
      </c>
      <c r="P240" s="66">
        <v>300</v>
      </c>
      <c r="Q240" s="66" t="s">
        <v>864</v>
      </c>
      <c r="R240" s="66">
        <v>19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819</v>
      </c>
      <c r="H241" t="s">
        <v>211</v>
      </c>
      <c r="I241" t="s">
        <v>820</v>
      </c>
      <c r="J241" s="23">
        <v>44559</v>
      </c>
      <c r="K241" s="23">
        <v>44567</v>
      </c>
      <c r="L241" s="64">
        <v>42655.22</v>
      </c>
      <c r="M241" s="64">
        <v>3058.33</v>
      </c>
      <c r="N241" s="65">
        <v>7.1698844830714731E-2</v>
      </c>
      <c r="O241" s="64">
        <v>3058.33</v>
      </c>
      <c r="P241" s="66">
        <v>68</v>
      </c>
      <c r="Q241" s="66" t="s">
        <v>855</v>
      </c>
      <c r="R241" s="66">
        <v>7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821</v>
      </c>
      <c r="H242" t="s">
        <v>211</v>
      </c>
      <c r="I242" t="s">
        <v>822</v>
      </c>
      <c r="J242" s="23">
        <v>43166</v>
      </c>
      <c r="K242" s="23">
        <v>43185</v>
      </c>
      <c r="L242" s="64">
        <v>153491.74000000019</v>
      </c>
      <c r="M242" s="64">
        <v>62112.390000000407</v>
      </c>
      <c r="N242" s="65">
        <v>0.40466275253639272</v>
      </c>
      <c r="O242" s="64">
        <v>59150.310000000361</v>
      </c>
      <c r="P242" s="66">
        <v>136</v>
      </c>
      <c r="Q242" s="66" t="s">
        <v>862</v>
      </c>
      <c r="R242" s="66">
        <v>27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t="s">
        <v>823</v>
      </c>
      <c r="J243" s="23">
        <v>42865</v>
      </c>
      <c r="K243" s="23">
        <v>42884</v>
      </c>
      <c r="L243" s="64">
        <v>29708.500000000011</v>
      </c>
      <c r="M243" s="64">
        <v>16323.96</v>
      </c>
      <c r="N243" s="65">
        <v>0.54947102681050852</v>
      </c>
      <c r="O243" s="64">
        <v>15702.54</v>
      </c>
      <c r="P243" s="66">
        <v>179</v>
      </c>
      <c r="Q243" s="66" t="s">
        <v>847</v>
      </c>
      <c r="R243" s="66">
        <v>30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t="s">
        <v>824</v>
      </c>
      <c r="J244" s="23">
        <v>42121</v>
      </c>
      <c r="K244" s="23">
        <v>42835</v>
      </c>
      <c r="L244" s="64">
        <v>455177.75000000879</v>
      </c>
      <c r="M244" s="64">
        <v>350340.86000000691</v>
      </c>
      <c r="N244" s="65">
        <v>0.76967922970751568</v>
      </c>
      <c r="O244" s="64">
        <v>350340.86000000691</v>
      </c>
      <c r="P244" s="66">
        <v>13</v>
      </c>
      <c r="Q244" s="66" t="s">
        <v>846</v>
      </c>
      <c r="R244" s="66">
        <v>503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t="s">
        <v>825</v>
      </c>
      <c r="J245" s="23">
        <v>42706</v>
      </c>
      <c r="K245" s="23">
        <v>42723</v>
      </c>
      <c r="L245" s="64">
        <v>50811.390000000072</v>
      </c>
      <c r="M245" s="64">
        <v>33934.189999999973</v>
      </c>
      <c r="N245" s="65">
        <v>0.66784612662633169</v>
      </c>
      <c r="O245" s="64">
        <v>32810.319999999963</v>
      </c>
      <c r="P245" s="66">
        <v>164</v>
      </c>
      <c r="Q245" s="66" t="s">
        <v>844</v>
      </c>
      <c r="R245" s="66">
        <v>20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819</v>
      </c>
      <c r="H246" t="s">
        <v>211</v>
      </c>
      <c r="I246" t="s">
        <v>826</v>
      </c>
      <c r="J246" s="23">
        <v>44517</v>
      </c>
      <c r="K246" s="23">
        <v>44524</v>
      </c>
      <c r="L246" s="64">
        <v>325142.17999999941</v>
      </c>
      <c r="M246" s="64">
        <v>49204.319999999963</v>
      </c>
      <c r="N246" s="65">
        <v>0.15133170356426856</v>
      </c>
      <c r="O246" s="64">
        <v>47408.189999999959</v>
      </c>
      <c r="P246" s="66">
        <v>49</v>
      </c>
      <c r="Q246" s="66" t="s">
        <v>855</v>
      </c>
      <c r="R246" s="66">
        <v>7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t="s">
        <v>827</v>
      </c>
      <c r="J247" s="23">
        <v>43677</v>
      </c>
      <c r="K247" s="23">
        <v>43689</v>
      </c>
      <c r="L247" s="64">
        <v>103872.51</v>
      </c>
      <c r="M247" s="64">
        <v>27599.19</v>
      </c>
      <c r="N247" s="65">
        <v>0.26570254247249825</v>
      </c>
      <c r="O247" s="64">
        <v>26542.29</v>
      </c>
      <c r="P247" s="66">
        <v>53</v>
      </c>
      <c r="Q247" s="66" t="s">
        <v>848</v>
      </c>
      <c r="R247" s="66">
        <v>13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t="s">
        <v>657</v>
      </c>
      <c r="J248" s="23">
        <v>42557</v>
      </c>
      <c r="K248" s="23">
        <v>42583</v>
      </c>
      <c r="L248" s="64">
        <v>188421.9099999982</v>
      </c>
      <c r="M248" s="64">
        <v>118889.9399999998</v>
      </c>
      <c r="N248" s="65">
        <v>0.63097725736885346</v>
      </c>
      <c r="O248" s="64">
        <v>112744.4599999998</v>
      </c>
      <c r="P248" s="66">
        <v>118</v>
      </c>
      <c r="Q248" s="66" t="s">
        <v>857</v>
      </c>
      <c r="R248" s="66">
        <v>31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t="s">
        <v>828</v>
      </c>
      <c r="J249" s="23">
        <v>43294</v>
      </c>
      <c r="K249" s="23">
        <v>43318</v>
      </c>
      <c r="L249" s="64">
        <v>127596.8899999999</v>
      </c>
      <c r="M249" s="64">
        <v>35306.460000000006</v>
      </c>
      <c r="N249" s="65">
        <v>0.27670313908121141</v>
      </c>
      <c r="O249" s="64">
        <v>31938.810000000009</v>
      </c>
      <c r="P249" s="66">
        <v>126</v>
      </c>
      <c r="Q249" s="66" t="s">
        <v>846</v>
      </c>
      <c r="R249" s="66">
        <v>28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t="s">
        <v>829</v>
      </c>
      <c r="J250" s="23">
        <v>42502</v>
      </c>
      <c r="K250" s="23">
        <v>42520</v>
      </c>
      <c r="L250" s="64">
        <v>429430.97000000189</v>
      </c>
      <c r="M250" s="64">
        <v>236890.61999999869</v>
      </c>
      <c r="N250" s="65">
        <v>0.55163841583199658</v>
      </c>
      <c r="O250" s="64">
        <v>236890.61999999869</v>
      </c>
      <c r="P250" s="66">
        <v>85</v>
      </c>
      <c r="Q250" s="66" t="s">
        <v>854</v>
      </c>
      <c r="R250" s="66">
        <v>19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t="s">
        <v>830</v>
      </c>
      <c r="J251" s="23">
        <v>42997</v>
      </c>
      <c r="K251" s="23">
        <v>43018</v>
      </c>
      <c r="L251" s="64">
        <v>37384.370000000017</v>
      </c>
      <c r="M251" s="64">
        <v>17331.490000000009</v>
      </c>
      <c r="N251" s="65">
        <v>0.46360256973703184</v>
      </c>
      <c r="O251" s="64">
        <v>15154.98</v>
      </c>
      <c r="P251" s="66">
        <v>322</v>
      </c>
      <c r="Q251" s="66" t="s">
        <v>854</v>
      </c>
      <c r="R251" s="66">
        <v>22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t="s">
        <v>831</v>
      </c>
      <c r="J252" s="23">
        <v>43186</v>
      </c>
      <c r="K252" s="23">
        <v>43199</v>
      </c>
      <c r="L252" s="64">
        <v>29807.54</v>
      </c>
      <c r="M252" s="64">
        <v>16482.920000000009</v>
      </c>
      <c r="N252" s="65">
        <v>0.55297820618541516</v>
      </c>
      <c r="O252" s="64">
        <v>14589.47</v>
      </c>
      <c r="P252" s="66">
        <v>66</v>
      </c>
      <c r="Q252" s="66" t="s">
        <v>846</v>
      </c>
      <c r="R252" s="66">
        <v>20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t="s">
        <v>832</v>
      </c>
      <c r="J253" s="23">
        <v>43445</v>
      </c>
      <c r="K253" s="23">
        <v>43451</v>
      </c>
      <c r="L253" s="64">
        <v>273113.04000000312</v>
      </c>
      <c r="M253" s="64">
        <v>88514.840000000055</v>
      </c>
      <c r="N253" s="65">
        <v>0.32409598604299172</v>
      </c>
      <c r="O253" s="64">
        <v>78186.280000000028</v>
      </c>
      <c r="P253" s="66">
        <v>75</v>
      </c>
      <c r="Q253" s="66" t="s">
        <v>862</v>
      </c>
      <c r="R253" s="66">
        <v>18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t="s">
        <v>734</v>
      </c>
      <c r="J254" s="23">
        <v>42779</v>
      </c>
      <c r="K254" s="23">
        <v>42800</v>
      </c>
      <c r="L254" s="64">
        <v>186903.09000000011</v>
      </c>
      <c r="M254" s="64">
        <v>106339.8599999999</v>
      </c>
      <c r="N254" s="65">
        <v>0.5689572066465024</v>
      </c>
      <c r="O254" s="64">
        <v>101912.56</v>
      </c>
      <c r="P254" s="66">
        <v>167</v>
      </c>
      <c r="Q254" s="66" t="s">
        <v>846</v>
      </c>
      <c r="R254" s="66">
        <v>25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833</v>
      </c>
      <c r="H255" t="s">
        <v>211</v>
      </c>
      <c r="I255" t="s">
        <v>834</v>
      </c>
      <c r="J255" s="23">
        <v>43433</v>
      </c>
      <c r="K255" s="23">
        <v>43444</v>
      </c>
      <c r="L255" s="64">
        <v>381600.29999999981</v>
      </c>
      <c r="M255" s="64">
        <v>33234.710000000021</v>
      </c>
      <c r="N255" s="65">
        <v>8.709298708622619E-2</v>
      </c>
      <c r="O255" s="64">
        <v>32560.22000000003</v>
      </c>
      <c r="P255" s="66">
        <v>78</v>
      </c>
      <c r="Q255" s="66" t="s">
        <v>846</v>
      </c>
      <c r="R255" s="66">
        <v>19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t="s">
        <v>737</v>
      </c>
      <c r="J256" s="23">
        <v>42836</v>
      </c>
      <c r="K256" s="23">
        <v>42857</v>
      </c>
      <c r="L256" s="64">
        <v>34336.97</v>
      </c>
      <c r="M256" s="64">
        <v>23971.94</v>
      </c>
      <c r="N256" s="65">
        <v>0.69813789626749234</v>
      </c>
      <c r="O256" s="64">
        <v>23387.91</v>
      </c>
      <c r="P256" s="66">
        <v>182</v>
      </c>
      <c r="Q256" s="66" t="s">
        <v>862</v>
      </c>
      <c r="R256" s="66">
        <v>27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t="s">
        <v>835</v>
      </c>
      <c r="J257" s="23">
        <v>44123</v>
      </c>
      <c r="K257" s="23">
        <v>44126</v>
      </c>
      <c r="L257" s="64">
        <v>674.84</v>
      </c>
      <c r="M257" s="64">
        <v>674.84</v>
      </c>
      <c r="N257" s="65">
        <v>1</v>
      </c>
      <c r="O257" s="64">
        <v>674.84</v>
      </c>
      <c r="P257" s="66">
        <v>56</v>
      </c>
      <c r="Q257" s="66" t="s">
        <v>850</v>
      </c>
      <c r="R257" s="66">
        <v>7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t="s">
        <v>825</v>
      </c>
      <c r="J258" s="23">
        <v>42706</v>
      </c>
      <c r="K258" s="23">
        <v>42723</v>
      </c>
      <c r="L258" s="64">
        <v>25189.84</v>
      </c>
      <c r="M258" s="64">
        <v>24726.75</v>
      </c>
      <c r="N258" s="65">
        <v>0.98161600073680499</v>
      </c>
      <c r="O258" s="64">
        <v>24726.75</v>
      </c>
      <c r="P258" s="66">
        <v>168</v>
      </c>
      <c r="Q258" s="66" t="s">
        <v>844</v>
      </c>
      <c r="R258" s="66">
        <v>20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t="s">
        <v>836</v>
      </c>
      <c r="J259" s="23">
        <v>42891</v>
      </c>
      <c r="K259" s="23">
        <v>42919</v>
      </c>
      <c r="L259" s="64">
        <v>40924.660000000084</v>
      </c>
      <c r="M259" s="64">
        <v>15344.15</v>
      </c>
      <c r="N259" s="65">
        <v>0.37493652971093633</v>
      </c>
      <c r="O259" s="64">
        <v>14976.41</v>
      </c>
      <c r="P259" s="66">
        <v>239</v>
      </c>
      <c r="Q259" s="66" t="s">
        <v>861</v>
      </c>
      <c r="R259" s="66">
        <v>35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t="s">
        <v>837</v>
      </c>
      <c r="J260" s="23">
        <v>42801</v>
      </c>
      <c r="K260" s="23">
        <v>42821</v>
      </c>
      <c r="L260" s="64">
        <v>343994.79000000161</v>
      </c>
      <c r="M260" s="64">
        <v>222516.05999999959</v>
      </c>
      <c r="N260" s="65">
        <v>0.64685880853020639</v>
      </c>
      <c r="O260" s="64">
        <v>212020.73999999979</v>
      </c>
      <c r="P260" s="66">
        <v>148</v>
      </c>
      <c r="Q260" s="66" t="s">
        <v>862</v>
      </c>
      <c r="R260" s="66">
        <v>28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838</v>
      </c>
      <c r="H261" t="s">
        <v>211</v>
      </c>
      <c r="I261" t="s">
        <v>839</v>
      </c>
      <c r="J261" s="23">
        <v>44341</v>
      </c>
      <c r="K261" s="23">
        <v>44347</v>
      </c>
      <c r="L261" s="64">
        <v>667803.98000000068</v>
      </c>
      <c r="M261" s="64">
        <v>123772.25999999989</v>
      </c>
      <c r="N261" s="65">
        <v>0.18534220176405622</v>
      </c>
      <c r="O261" s="64">
        <v>122808.50999999989</v>
      </c>
      <c r="P261" s="66">
        <v>20</v>
      </c>
      <c r="Q261" s="66" t="s">
        <v>855</v>
      </c>
      <c r="R261" s="66">
        <v>6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t="s">
        <v>836</v>
      </c>
      <c r="J262" s="23">
        <v>42891</v>
      </c>
      <c r="K262" s="23">
        <v>42912</v>
      </c>
      <c r="L262" s="64">
        <v>32075.47</v>
      </c>
      <c r="M262" s="64">
        <v>1930.89</v>
      </c>
      <c r="N262" s="65">
        <v>6.0198338481088506E-2</v>
      </c>
      <c r="O262" s="64">
        <v>1152.1400000000001</v>
      </c>
      <c r="P262" s="66">
        <v>91</v>
      </c>
      <c r="Q262" s="66" t="s">
        <v>861</v>
      </c>
      <c r="R262" s="66">
        <v>30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t="s">
        <v>676</v>
      </c>
      <c r="J263" s="23">
        <v>41764</v>
      </c>
      <c r="K263" s="23">
        <v>41785</v>
      </c>
      <c r="L263" s="64">
        <v>409431.59000002482</v>
      </c>
      <c r="M263" s="64">
        <v>273644.16000000387</v>
      </c>
      <c r="N263" s="65">
        <v>0.66835135999151229</v>
      </c>
      <c r="O263" s="64">
        <v>273644.16000000387</v>
      </c>
      <c r="P263" s="66">
        <v>6</v>
      </c>
      <c r="Q263" s="66" t="s">
        <v>844</v>
      </c>
      <c r="R263" s="66">
        <v>24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840</v>
      </c>
      <c r="H264" t="s">
        <v>211</v>
      </c>
      <c r="I264" t="s">
        <v>841</v>
      </c>
      <c r="J264" s="23">
        <v>45483</v>
      </c>
      <c r="K264" s="23">
        <v>45485</v>
      </c>
      <c r="L264" s="64">
        <v>393204.15000000561</v>
      </c>
      <c r="M264" s="64">
        <v>168071.64999999979</v>
      </c>
      <c r="N264" s="65">
        <v>0.42744119053676671</v>
      </c>
      <c r="O264" s="64">
        <v>158261.26999999999</v>
      </c>
      <c r="P264" s="66">
        <v>33</v>
      </c>
      <c r="Q264" s="66" t="s">
        <v>855</v>
      </c>
      <c r="R264" s="66">
        <v>4</v>
      </c>
    </row>
    <row r="265" spans="1:18" x14ac:dyDescent="0.3">
      <c r="A265" t="s">
        <v>416</v>
      </c>
      <c r="B265" t="s">
        <v>190</v>
      </c>
      <c r="C265" t="s">
        <v>541</v>
      </c>
      <c r="D265" s="23">
        <v>42534</v>
      </c>
      <c r="E265" s="30">
        <v>2016</v>
      </c>
      <c r="F265" s="30">
        <v>6</v>
      </c>
      <c r="G265" s="29" t="s">
        <v>580</v>
      </c>
      <c r="H265" t="s">
        <v>211</v>
      </c>
      <c r="I265" t="s">
        <v>778</v>
      </c>
      <c r="J265" s="23">
        <v>42564</v>
      </c>
      <c r="K265" s="23">
        <v>42569</v>
      </c>
      <c r="L265" s="64">
        <v>329397</v>
      </c>
      <c r="M265" s="64">
        <v>222701.04</v>
      </c>
      <c r="N265" s="65">
        <v>0.67608703175803064</v>
      </c>
      <c r="O265" s="64">
        <v>222701.04</v>
      </c>
      <c r="P265" s="66">
        <v>21</v>
      </c>
      <c r="Q265" s="66" t="s">
        <v>842</v>
      </c>
      <c r="R265" s="66">
        <v>4</v>
      </c>
    </row>
  </sheetData>
  <mergeCells count="1">
    <mergeCell ref="B24:G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activeCell="B11" sqref="B11"/>
    </sheetView>
  </sheetViews>
  <sheetFormatPr baseColWidth="10" defaultColWidth="11.5546875" defaultRowHeight="13.8" x14ac:dyDescent="0.3"/>
  <cols>
    <col min="1" max="1" width="3.8867187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68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93" t="s">
        <v>420</v>
      </c>
      <c r="C24" s="93"/>
      <c r="D24" s="93"/>
      <c r="E24" s="93"/>
      <c r="F24" s="93"/>
      <c r="G24" s="93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30" customHeight="1" x14ac:dyDescent="0.3">
      <c r="A27" s="55" t="s">
        <v>212</v>
      </c>
      <c r="B27" s="55" t="s">
        <v>213</v>
      </c>
      <c r="C27" s="55" t="s">
        <v>214</v>
      </c>
      <c r="D27" s="56" t="s">
        <v>215</v>
      </c>
      <c r="E27" s="57" t="s">
        <v>216</v>
      </c>
      <c r="F27" s="57" t="s">
        <v>217</v>
      </c>
      <c r="G27" s="57" t="s">
        <v>421</v>
      </c>
      <c r="H27" s="55" t="s">
        <v>218</v>
      </c>
      <c r="I27" s="55" t="s">
        <v>219</v>
      </c>
      <c r="J27" s="58" t="s">
        <v>220</v>
      </c>
      <c r="K27" s="57" t="s">
        <v>221</v>
      </c>
      <c r="L27" s="59" t="s">
        <v>222</v>
      </c>
      <c r="M27" s="60" t="s">
        <v>223</v>
      </c>
      <c r="N27" s="61" t="s">
        <v>224</v>
      </c>
      <c r="O27" s="59" t="s">
        <v>225</v>
      </c>
      <c r="P27" s="62" t="s">
        <v>226</v>
      </c>
      <c r="Q27" s="62" t="s">
        <v>227</v>
      </c>
      <c r="R27" s="63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4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4">
        <v>6836260.46</v>
      </c>
      <c r="M28" s="64">
        <v>399137.37</v>
      </c>
      <c r="N28" s="65">
        <f>M28/L28</f>
        <v>5.8385336886359648E-2</v>
      </c>
      <c r="O28" s="64">
        <v>371928.92999999988</v>
      </c>
      <c r="P28" s="66">
        <v>246</v>
      </c>
      <c r="Q28" s="66">
        <v>14</v>
      </c>
      <c r="R28" s="66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4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4">
        <v>6836260.46</v>
      </c>
      <c r="M29" s="64">
        <v>399137.37</v>
      </c>
      <c r="N29" s="65">
        <f>M29/L29</f>
        <v>5.8385336886359648E-2</v>
      </c>
      <c r="O29" s="64">
        <v>371928.92999999988</v>
      </c>
      <c r="P29" s="66">
        <v>565</v>
      </c>
      <c r="Q29" s="66">
        <v>3</v>
      </c>
      <c r="R29" s="66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4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4">
        <v>6836260.46</v>
      </c>
      <c r="M30" s="64">
        <v>399137.36999999982</v>
      </c>
      <c r="N30" s="65">
        <f>M30/L30</f>
        <v>5.8385336886359628E-2</v>
      </c>
      <c r="O30" s="64">
        <v>371928.92999999988</v>
      </c>
      <c r="P30" s="66">
        <v>712</v>
      </c>
      <c r="Q30" s="66">
        <v>3</v>
      </c>
      <c r="R30" s="66">
        <f>Q30+P30</f>
        <v>715</v>
      </c>
    </row>
    <row r="31" spans="1:18" customFormat="1" x14ac:dyDescent="0.3">
      <c r="D31" s="29"/>
      <c r="G31" s="64"/>
      <c r="I31" s="26"/>
      <c r="J31" s="23"/>
      <c r="K31" s="23"/>
      <c r="L31" s="64"/>
      <c r="M31" s="64"/>
      <c r="N31" s="65"/>
      <c r="O31" s="64"/>
      <c r="P31" s="66"/>
      <c r="Q31" s="66"/>
      <c r="R31" s="66"/>
    </row>
    <row r="32" spans="1:18" customFormat="1" x14ac:dyDescent="0.3">
      <c r="D32" s="29"/>
      <c r="G32" s="64"/>
      <c r="I32" s="26"/>
      <c r="J32" s="23"/>
      <c r="K32" s="23"/>
      <c r="L32" s="64"/>
      <c r="M32" s="64"/>
      <c r="N32" s="65"/>
      <c r="O32" s="64"/>
      <c r="P32" s="66"/>
      <c r="Q32" s="66"/>
      <c r="R32" s="66"/>
    </row>
    <row r="33" spans="2:15" x14ac:dyDescent="0.3">
      <c r="M33" s="53">
        <f>+M30-M28</f>
        <v>0</v>
      </c>
    </row>
    <row r="34" spans="2:15" ht="28.8" x14ac:dyDescent="0.3">
      <c r="B34" s="69" t="s">
        <v>218</v>
      </c>
      <c r="C34" s="62" t="s">
        <v>226</v>
      </c>
      <c r="D34" s="62" t="s">
        <v>227</v>
      </c>
      <c r="E34" s="63" t="s">
        <v>228</v>
      </c>
      <c r="J34" s="53"/>
      <c r="K34" s="68"/>
      <c r="M34" s="1"/>
      <c r="N34" s="1"/>
      <c r="O34" s="1"/>
    </row>
    <row r="35" spans="2:15" x14ac:dyDescent="0.3">
      <c r="B35" t="s">
        <v>536</v>
      </c>
      <c r="C35" s="66">
        <v>246</v>
      </c>
      <c r="D35" s="66">
        <v>14</v>
      </c>
      <c r="E35" s="66">
        <f>D35+C35</f>
        <v>260</v>
      </c>
      <c r="J35" s="53"/>
      <c r="K35" s="68"/>
      <c r="M35" s="1"/>
      <c r="N35" s="1"/>
      <c r="O35" s="1"/>
    </row>
    <row r="36" spans="2:15" x14ac:dyDescent="0.3">
      <c r="B36" t="s">
        <v>537</v>
      </c>
      <c r="C36" s="66"/>
      <c r="D36" s="66">
        <v>3</v>
      </c>
      <c r="E36" s="66">
        <f>D36+C36</f>
        <v>3</v>
      </c>
      <c r="J36" s="53"/>
      <c r="K36" s="68"/>
      <c r="M36" s="1"/>
      <c r="N36" s="1"/>
      <c r="O36" s="1"/>
    </row>
    <row r="37" spans="2:15" x14ac:dyDescent="0.3">
      <c r="B37" t="s">
        <v>538</v>
      </c>
      <c r="C37" s="66"/>
      <c r="D37" s="66">
        <v>3</v>
      </c>
      <c r="E37" s="66">
        <f>D37+C37</f>
        <v>3</v>
      </c>
      <c r="J37" s="53"/>
      <c r="K37" s="68"/>
      <c r="M37" s="1"/>
      <c r="N37" s="1"/>
      <c r="O37" s="1"/>
    </row>
    <row r="38" spans="2:15" x14ac:dyDescent="0.3">
      <c r="B38" s="1" t="s">
        <v>543</v>
      </c>
      <c r="D38" s="1">
        <v>2</v>
      </c>
      <c r="E38" s="66">
        <f>D38+C38</f>
        <v>2</v>
      </c>
      <c r="H38" s="52"/>
      <c r="I38" s="52"/>
      <c r="J38" s="53"/>
      <c r="K38" s="53"/>
      <c r="L38" s="68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2026-07-03T21:17:26Z</dcterms:modified>
</cp:coreProperties>
</file>