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D:\RESPALDOS MAJO\RIESGOS 2020\PEMS\2026\ABRIL\"/>
    </mc:Choice>
  </mc:AlternateContent>
  <xr:revisionPtr revIDLastSave="0" documentId="13_ncr:1_{EFE77D0D-2826-46ED-88A1-C96504278AF0}" xr6:coauthVersionLast="47" xr6:coauthVersionMax="47" xr10:uidLastSave="{00000000-0000-0000-0000-000000000000}"/>
  <bookViews>
    <workbookView xWindow="-108" yWindow="-108" windowWidth="23256" windowHeight="12456" tabRatio="571" xr2:uid="{00000000-000D-0000-FFFF-FFFF00000000}"/>
  </bookViews>
  <sheets>
    <sheet name="Menú" sheetId="3" r:id="rId1"/>
    <sheet name="8.1" sheetId="1" r:id="rId2"/>
    <sheet name="8.2" sheetId="2" r:id="rId3"/>
    <sheet name="8.3" sheetId="5" r:id="rId4"/>
    <sheet name="9.1" sheetId="6" r:id="rId5"/>
    <sheet name="9.2" sheetId="7" r:id="rId6"/>
    <sheet name="Hoja1" sheetId="10" state="hidden" r:id="rId7"/>
    <sheet name="Cifras SD" sheetId="8" state="hidden" r:id="rId8"/>
    <sheet name="Cifras SP" sheetId="9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2" hidden="1">'8.2'!$D$8:$I$216</definedName>
    <definedName name="Z_54D1B231_99FE_45D1_9CA6_4C062A8254AD_.wvu.FilterData" localSheetId="2" hidden="1">'8.2'!$D$8:$I$243</definedName>
    <definedName name="Z_78F72573_CDBA_4596_9EE6_521230658988_.wvu.FilterData" localSheetId="2" hidden="1">'8.2'!$D$8:$I$243</definedName>
  </definedNames>
  <calcPr calcId="191029"/>
  <customWorkbookViews>
    <customWorkbookView name="Menú a" guid="{54D1B231-99FE-45D1-9CA6-4C062A8254AD}" maximized="1" xWindow="-9" yWindow="-9" windowWidth="1938" windowHeight="1050" tabRatio="571" activeSheetId="3"/>
    <customWorkbookView name="Menú" guid="{78F72573-CDBA-4596-9EE6-521230658988}" maximized="1" xWindow="-9" yWindow="-9" windowWidth="1938" windowHeight="1050" tabRatio="571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9" l="1"/>
  <c r="E37" i="9"/>
  <c r="E36" i="9"/>
  <c r="E35" i="9"/>
  <c r="M33" i="9"/>
  <c r="R30" i="9"/>
  <c r="N30" i="9"/>
  <c r="F30" i="9"/>
  <c r="G30" i="9" s="1"/>
  <c r="E30" i="9"/>
  <c r="R29" i="9"/>
  <c r="N29" i="9"/>
  <c r="F29" i="9"/>
  <c r="G29" i="9" s="1"/>
  <c r="E29" i="9"/>
  <c r="R28" i="9"/>
  <c r="N28" i="9"/>
  <c r="F28" i="9"/>
  <c r="G28" i="9" s="1"/>
  <c r="E28" i="9"/>
  <c r="H243" i="2"/>
  <c r="I243" i="2" l="1"/>
  <c r="H12" i="6" l="1"/>
  <c r="G12" i="6"/>
  <c r="I14" i="1" l="1"/>
  <c r="H14" i="1"/>
</calcChain>
</file>

<file path=xl/sharedStrings.xml><?xml version="1.0" encoding="utf-8"?>
<sst xmlns="http://schemas.openxmlformats.org/spreadsheetml/2006/main" count="2285" uniqueCount="876">
  <si>
    <t>CORPORACIÓN DEL SEGURO DE DEPÓSITOS, FONDO DE LIQUIDEZ Y FONDO DE SEGUROS PRIVADOS</t>
  </si>
  <si>
    <t>&lt;- Volver a índice</t>
  </si>
  <si>
    <t>PAGO DEL SEGURO DE DEPÓSITOS PARA EL SISTEMA FINANCIERO PRIVADO</t>
  </si>
  <si>
    <t>PAGO DEL SEGURO DE DEPÓSITOS PARA EL SISTEMA FINANCIERO POPULAR Y SOLIDARIO</t>
  </si>
  <si>
    <t>Notas</t>
  </si>
  <si>
    <t>8. PAGO DEL SEGURO DE DEPÓSITOS</t>
  </si>
  <si>
    <t>8.1.</t>
  </si>
  <si>
    <t>SISTEMA FINANCIERO PRIVADO</t>
  </si>
  <si>
    <t>8.2.</t>
  </si>
  <si>
    <t>SISTEMA FINANCIERO POPULAR Y SOLIDARIO</t>
  </si>
  <si>
    <t>Entidad en Liquidación</t>
  </si>
  <si>
    <t>Monto previsto por Seguro de Depósitos</t>
  </si>
  <si>
    <t>Beneficiarios</t>
  </si>
  <si>
    <t>Tipo de entidad</t>
  </si>
  <si>
    <r>
      <t xml:space="preserve">Fuente: </t>
    </r>
    <r>
      <rPr>
        <sz val="10"/>
        <color theme="1"/>
        <rFont val="Calibri"/>
        <family val="2"/>
      </rPr>
      <t>COSEDE</t>
    </r>
  </si>
  <si>
    <t>(en US$ y número de personas)</t>
  </si>
  <si>
    <t xml:space="preserve"> TOTAL</t>
  </si>
  <si>
    <r>
      <t xml:space="preserve">Ref. 
</t>
    </r>
    <r>
      <rPr>
        <sz val="8"/>
        <color theme="0"/>
        <rFont val="Calibri"/>
        <family val="2"/>
      </rPr>
      <t>(Véase nota al pie)</t>
    </r>
  </si>
  <si>
    <t>COOPERATIVA DE AHORRO Y CREDITO SANTA BARBARA</t>
  </si>
  <si>
    <t>COOPERATIVA DE AHORRO Y CREDITO UVECOOP LTDA UNION VASCO ECUATORIANA</t>
  </si>
  <si>
    <t>COOPERATIVA DE AHORRO Y CREDITO DE EMPLEADOS JUDICIALES DEL GUAYAS ENLIQUIDACION</t>
  </si>
  <si>
    <t>COOPERATIVA DE AHORRO Y CREDITO MULTISERVICIOS ENLIQUIDACION</t>
  </si>
  <si>
    <t>COOPERATIVA DE AHORRO Y CREDITO \ E.T.G.\" LTDA." ENLIQUIDACION</t>
  </si>
  <si>
    <t>COOPERATIVA DE AHORRO Y CREDITO DESARROLLO POPULAR LTDA. ENLIQUIDACION</t>
  </si>
  <si>
    <t>COOPERATIVA DE AHORRO Y CREDITO COOPERA EN LIQUIDACION</t>
  </si>
  <si>
    <t>COOPERATIVA DE AHORRO Y CREDITO PRIMERO DE ENERO DEL AUSTRO EN LIQUIDACION</t>
  </si>
  <si>
    <t>COOPERATIVA DE AHORRO Y CREDITO MAKITA KUK EN LIQUIDACION</t>
  </si>
  <si>
    <t>COOPERATIVA DE AHORRO Y CREDITO FACC FONDO DE AHORRO Y CREDITO COOPERATIVO EN LIQUIDACION</t>
  </si>
  <si>
    <t>COOPERATIVA DE AHORRO Y CREDITO CACPE SANTO DOMINGO EN LIQUIDACION</t>
  </si>
  <si>
    <t>COOPERATIVA DE AHORRO Y CREDITO SOL DE ORIENTE LTDA EN LIQUIDACION</t>
  </si>
  <si>
    <t>COOPERATIVA DE AHORRO Y CREDITO SANTIAGO DE QUITO LTDA EN LIQUIDACION</t>
  </si>
  <si>
    <t>COOPERATIVA DE AHORRO Y CREDITO ACCION CHIMBORAZO LTDA EN LIQUIDACION</t>
  </si>
  <si>
    <t>COOPERATIVA DE AHORRO Y CREDITO COMUNIDAD EMPRESARIAL PARA EL DESARROLLO SOCIAL CEDES LTDA. EN LIQUIDACION</t>
  </si>
  <si>
    <t>COOPERATIVA DE AHORRO Y CREDITO FORTALEZA INDIGENA EN LIQUIDACION</t>
  </si>
  <si>
    <t>COOPERATIVA DE AHORRO Y CREDITO MONSEÑOR CANDIDO RADA LTDA EN LIQUIDACION</t>
  </si>
  <si>
    <t>COOPERATIVA DE AHORRO Y CREDITO OLMEDO LTDA. EN LIQUIDACION</t>
  </si>
  <si>
    <t>COOPERATIVA DE AHORRO Y CREDITO DE LA PEQUEÑA EMPRESA CACPE UROCAL EN LIQUIDACION</t>
  </si>
  <si>
    <t>COOPERATIVA DE AHORRO Y CREDITO YUYAK RUNA LTDA. EN LIQUIDACION</t>
  </si>
  <si>
    <t>COOPERATIVA DE AHORRO Y CREDITO NUEVOS HORIZONTES LOJA LTDA. EN LIQUIDACION</t>
  </si>
  <si>
    <t>COOPERATIVA DE AHORRO Y CREDITO PUKRO LTDA EN LIQUIDACION</t>
  </si>
  <si>
    <t>COOPERATIVA DE AHORRO Y CREDITO EMPLEADOS BANCARIOS DE EL ORO LTDA EN LIQUIDACION</t>
  </si>
  <si>
    <t>COOPERATIVA DE AHORRO Y CREDITO AMAZONAS LTDA. EN LIQUIDACION</t>
  </si>
  <si>
    <t>COOPERATIVA DE AHORRO Y CREDITO ARCO IRIS LTDA. EN LIQUIDACION</t>
  </si>
  <si>
    <t>COOPERATIVA DE AHORRO Y CREDITO CRUCITA LTDA EN LIQUIDACION</t>
  </si>
  <si>
    <t>COOPERATIVA DE AHORRO Y CREDITO PROSPERAR LTDA. EN LIQUIDACION</t>
  </si>
  <si>
    <t>COOPERATIVA DE AHORRO Y CREDITO BUENA FE LTDA. EN LIQUIDACION</t>
  </si>
  <si>
    <t>COOPERATIVA DE AHORRO Y CREDITO GUARUMAL DEL CENTRO LTDA. EN LIQUIDACION</t>
  </si>
  <si>
    <t>COOPERATIVA DE AHORRO Y CREDITO EL DISCAPACITADO EN LIQUIDACION</t>
  </si>
  <si>
    <t>COOPERATIVA DE AHORRO Y CREDITO CHARAPOTO LTDA. EN LIQUIDACION</t>
  </si>
  <si>
    <t>COOPERATIVA DE AHORRO Y CREDITO EJERCITO NACIONAL EN LIQUIDACION</t>
  </si>
  <si>
    <t>COOPERATIVA DE AHORRO Y CREDITO SUMAK YARI EN LIQUIDACION</t>
  </si>
  <si>
    <t>COOPERATIVA DE AHORRO Y CREDITO CAPITALIZA LTDA. EN LIQUIDACION</t>
  </si>
  <si>
    <t>COOPERATIVA DE AHORRO Y CREDITO FINANCIERA AMERICA COOPAMERICA LTDA. EN LIQUIDACION</t>
  </si>
  <si>
    <t>COOPERATIVA DE AHORRO Y CREDITO EFKA EN LIQUIDACION</t>
  </si>
  <si>
    <t>COOPERATIVA DE AHORRO Y CREDITO ACCION RURAL LTDA EN LIQUIDACION</t>
  </si>
  <si>
    <t>COOPERATIVA DE AHORRO Y CREDITO CACPET TUNGURAHUA EN LIQUIDACION</t>
  </si>
  <si>
    <t>COOPERATIVA DE AHORRO Y CREDITO COOPTSUR TESORO DEL SUR LTDA EN LIQUIDACION</t>
  </si>
  <si>
    <t>COOPERATIVA DE AHORRO Y CREDITO SAN PEDRO DE PELILEO LTDA. EN LIQUIDACION</t>
  </si>
  <si>
    <t>COOPERATIVA DE AHORRO Y CREDITO COTOPAXI LTDA EN LIQUIDACION EN LIQUIDACION</t>
  </si>
  <si>
    <t>COOPERATIVA DE AHORRO Y CREDITO NUEVA ESPERANZA Y DESARROLLO EN LIQUIDACION</t>
  </si>
  <si>
    <t>COOPERATIVA DE AHORRO Y CREDITO LUZ Y PROGRESO LTDA  EN LIQUIDACION</t>
  </si>
  <si>
    <t>COOPERATIVA DE AHORRO Y CREDITO COTOPAXI PROGRESISTA EN LIQUIDACION</t>
  </si>
  <si>
    <t>COOPERATIVA DE AHORRO Y CREDITO REY DE LOS ANDES LTDA. EN LIQUIDACION</t>
  </si>
  <si>
    <t>COOPERATIVA DE AHORRO Y CREDITO INTI LTDA.  EN LIQUIDACION</t>
  </si>
  <si>
    <t>COOPERATIVA DE AHORRO Y CREDITO TUNGURAHUA LTDA. EN LIQUIDACION</t>
  </si>
  <si>
    <t>COOPERATIVA DE AHORRO Y CREDITO KURI WASI LTDA EN LIQUIDACION</t>
  </si>
  <si>
    <t>COOPERATIVA DE AHORRO Y CREDITO TRES ESQUINAS LIQUIDACION EN LIQUIDACION</t>
  </si>
  <si>
    <t>COOPERATIVA DE AHORRO Y CREDITO CONTINENTAL EN LIQUIDACION</t>
  </si>
  <si>
    <t>COOPERATIVA DE AHORRO Y CREDITO CAMARA DE COMERCIO DE PALANDA LTDA. EN LIQUIDACION</t>
  </si>
  <si>
    <t>COOPERATIVA DE AHORRO Y CREDITO MIGRANTES Y EMPRENDEDORES LTDA EN LIQUIDACION</t>
  </si>
  <si>
    <t>COOPERATIVA DE AHORRO Y CREDITO INTIÑAN LTDA EN LIQUIDACION</t>
  </si>
  <si>
    <t>COOPERATIVA DE AHORRO Y CREDITO ACCION INDIGENA EN LIQUIDACION</t>
  </si>
  <si>
    <t>COOPERATIVA DE AHORRO Y CREDITO DE PROFESIONALES DE LOJA EN LIQUIDACION</t>
  </si>
  <si>
    <t>COOPERATIVA DE AHORRO Y CREDITO PROBIENESTAR LTDA EN LIQUIDACION</t>
  </si>
  <si>
    <t>COOPERATIVA DE AHORRO Y CREDITO ELECTRO PAUTE EN LIQUIDACION</t>
  </si>
  <si>
    <t>COOPERATIVA DE AHORRO Y CREDITO 3 DE JUNIO DEL COLEGIO FISCAL JOSE MARIA VELASCO IBARRA EN LIQUIDACION</t>
  </si>
  <si>
    <t>COOPERATIVA DE AHORRO Y CREDITO VISION MUNDIAL EN LIQUIDACION</t>
  </si>
  <si>
    <t>COOPERATIVA DE AHORRO Y CREDITO EL EMPRENDEDOR EN LIQUIDACION</t>
  </si>
  <si>
    <t>COOPERATIVA DE AHORRO Y CREDITO DE LA PEQUEÑA EMPRESA CACPE MACARA EN LIQUIDACION</t>
  </si>
  <si>
    <t>COOPERATIVA DE AHORRO Y CREDITO PARA EL DESARROLLO DEL SUR BANSUR LTDA EN LIQUIDACION</t>
  </si>
  <si>
    <t>COOPERATIVA DE AHORRO Y CREDITO MUNICIPAL AGROCOMERCIAL LTDA EN LIQUIDACION</t>
  </si>
  <si>
    <t>COOPERATIVA DE AHORRO Y CREDITO LTDA. APOYO FAMILIAR EN LIQUIDACION</t>
  </si>
  <si>
    <t>COOPERATIVA DE AHORRO Y CREDITO TAMBILLO EN LIQUIDACION</t>
  </si>
  <si>
    <t>COOPERATIVA DE AHORRO Y CREDITO MAESTROS ASOCIADOS DE IMBABURA LTDA EN LIQUIDACION</t>
  </si>
  <si>
    <t>COOPERATIVA DE AHORRO Y CREDITO SANTA FE EN LIQUIDACION</t>
  </si>
  <si>
    <t>COOPERATIVA DE AHORRO Y CREDITO EDUCADORES DEL GUAYAS LTDA. EN LIQUIDACION</t>
  </si>
  <si>
    <t>COOPERATIVA DE AHORRO Y CREDITO PRODEPA LTDA EN LIQUIDACION</t>
  </si>
  <si>
    <t>COOPERATIVA DE AHORRO Y CREDITO 15 DE DICIEMBRE LINDERO LTDA  EN LIQUIDACION</t>
  </si>
  <si>
    <t>COOPERATIVA DE AHORRO Y CREDITO MERCADO CENTRO COMERCIAL LOJA</t>
  </si>
  <si>
    <t>COOPERATIVA DE AHORRO Y CREDITO MUSHUK MUYU LTDA</t>
  </si>
  <si>
    <t>COOPERATIVA DE AHORRO Y CREDITO NUEVOS LUCHADORES EN LIQUIDACION</t>
  </si>
  <si>
    <t>COOPERATIVA DE AHORRO Y CREDITO DE LOS EMPLEADOS JUDICIALES DE ESMERALDAS EN LIQUIDACION</t>
  </si>
  <si>
    <t>COOPERATIVA DE AHORRO Y CREDITO DESARROLLO ESCOLAR COMUNITARIO LTDA EN LIQUIDACION</t>
  </si>
  <si>
    <t>COOPERATIVA DE AHORRO Y CREDITO RUNA SAPI EN LIQUIDACION</t>
  </si>
  <si>
    <t>COOPERATIVA DE AHORRO Y CREDITO UNION AMAZONICA</t>
  </si>
  <si>
    <t>COOPERATIVA DE AHORRO Y CREDITO VALLE DEL SOL EN LIQUIDACION</t>
  </si>
  <si>
    <t>COOPERATIVA DE AHORRO Y CREDITO EL MIRADOR EN LIQUIDACION</t>
  </si>
  <si>
    <t>COOPERATIVA DE AHORRO Y CREDITO LA BRAMADORA EN LIQUIDACION</t>
  </si>
  <si>
    <t>COOPERATIVA DE AHORRO Y CREDITO WIÑARIK KAWSAY EN LIQUIDACION</t>
  </si>
  <si>
    <t>COOPERATIVA DE AHORRO Y CREDITO COLEGIO DE ARQUITECTOS DEL AZUAY EN LIQUIDACION</t>
  </si>
  <si>
    <t>COOPERATIVA DE AHORRO Y CREDITO CACHA DUCHICELA EN LIQUIDACION</t>
  </si>
  <si>
    <t>COOPERATIVA DE AHORRO Y CREDITO COLTENITA AYLLUCUNAPAC LTDA  EN LIQUIDACION</t>
  </si>
  <si>
    <t>COOPERATIVA DE AHORRO Y CREDITO COMUNA EJIDO EN LIQUIDACION</t>
  </si>
  <si>
    <t>COOPERATIVA DE AHORRO Y CREDITO ALTAS CUMBRES LTDA EN LIQUIDACION</t>
  </si>
  <si>
    <t>COOPERATIVA DE AHORRO Y CREDITO CAJA DE ACERO DE LOS TRABAJADORES DE LA CIA. TALME S.A. EN LIQUIDACION</t>
  </si>
  <si>
    <t>COOPERATIVA DE AHORRO Y CREDITO LOS CHASQUIS PASTOCALLE LTDA. EN LIQUIDACION</t>
  </si>
  <si>
    <t>COOPERATIVA DE AHORRO Y CREDITO COOPERARE EN LIQUIDACION</t>
  </si>
  <si>
    <t>COOPERATIVA DE AHORRO Y CREDITO INTERCULTURAL TARPUK RUNA LTDA. EN LIQUIDACION</t>
  </si>
  <si>
    <t>COOPERATIVA DE AHORRO Y CREDITO DEL MIGRANTE LTDA.  EN LIQUIDACION</t>
  </si>
  <si>
    <t>COOPERATIVA DE AHORRO Y CREDITO LOS KAÑARIS EN LIQUIDACION</t>
  </si>
  <si>
    <t>COOPERATIVA DE AHORRO Y CREDITO KULLKI WINARI LTDA EN LIQUIDACION</t>
  </si>
  <si>
    <t>COOPERATIVA DE AHORRO Y CREDITO PRESTAMOS DEL SUR LTDA EN LIQUIDACION</t>
  </si>
  <si>
    <t>COOPERATIVA DE AHORRO Y CREDITO KICHWAS EN LIQUIDACION</t>
  </si>
  <si>
    <t>COOPERATIVA DE AHORRO Y CREDITO VIRGEN DEL CARMEN EN LIQUIDACION</t>
  </si>
  <si>
    <t>COOPERATIVA DE AHORRO Y CREDITO SIERRA ANDINA EN LIQUIDACION</t>
  </si>
  <si>
    <t>COOPERATIVA DE AHORRO Y CREDITO SAN MIGUEL DE ANGAHUANA ALTO EN LIQUIDACION</t>
  </si>
  <si>
    <t>COOPERATIVA DE AHORRO Y CREDITO 7 DE OCTUBRE EN LIQUIDACION</t>
  </si>
  <si>
    <t>COOPERATIVA DE AHORRO Y CREDITO MANOS CONSTRUYENDO DESARROLLO MACODES EN LIQUIDACION</t>
  </si>
  <si>
    <t>COOPERATIVA DE AHORRO Y CREDITO CUMBEÑITA LTDA. EN LIQUIDACION</t>
  </si>
  <si>
    <t>COOPERATIVA DE AHORRO Y CREDITO AYLLO KUNAPAK LLANKAY LTDA EN LIQUIDACION</t>
  </si>
  <si>
    <t>COOPERATIVA DE AHORRO Y CREDITO SAN ALFONSO LTDA EN LIQUIDACION</t>
  </si>
  <si>
    <t>COOPERATIVA DE AHORRO Y CREDITO PRO DESARROLLO LTDA. EN LIQUIDACION</t>
  </si>
  <si>
    <t>COOPERATIVA DE AHORRO Y CREDITO MORONA LTDA. EN LIQUIDACION</t>
  </si>
  <si>
    <t>COOPERATIVA DE AHORRO Y CREDITO MOCACHE LTDA. EN LIQUIDACION</t>
  </si>
  <si>
    <t>COOPERATIVA DE AHORRO Y CREDITO INTERCULTURAL TAWANTINSUYU LTDA. EN LIQUIDACION</t>
  </si>
  <si>
    <t>COOPERATIVA DE AHORRO Y CREDITO INTI NAN LTDA. EN LIQUIDACION</t>
  </si>
  <si>
    <t>COOPERATIVA DE AHORRO Y CREDITO WIÑARIY INTERCULTURAL PARA EL FOMENTO EN LIQUIDACION</t>
  </si>
  <si>
    <t>COOPERATIVA DE AHORRO Y CREDITO SUMAK RUNA LTDA EN LIQUIDACION</t>
  </si>
  <si>
    <t>COOPERATIVA DE AHORRO Y CREDITO SALASACA EN LIQUIDACION</t>
  </si>
  <si>
    <t>COOPERATIVA DE AHORRO Y CREDITO COOPERARTE LTDA. EN LIQUIDACION</t>
  </si>
  <si>
    <t>COOPERATIVA DE AHORRO Y CREDITO DEL COLEGIO FISCAL EXPERIMENTAL VICENTE ROCAFUERTE  EN LIQUIDACION</t>
  </si>
  <si>
    <t>COOPERATIVA DE AHORRO Y CREDITO LLANKAK RUNA LTDA. EN LIQUIDACION</t>
  </si>
  <si>
    <t>COOPERATIVA DE AHORRO Y CREDITO ARTESANAL DEL AZUAY EN LIQUIDACION</t>
  </si>
  <si>
    <t>COOPERATIVA DE AHORRO Y CREDITO CACHA LIMITADA EN LIQUIDACION</t>
  </si>
  <si>
    <t>COOPERATIVA DE AHORRO Y CREDITO RUNAPAK RIKCHARI LTDA. EN LIQUIDACION</t>
  </si>
  <si>
    <t>COOPERATIVA DE AHORRO Y CREDITO COLEGIO DE ARQUITECTOS DEL ECUADOR PROVINCIAL DE PICHINCHA LTDA. CAE P EN LIQUIDACION</t>
  </si>
  <si>
    <t>COOPERATIVA DE AHORRO Y CREDITO NATIVA LTDA. EN LIQUIDACION</t>
  </si>
  <si>
    <t>COOPERATIVA DE AHORRO Y CREDITO INKA KIPU EN LIQUIDACION</t>
  </si>
  <si>
    <t>COOPERATIVA DE AHORRO Y CREDITO CREDI OPCION EN LIQUIDACION</t>
  </si>
  <si>
    <t>COOPERATIVA DE AHORRO Y CREDITO WUIÑAY MARKA LTDA. EN LIQUIDACION</t>
  </si>
  <si>
    <t>COOPERATIVA DE AHORRO Y CREDITO JUVENTUD SOLIDARIA EN LIQUIDACION</t>
  </si>
  <si>
    <t>COOPERATIVA DE AHORRO Y CREDITO 27 DE AGOSTO</t>
  </si>
  <si>
    <t>COOPERATIVA DE AHORRO Y CREDITO CMB CREDI EN LIQUIDACION</t>
  </si>
  <si>
    <t>COOPERATIVA DE AHORRO Y CREDITO COFEM LTDA. EN LIQUIDACION</t>
  </si>
  <si>
    <t>COOPERATIVA DE AHORRO Y CREDITO INSTITUTO NACIONAL DE HIGIENE LEOPOLDO IZQUIETA PEREZ</t>
  </si>
  <si>
    <t>COOPERATIVA DE AHORRO Y CREDITO PARA EMPRESAS COMUNITARIAS COOCREDITO LTDA EN LIQUIDACION</t>
  </si>
  <si>
    <t>COOPERATIVA DE AHORRO Y CREDITO JUAN BENIGNO VELA LTDA.</t>
  </si>
  <si>
    <t>COOPERATIVA DE AHORRO Y CREDITO ESCENCIA INDIGENA LTDA EN LIQUIDACION</t>
  </si>
  <si>
    <t>COOPERATIVA DE AHORRO Y CREDITO ALLI KAWSAY</t>
  </si>
  <si>
    <t>COOPERATIVA DE AHORRO Y CREDITO CREDIPAC</t>
  </si>
  <si>
    <t>COOPERATIVA DE AHORRO Y CREDITO SUMAK ÑAN LTDA</t>
  </si>
  <si>
    <t>COOPERATIVA DE AHORRO Y CREDITO PACIFICO</t>
  </si>
  <si>
    <t>COOPERATIVA DE AHORRO Y CREDITO LOJA INTERNACIONAL LTDA</t>
  </si>
  <si>
    <t>COOPERATIVA DE AHORRO Y CREDITO CAMARA DE COMERCIO DE LOJA LTDA</t>
  </si>
  <si>
    <t>COOPERATIVA DE AHORRO Y CREDITO COOPREVID</t>
  </si>
  <si>
    <t>COOPERATIVA DE AHORRO Y CREDITO ÑUKA LLAKTA</t>
  </si>
  <si>
    <t>COOPERATIVA DE AHORRO Y CREDITO SAN FRANCISCO DE CHIBULEO</t>
  </si>
  <si>
    <t>COOPERATIVA DE AHORRO Y CREDITO MIRACHINA</t>
  </si>
  <si>
    <t>COOPERATIVA DE AHORRO Y CREDITO DESARROLLO ANDINO</t>
  </si>
  <si>
    <t>COOPERATIVA DE AHORRO Y CREDITO BANCO PROINDIO AMERICANO LTDA.</t>
  </si>
  <si>
    <t>COOPERATIVA DE AHORRO Y CREDITO DESARROLLO INTEGRAL</t>
  </si>
  <si>
    <t>COOPERATIVA DE AHORRO Y CREDITO UNION Y PROGRESO</t>
  </si>
  <si>
    <t>COOPERATIVA DE AHORRO Y CREDITO CHOCO TUNGURAHUA RUNA LTDA.</t>
  </si>
  <si>
    <t>COOPERATIVA DE AHORRO Y CREDITO PRODUACTIVA LTDA.</t>
  </si>
  <si>
    <t>COOPERATIVA DE AHORRO Y CREDITO PRODUFINSA</t>
  </si>
  <si>
    <t>COOPERATIVA DE AHORRO Y CREDITO TRINIDAD LTDA.</t>
  </si>
  <si>
    <t>COOPERATIVA DE AHORRO Y CREDITO DE LA CONSTRUCCION</t>
  </si>
  <si>
    <t>COOPERATIVA DE AHORRO Y CREDITO ALAUSI LTDA</t>
  </si>
  <si>
    <t>COOPERATIVA DE AHORRO Y CREDITO ACCION SOLIDARIA</t>
  </si>
  <si>
    <t>COOPERATIVA DE AHORRO Y CREDITO SISA ÑAN</t>
  </si>
  <si>
    <t>COOPERATIVA DE AHORRO Y CREDITO FUTURO PROGRESISTA LTDA.</t>
  </si>
  <si>
    <t>COOPERATIVA DE AHORRO Y CREDITO RENOVADORA ECUATORIANA CON ACCION RESPONSABLE</t>
  </si>
  <si>
    <t>COOPERATIVA DE AHORRO Y CREDITO SHOBOL LLIN LLIN LTDA</t>
  </si>
  <si>
    <t>COOPERATIVA DE AHORRO Y CREDITO ESPERANZA Y DESARROLLO</t>
  </si>
  <si>
    <t>COOPERATIVA DE AHORRO Y CREDITO 19 DE SEPTIEMBRE</t>
  </si>
  <si>
    <t>COOPERATIVA DE AHORRO Y CREDITO VENCEDORES DE PICHINCHA LTDA CACVP</t>
  </si>
  <si>
    <t>COOPERATIVA DE AHORRO Y CREDITO KURIÑAN</t>
  </si>
  <si>
    <t>COOPERATIVA DE AHORRO Y CREDITO MUSHUKWASI</t>
  </si>
  <si>
    <t>COOPERATIVA DE AHORRO Y CREDITO SINCHI CODEFIS</t>
  </si>
  <si>
    <t>COOPERATIVA DE AHORRO Y CREDITO MARIA AUXILIADORA DE QUIROGA LTDA. ENLIQUIDACION</t>
  </si>
  <si>
    <t>COOPERATIVA DE AHORRO Y CREDITO ECUACHASKI ENLIQUIDACION</t>
  </si>
  <si>
    <t>COOPERATIVA DE AHORRO Y CREDITO EDUCADORES DE EL ORO LTDA</t>
  </si>
  <si>
    <t>COOPERATIVA DE AHORRO Y CREDITO CACPE MANABI ENLIQUIDACION</t>
  </si>
  <si>
    <t>COOPERATIVA DE AHORRO Y CREDITO 27 DE ABRIL ENLIQUIDACION</t>
  </si>
  <si>
    <t>COOPERATIVA DE AHORRO Y CREDITO QUEVEDO LTDA. ENLIQUIDACION</t>
  </si>
  <si>
    <t>(1) Las entidades que se detallan en el cuadro corresponden a la información de BDD consolidadas entre originales y modificadas.</t>
  </si>
  <si>
    <t>Fecha de liquidación</t>
  </si>
  <si>
    <t>BANCO SUDAMERICANO EN LIQUIDACION</t>
  </si>
  <si>
    <t>BANCO</t>
  </si>
  <si>
    <t>BANCO TERRITORIAL EN LIQUIDACION</t>
  </si>
  <si>
    <t>SOCIEDAD FINANCIERA PROINCO EN LIQUIDACION</t>
  </si>
  <si>
    <t>SOCIEDAD FINANCIERA</t>
  </si>
  <si>
    <t>COOPERATIVA DE AHORRO Y CREDITO TOTORAS COACTOT ENLIQUIDACION</t>
  </si>
  <si>
    <t>COOPERATIVA DE AHORRO Y CREDITO ACHIK PAKARI LTDA ENLIQUIDACION</t>
  </si>
  <si>
    <t>COOPERATIVA DE AHORRO Y CRÉDITO</t>
  </si>
  <si>
    <t>COOPERATIVA DE AHORRO Y CREDITO QUILOTOA ENLIQUIDACION</t>
  </si>
  <si>
    <t>COOPERATIVA DE AHORRO Y CREDITO NUESTRA SEÑORA DE LAS MERCEDES LTDA. ENLIQUIDACION</t>
  </si>
  <si>
    <t>COOPERATIVA DE AHORRO Y CREDITO SEMBRANDO UN NUEVO PAIS ENLIQUIDACION</t>
  </si>
  <si>
    <t>COOPERATIVA DE AHORRO Y CREDITO 10 DE SEPTIEMBRE ENLIQUIDACION</t>
  </si>
  <si>
    <t>COOPERATIVA DE AHORRO Y CREDITO CURI WASI LTDA ENLIQUIDACION</t>
  </si>
  <si>
    <t>COOPERATIVA DE AHORRO Y CREDITO KULLKY MINKANA WASI LTDA ENLIQUIDACION</t>
  </si>
  <si>
    <t>TOTAL</t>
  </si>
  <si>
    <t>COOPERATIVA DE AHORRO Y CREDITO FRAY MANUEL SALCEDO LTDA. ENLIQUIDACION</t>
  </si>
  <si>
    <t>COOPERATIVA DE AHORRO Y CREDITO ESMERALDAS SOLIDARIA LTDA. ENLIQUIDACION</t>
  </si>
  <si>
    <t>COOPERATIVA DE AHORRO Y CREDITO BENITO JUAREZ ENLIQUIDACION</t>
  </si>
  <si>
    <t>COOPERATIVA DE AHORRO Y CREDITO DEL PERSONAL DE LA C.T.G. ENLIQUIDACION</t>
  </si>
  <si>
    <t>COOPERATIVA DE AHORRO Y CREDITO VISION INTEGRAL ENLIQUIDACION</t>
  </si>
  <si>
    <t>COOPERATIVA DE AHORRO Y CREDITO 21 DE NOVIEMBRE LTDA. ENLIQUIDACION</t>
  </si>
  <si>
    <t>COOPERATIVA DE AHORRO Y CREDITO JATUN PAMBA LTDA. ENLIQUIDACION</t>
  </si>
  <si>
    <t>8.3.</t>
  </si>
  <si>
    <t>PROMEDIO DE DÍAS UTILIZADOS PARA LA ATENCIÓN DEL PAGO DE SEGURO DE DEPÓSITOS</t>
  </si>
  <si>
    <t>BDD</t>
  </si>
  <si>
    <t>RUC EFI</t>
  </si>
  <si>
    <t>Entidad</t>
  </si>
  <si>
    <t>Sector</t>
  </si>
  <si>
    <t>Fecha Liquidación</t>
  </si>
  <si>
    <t>Año liquidación</t>
  </si>
  <si>
    <t>Mes liquidación</t>
  </si>
  <si>
    <t>Tipo de Base</t>
  </si>
  <si>
    <t>Fecha Recepción Base</t>
  </si>
  <si>
    <t>Fecha Resolución</t>
  </si>
  <si>
    <t>Fecha Inicio Pago</t>
  </si>
  <si>
    <t>Tamaño total de los depositos (Total Acreencia)</t>
  </si>
  <si>
    <t>Costo contingente</t>
  </si>
  <si>
    <t>Relación CC Total</t>
  </si>
  <si>
    <t>Monto pagado a la Fecha</t>
  </si>
  <si>
    <t>Tiempo liquidador</t>
  </si>
  <si>
    <t>Tiempo COSEDE</t>
  </si>
  <si>
    <t>Tiempo total</t>
  </si>
  <si>
    <t>0992174099001</t>
  </si>
  <si>
    <t>1190083272001</t>
  </si>
  <si>
    <t>0591715232001</t>
  </si>
  <si>
    <t>0190332314001</t>
  </si>
  <si>
    <t>1791021029001</t>
  </si>
  <si>
    <t>0790057813001</t>
  </si>
  <si>
    <t>0992415894001</t>
  </si>
  <si>
    <t>1891735053001</t>
  </si>
  <si>
    <t>1891745040001</t>
  </si>
  <si>
    <t>0190322637001</t>
  </si>
  <si>
    <t>0691723356001</t>
  </si>
  <si>
    <t>0691733610001</t>
  </si>
  <si>
    <t>1590017007001</t>
  </si>
  <si>
    <t>1891737633001</t>
  </si>
  <si>
    <t>1791746562001</t>
  </si>
  <si>
    <t>1291737591001</t>
  </si>
  <si>
    <t>1691712059001</t>
  </si>
  <si>
    <t>1891746756001</t>
  </si>
  <si>
    <t>0791753082001</t>
  </si>
  <si>
    <t>0691732886001</t>
  </si>
  <si>
    <t>1792278503001</t>
  </si>
  <si>
    <t>0691708489001</t>
  </si>
  <si>
    <t>0291510973001</t>
  </si>
  <si>
    <t>1191715671001</t>
  </si>
  <si>
    <t>0591705628001</t>
  </si>
  <si>
    <t>1891727190001</t>
  </si>
  <si>
    <t>1891735037001</t>
  </si>
  <si>
    <t>1891708013001</t>
  </si>
  <si>
    <t>0190131424001</t>
  </si>
  <si>
    <t>1792077354001</t>
  </si>
  <si>
    <t>1891734545001</t>
  </si>
  <si>
    <t>1891749429001</t>
  </si>
  <si>
    <t>0691711498001</t>
  </si>
  <si>
    <t>0591714163001</t>
  </si>
  <si>
    <t>0391013152001</t>
  </si>
  <si>
    <t>1891717136001</t>
  </si>
  <si>
    <t>0992164727001</t>
  </si>
  <si>
    <t>0691733378001</t>
  </si>
  <si>
    <t>0691713814001</t>
  </si>
  <si>
    <t>0691733300001</t>
  </si>
  <si>
    <t>1191726711001</t>
  </si>
  <si>
    <t>1891736947001</t>
  </si>
  <si>
    <t>0591714244001</t>
  </si>
  <si>
    <t>0591713981001</t>
  </si>
  <si>
    <t>0591720953001</t>
  </si>
  <si>
    <t>1891707297001</t>
  </si>
  <si>
    <t>1891746020001</t>
  </si>
  <si>
    <t>0391013241001</t>
  </si>
  <si>
    <t>1891719023001</t>
  </si>
  <si>
    <t>1792103231001</t>
  </si>
  <si>
    <t>1891710697001</t>
  </si>
  <si>
    <t>1891706851001</t>
  </si>
  <si>
    <t>0291510981001</t>
  </si>
  <si>
    <t>1891716466001</t>
  </si>
  <si>
    <t>1792063051001</t>
  </si>
  <si>
    <t>0190322661001</t>
  </si>
  <si>
    <t>0992708565001</t>
  </si>
  <si>
    <t>1791384210001</t>
  </si>
  <si>
    <t>1791237242001</t>
  </si>
  <si>
    <t>1891738206001</t>
  </si>
  <si>
    <t>0992224819001</t>
  </si>
  <si>
    <t>1792387825001</t>
  </si>
  <si>
    <t>0891700288001</t>
  </si>
  <si>
    <t>0691708322001</t>
  </si>
  <si>
    <t>0591724207001</t>
  </si>
  <si>
    <t>0591712349001</t>
  </si>
  <si>
    <t>1291734622001</t>
  </si>
  <si>
    <t>0992579765001</t>
  </si>
  <si>
    <t>1291726352001</t>
  </si>
  <si>
    <t>1191735702001</t>
  </si>
  <si>
    <t>1791981006001</t>
  </si>
  <si>
    <t>0991505083001</t>
  </si>
  <si>
    <t>1191736997001</t>
  </si>
  <si>
    <t>0190368424001</t>
  </si>
  <si>
    <t>0190341097001</t>
  </si>
  <si>
    <t>1891718388001</t>
  </si>
  <si>
    <t>0391008019001</t>
  </si>
  <si>
    <t>1191734978001</t>
  </si>
  <si>
    <t>0591723413001</t>
  </si>
  <si>
    <t>0391012431001</t>
  </si>
  <si>
    <t>0992715634001</t>
  </si>
  <si>
    <t>1391700261001</t>
  </si>
  <si>
    <t>0992740779001</t>
  </si>
  <si>
    <t>1891720595001</t>
  </si>
  <si>
    <t>0190343847001</t>
  </si>
  <si>
    <t>1891717896001</t>
  </si>
  <si>
    <t>1792066972001</t>
  </si>
  <si>
    <t>1490801045001</t>
  </si>
  <si>
    <t>1191733246001</t>
  </si>
  <si>
    <t>1792102391001</t>
  </si>
  <si>
    <t>1190080966001</t>
  </si>
  <si>
    <t>0990593418001</t>
  </si>
  <si>
    <t>1391747942001</t>
  </si>
  <si>
    <t>1891737854001</t>
  </si>
  <si>
    <t>1791978455001</t>
  </si>
  <si>
    <t>0691726878001</t>
  </si>
  <si>
    <t>0891713045001</t>
  </si>
  <si>
    <t>1891724124001</t>
  </si>
  <si>
    <t>1891749186001</t>
  </si>
  <si>
    <t>0992658282001</t>
  </si>
  <si>
    <t>0691730670001</t>
  </si>
  <si>
    <t>0992182938001</t>
  </si>
  <si>
    <t>1792229197001</t>
  </si>
  <si>
    <t>0691722554001</t>
  </si>
  <si>
    <t>1891742106001</t>
  </si>
  <si>
    <t>1891735207001</t>
  </si>
  <si>
    <t>0190380149001</t>
  </si>
  <si>
    <t>1191724530001</t>
  </si>
  <si>
    <t>0991502297001</t>
  </si>
  <si>
    <t>1891721710001</t>
  </si>
  <si>
    <t>1390100120001</t>
  </si>
  <si>
    <t>1391773021001</t>
  </si>
  <si>
    <t>1891708684001</t>
  </si>
  <si>
    <t>1792151147001</t>
  </si>
  <si>
    <t>1891725864001</t>
  </si>
  <si>
    <t>1891730388001</t>
  </si>
  <si>
    <t>1790773434001</t>
  </si>
  <si>
    <t>1792079276001</t>
  </si>
  <si>
    <t>1891717004001</t>
  </si>
  <si>
    <t>1891737501001</t>
  </si>
  <si>
    <t>1792353521001</t>
  </si>
  <si>
    <t>1891734677001</t>
  </si>
  <si>
    <t>0691727483001</t>
  </si>
  <si>
    <t>0591722190001</t>
  </si>
  <si>
    <t>1391725752001</t>
  </si>
  <si>
    <t>0190360008001</t>
  </si>
  <si>
    <t>1191738329001</t>
  </si>
  <si>
    <t>1891719430001</t>
  </si>
  <si>
    <t>1792128692001</t>
  </si>
  <si>
    <t>1090007641001</t>
  </si>
  <si>
    <t>1190079569001</t>
  </si>
  <si>
    <t>1891743838001</t>
  </si>
  <si>
    <t>1792339146001</t>
  </si>
  <si>
    <t>1792284597001</t>
  </si>
  <si>
    <t>1792037433001</t>
  </si>
  <si>
    <t>0691727157001</t>
  </si>
  <si>
    <t>1091719653001</t>
  </si>
  <si>
    <t>1891721389001</t>
  </si>
  <si>
    <t>0990846685001</t>
  </si>
  <si>
    <t>1891742637001</t>
  </si>
  <si>
    <t>0691737020001</t>
  </si>
  <si>
    <t>0691716694001</t>
  </si>
  <si>
    <t>1390016588001</t>
  </si>
  <si>
    <t>0291505783001</t>
  </si>
  <si>
    <t>1792427886001</t>
  </si>
  <si>
    <t>1891723241001</t>
  </si>
  <si>
    <t>1791790723001</t>
  </si>
  <si>
    <t>1191738248001</t>
  </si>
  <si>
    <t>0190336859001</t>
  </si>
  <si>
    <t>1190035545001</t>
  </si>
  <si>
    <t>1891707769001</t>
  </si>
  <si>
    <t>0591723693001</t>
  </si>
  <si>
    <t>0991313656001</t>
  </si>
  <si>
    <t>1191707776001</t>
  </si>
  <si>
    <t>0391014558001</t>
  </si>
  <si>
    <t>0391013756001</t>
  </si>
  <si>
    <t>0990622019001</t>
  </si>
  <si>
    <t>1891742548001</t>
  </si>
  <si>
    <t>0992631872001</t>
  </si>
  <si>
    <t>1891734561001</t>
  </si>
  <si>
    <t>1891738567001</t>
  </si>
  <si>
    <t>1191739392001</t>
  </si>
  <si>
    <t>0691728668001</t>
  </si>
  <si>
    <t>2490002092001</t>
  </si>
  <si>
    <t>1891747930001</t>
  </si>
  <si>
    <t>0790030745001</t>
  </si>
  <si>
    <t>1792352770001</t>
  </si>
  <si>
    <t>1290025202001</t>
  </si>
  <si>
    <t>0491508094001</t>
  </si>
  <si>
    <t>1891723306001</t>
  </si>
  <si>
    <t>0391013306001</t>
  </si>
  <si>
    <t>1790525503001</t>
  </si>
  <si>
    <t>1891741959001</t>
  </si>
  <si>
    <t>0291506445001</t>
  </si>
  <si>
    <t>1691705753001</t>
  </si>
  <si>
    <t>0691702405001</t>
  </si>
  <si>
    <t>0591703897001</t>
  </si>
  <si>
    <t>0190156478001</t>
  </si>
  <si>
    <t>0291505279001</t>
  </si>
  <si>
    <t>1891724892001</t>
  </si>
  <si>
    <t>1691704536001</t>
  </si>
  <si>
    <t>1890124077001</t>
  </si>
  <si>
    <t>1791944038001</t>
  </si>
  <si>
    <t>0190075958001</t>
  </si>
  <si>
    <t>1891725791001</t>
  </si>
  <si>
    <t>1792195381001</t>
  </si>
  <si>
    <t>1091722425001</t>
  </si>
  <si>
    <t>1790062929001</t>
  </si>
  <si>
    <t>0990029105001</t>
  </si>
  <si>
    <t>1791281322001</t>
  </si>
  <si>
    <t xml:space="preserve">GRAFICOS </t>
  </si>
  <si>
    <t xml:space="preserve">(1) Corresponde a Bases de Datos Originales (BDD) </t>
  </si>
  <si>
    <t>Fecha mes Liqui</t>
  </si>
  <si>
    <t>COOPERATIVA DE AHORRO Y CREDITO MUSHUC ÑAN LTDA. ENLIQUIDACION</t>
  </si>
  <si>
    <t>COOPERATIVA DE AHORRO Y CREDITO 23 DE MAYO LTDA. ENLIQUIDACION</t>
  </si>
  <si>
    <t>COOPERATIVA DE AHORRO Y CREDITO ACHUPALLAS LTDA. ENLIQUIDACION</t>
  </si>
  <si>
    <t>COOPERATIVA DE AHORRO Y CREDITO AFRO ECUATORIANA DE LA PEQUEÑA EMPRESA LTDA CACAEPE ENLIQUIDACION</t>
  </si>
  <si>
    <t xml:space="preserve">Número de Transacciones por entidad </t>
  </si>
  <si>
    <t>COOPERATIVA DE AHORRO Y CREDITO DE LA CORPORACION DE ORGANIZACIONES CAMPESINAS INDIGENAS DE QUISAPINCHA COCIQ ENLIQUIDACION</t>
  </si>
  <si>
    <t>COOPERATIVA DE AHORRO Y CREDITO WUIÑARISHUN CRECEREMOS ENLIQUIDACION</t>
  </si>
  <si>
    <t>COOPERATIVA DE AHORRO Y CREDITO INTERCULTURAL BOLIVARIANA LTDA. ENLIQUIDACION</t>
  </si>
  <si>
    <t>COOPERATIVA DE AHORRO Y CREDITO SANTA CLARA DE SAN MILLAN LTDA. ENLIQUIDACION</t>
  </si>
  <si>
    <t>COOPERATIVA DE AHORRO Y CRÉDITO CAJA INDIGENA  PURUHA LTDA. ENLIQUIDACION</t>
  </si>
  <si>
    <t>COOPERATIVA DE AHORRO Y CREDITO TAWANTINSUYU LTDA. ENLIQUIDACION</t>
  </si>
  <si>
    <t>COOPERATIVA DE AHORRO Y CREDITO SULTANA DE LOS ANDES ENLIQUIDACION</t>
  </si>
  <si>
    <t>COOPERATIVA DE AHORRO Y CREDITO EXITO LTDA. ENLIQUIDACION</t>
  </si>
  <si>
    <t>COOPERATIVA DE AHORRO Y CREDITO GRAN COLOMBIA ENLIQUIDACION</t>
  </si>
  <si>
    <t>COOPERATIVA DE AHORRO Y CREDITO SAN MIGUEL DE CHIRIJO LIMITADA ENLIQUIDACION</t>
  </si>
  <si>
    <t xml:space="preserve">(2) Número de beneficiarios por entidad se refiere al total beneficiarios con corte a la fecha de presentación de este informe </t>
  </si>
  <si>
    <t>COOPERATIVA DE AHORRO Y CREDITO LOS ANDES DEL COTOPAXI LTDA. ENLIQUIDACION</t>
  </si>
  <si>
    <t>COOPERATIVA DE AHORRO Y CREDITO LUZ DE AMERICA LTDA. ENLIQUIDACION</t>
  </si>
  <si>
    <t xml:space="preserve">(3) Mediante Resolución No. SB-2022-0274 de 17 de febrero de 2022, suscrita por la Superintendente de Bancos, se resolvió en su artículo 2 “DEJAR SIN EFECTO la resolución Nro. SBS-2014-720 de 25 de agosto de 2014, expedida por el abogado Pedro Solines Chacón, Superintendente de Bancos y Seguros, a esa fecha, en la que dispuso la liquidación forzosa del Banco Sudamericano S.A., para que la situación jurídica del banco regrese al estado en el que se encontraba previa a la emisión del acto administrativo Nro. SBS-2017-720 de 25 de agosto del 2014.  </t>
  </si>
  <si>
    <t>COOPERATIVA DE AHORRO Y CREDITO ALANGASI LIMITADA ENLIQUIDACION</t>
  </si>
  <si>
    <t>COOPERATIVA DE AHORRO Y CREDITO DEL DISTRITO METROPOLITANO DE QUITO AMAZONAS ENLIQUIDACION</t>
  </si>
  <si>
    <t>COOPERATIVA DE AHORRO Y CREDITO DON BOSCO ENLIQUIDACION</t>
  </si>
  <si>
    <t>9. PAGO DEL SEGURO DE SEGUROS PRIVADOS</t>
  </si>
  <si>
    <t>9.1.</t>
  </si>
  <si>
    <t>SISTEMA SEGUROS PRIVADOS</t>
  </si>
  <si>
    <t>9.2.</t>
  </si>
  <si>
    <t>PAGO DEL SEGURO DE DEPÓSITOS PARA EL SISTEMA DE SEGUROS PRIVADOS</t>
  </si>
  <si>
    <t>Monto previsto por Seguro de Seguros Privados</t>
  </si>
  <si>
    <t>SUCRE EN LIQUIDACION</t>
  </si>
  <si>
    <t>PROMEDIO DE DÍAS UTILIZADOS PARA LA ATENCIÓN DEL PAGO DE SEGURO DE SEGUROS PRIVADOS</t>
  </si>
  <si>
    <t>COOPERATIVA DE AHORRO Y CREDITO JUAN DE SALINAS</t>
  </si>
  <si>
    <t>COOPERATIVA DE AHORRO Y CREDITO SOCIO AMIGO COOPSA ENLIQUIDACION</t>
  </si>
  <si>
    <t>COOPERATIVA DE AHORRO Y CREDITO 29 DE ENERO CHAGUARPAMBA ENLIQUIDACION</t>
  </si>
  <si>
    <t>COOPERATIVA DE AHORRO Y CREDITO MUSHUK PAKARI LTDA EN LIQUIDACION</t>
  </si>
  <si>
    <t>COOPERATIVA DE AHORRO Y CREDITO COFIPAB ENLIQUIDACION</t>
  </si>
  <si>
    <t>COOPERATIVA DE AHORRO Y CREDITO MULTICULTURAL INDIGENA LTDA. ENLIQUIDACION</t>
  </si>
  <si>
    <t>ASEG</t>
  </si>
  <si>
    <t>Fuente: COSEDE</t>
  </si>
  <si>
    <t>COOPERATIVA DE AHORRO Y CREDITO 4 DE OCTUBRE SAN FRANCISCO DE CHAMBO ENLIQUIDACION</t>
  </si>
  <si>
    <t>COOPERATIVA DE AHORRO Y CREDITO SEMBRANDO FUTURO ENLIQUIDACION</t>
  </si>
  <si>
    <t>COOPERATIVA DE AHORRO Y CREDITO ARMADA NACIONAL ENLIQUIDACION</t>
  </si>
  <si>
    <t>COOPERATIVA DE AHORRO Y CREDITO COOP. CATAR LTDA. ENLIQUIDACION</t>
  </si>
  <si>
    <t>(3)La Coac Cámara de Comercio de Santo Domingo si bien inició su proceso de pago, al momento se encuentra detenido el Pago por acciones de protección.</t>
  </si>
  <si>
    <t>COOPERATIVA DE AHORRO Y CREDITO DEL SINDICATO DE CHOFERES PROFESIONALES DEL AZUAY LTDA. ENLIQUIDACION</t>
  </si>
  <si>
    <t>COOPERATIVA DE AHORRO Y CREDITO PILAHUIN ENLIQUIDACION</t>
  </si>
  <si>
    <t>(4) Coac Jatún Maca se supende el pago debido a la Acción de Protección No. 05U01-2023-00977 de 28 de noviembre de 2023.</t>
  </si>
  <si>
    <t>COOPERATIVA DE AHORRO Y CREDITO EL ESFUERZO LTDA ENLIQUIDACION</t>
  </si>
  <si>
    <t>COOPERATIVA DE AHORRO Y CREDITO EL COMERCIANTE LTDA. ENLIQUIDACION</t>
  </si>
  <si>
    <t>COOPERATIVA DE AHORRO Y CREDITO EL CAFETAL ENLIQUIDACION</t>
  </si>
  <si>
    <t xml:space="preserve">      Nro. 09286-2023-04888.</t>
  </si>
  <si>
    <t>COOPERATIVA DE AHORRO Y CREDITO COLLAS LTDA ENLIQUIDACION EN LIQUIDACION</t>
  </si>
  <si>
    <t xml:space="preserve">(5) Coac Armada Nacional con Resolucion COSEDE-COSEDE-2023-0071-R de 19 de octubre de 2023, en razón de la sentencia emitida por el Juez de la Unidad Judicial Norte 2 Penal con sede en el cantón Guayaquil, Provincia del Guayas, dentro del juicio constitucional </t>
  </si>
  <si>
    <t>MY CHIMBORAZO LTDA ENLIQUIDACION</t>
  </si>
  <si>
    <t>COOPERATIVA DE AHORRO Y CREDITO AYNI  SUIZA ENLIQUIDACION</t>
  </si>
  <si>
    <t>COOPERATIVA DE AHORRO Y CREDITO CODESE   ECUADOR EN LIQUIDACION</t>
  </si>
  <si>
    <t>COOPERATIVA DE AHORRO Y CREDITO CREDI   LATINA EN LIQUIDACION</t>
  </si>
  <si>
    <t>COOPERATIVA DE AHORRO Y CREDITO CREDI AHORRO LTDA. LOS RIOS EN LIQUIDACION</t>
  </si>
  <si>
    <t>COOPERATIVA DE AHORRO Y CREDITO CREDIPACIFICO LTDA.   GUAYAS  EN LIQUIDACION</t>
  </si>
  <si>
    <t>COOPERATIVA DE AHORRO Y CREDITO DEL PRODUCTOR Y COMERCIANTE DE SAN LUCAS CADECPROC SL EN LIQUIDACION</t>
  </si>
  <si>
    <t>COOPERATIVA DE AHORRO Y CREDITO INDIGENA DEL ECUADOR   TUNGURAHUA ENLIQUIDACION</t>
  </si>
  <si>
    <t>COOPERATIVA DE AHORRO Y CREDITO MUSHUK YUYAI   PASTAZA LTDA. ENLIQUIDACION</t>
  </si>
  <si>
    <t>COOPERATIVA DE AHORRO Y CREDITO NUEVA ESPERANZA LTDA.   LATACUNGA EN LIQUIDACION</t>
  </si>
  <si>
    <t>COOPERATIVA DE AHORRO Y CREDITO NUEVO AMANECER LTDA.   PICHINCHA ENLIQUIDACION</t>
  </si>
  <si>
    <t>COOPERATIVA DE AHORRO Y CREDITO PAKARYMUY   AMANECIENDO EN LIQUIDACION</t>
  </si>
  <si>
    <t>COOPERATIVA DE AHORRO Y CREDITO SAN JOSE   AIRO ENLIQUIDACION</t>
  </si>
  <si>
    <t>1791289846001</t>
  </si>
  <si>
    <t>1191704750001</t>
  </si>
  <si>
    <t>0691718301001</t>
  </si>
  <si>
    <t>0691739295001</t>
  </si>
  <si>
    <t>0890041388001</t>
  </si>
  <si>
    <t>1792201551001</t>
  </si>
  <si>
    <t>0990258953001</t>
  </si>
  <si>
    <t>0691702561001</t>
  </si>
  <si>
    <t>1792305209001</t>
  </si>
  <si>
    <t>1792111196001</t>
  </si>
  <si>
    <t>1792266246001</t>
  </si>
  <si>
    <t>0591710389001</t>
  </si>
  <si>
    <t>1291713501001</t>
  </si>
  <si>
    <t>1891700136001</t>
  </si>
  <si>
    <t>1791289609001</t>
  </si>
  <si>
    <t>0190365980001</t>
  </si>
  <si>
    <t>0691715051001</t>
  </si>
  <si>
    <t>1791905873001</t>
  </si>
  <si>
    <t>1291722039001</t>
  </si>
  <si>
    <t>1191736989001</t>
  </si>
  <si>
    <t>1891728340001</t>
  </si>
  <si>
    <t>0591709917001</t>
  </si>
  <si>
    <t>0990162158001</t>
  </si>
  <si>
    <t>1391793790001</t>
  </si>
  <si>
    <t>1790976262001</t>
  </si>
  <si>
    <t>0591715879001</t>
  </si>
  <si>
    <t>0691732398001</t>
  </si>
  <si>
    <t>0291500064001</t>
  </si>
  <si>
    <t>1891718612001</t>
  </si>
  <si>
    <t>1891706150001</t>
  </si>
  <si>
    <t>0691736288001</t>
  </si>
  <si>
    <t>1792249252001</t>
  </si>
  <si>
    <t>0591712470001</t>
  </si>
  <si>
    <t>1891739180001</t>
  </si>
  <si>
    <t>0691722252001</t>
  </si>
  <si>
    <t>1191723097001</t>
  </si>
  <si>
    <t>1391700059001</t>
  </si>
  <si>
    <t>1790394077001</t>
  </si>
  <si>
    <t>0691721965001</t>
  </si>
  <si>
    <t>0791746566001</t>
  </si>
  <si>
    <t>1792204801001</t>
  </si>
  <si>
    <t>0591713582001</t>
  </si>
  <si>
    <t>1891716679001</t>
  </si>
  <si>
    <t>0691722449001</t>
  </si>
  <si>
    <t>0990064474001</t>
  </si>
  <si>
    <t>SUCRE ENLIQUIDACION</t>
  </si>
  <si>
    <t>ASEGURADORA</t>
  </si>
  <si>
    <t>2022-11-18</t>
  </si>
  <si>
    <t>BDDM</t>
  </si>
  <si>
    <t>BDD Dic 22</t>
  </si>
  <si>
    <t>BDDM1 Mar24</t>
  </si>
  <si>
    <t>BDDM2 Sep24</t>
  </si>
  <si>
    <t>COOPERATIVA DE AHORRO Y CREDITO CAMARA DE COMERCIO DE AMBATO LTDA. ENLIQUIDACION</t>
  </si>
  <si>
    <t>1890080967001</t>
  </si>
  <si>
    <t>BANCO - SFP</t>
  </si>
  <si>
    <t>COOP - SFPS</t>
  </si>
  <si>
    <t>BDDM3 Dic24</t>
  </si>
  <si>
    <t>COOPERATIVA DE AHORRO Y CREDITO LUZ DE AMERICA AMBATO LTDA  EN LIQUIDACION</t>
  </si>
  <si>
    <t>B AMIBANK S.A. ENLIQUIDACION</t>
  </si>
  <si>
    <t>0990077185001</t>
  </si>
  <si>
    <t>SEGUROS ORIENTE ENLIQUIDACION</t>
  </si>
  <si>
    <t>*En el mes de diciembre 2022 ingresó la Base de Datos Original de Empresa Aseguradora Sucre.
*En el mes de marzo de 2024 se ingresó una Base de Datos de Asegurados y Beneficiarios Modificada de la Empresa Aseguradora Sucre.                                                                                                                                                  *En el mes de septiembre de 2024 ingresó una Base de Datos de Asegurados y Beneficiarios Modificada de la Empresa Aseguradora Sucre.                                                                                                                                            *En el mes de diciembre de 2024 ingresó una Base de Datos de Asegurados y Beneficiarios Modificada de la Empresa Aseguradora Sucre.                                                                                                                                              **  *En el mes de julio de 2025 ingresó la Base de Datos Original de Empresa Aseguradora Oriente.</t>
  </si>
  <si>
    <t>COOPERATIVA DE AHORRO Y CREDITO CREA LTDA. ENLIQUIDACION</t>
  </si>
  <si>
    <t>0190158977001</t>
  </si>
  <si>
    <t>COOPERATIVA DE AHORRO Y CREDITO DEL SECTOR PESQUERO ARTESANAL CREDIPESCA LTDA. EN LIQUIDACION</t>
  </si>
  <si>
    <t>2025-3</t>
  </si>
  <si>
    <t>2025-04-11</t>
  </si>
  <si>
    <t>2014-8</t>
  </si>
  <si>
    <t>2014-09-01</t>
  </si>
  <si>
    <t>2013-3</t>
  </si>
  <si>
    <t>2013-03-26</t>
  </si>
  <si>
    <t>2019-1</t>
  </si>
  <si>
    <t>2019-04-18</t>
  </si>
  <si>
    <t>2019-12</t>
  </si>
  <si>
    <t>2020-02-03</t>
  </si>
  <si>
    <t>2016-5</t>
  </si>
  <si>
    <t>2017-04-04</t>
  </si>
  <si>
    <t>2018-6</t>
  </si>
  <si>
    <t>2018-09-20</t>
  </si>
  <si>
    <t>2020-7</t>
  </si>
  <si>
    <t>2020-08-07</t>
  </si>
  <si>
    <t>2020-9</t>
  </si>
  <si>
    <t>2020-12-28</t>
  </si>
  <si>
    <t>2018-10</t>
  </si>
  <si>
    <t>2019-01-18</t>
  </si>
  <si>
    <t>2016-12</t>
  </si>
  <si>
    <t>2017-08-28</t>
  </si>
  <si>
    <t>2022-9</t>
  </si>
  <si>
    <t>2023-02-24</t>
  </si>
  <si>
    <t>2016-3</t>
  </si>
  <si>
    <t>2016-10-25</t>
  </si>
  <si>
    <t>2022-12</t>
  </si>
  <si>
    <t>2023-05-19</t>
  </si>
  <si>
    <t>2016-6</t>
  </si>
  <si>
    <t>2017-04-17</t>
  </si>
  <si>
    <t>2014-1</t>
  </si>
  <si>
    <t>2015-02-04</t>
  </si>
  <si>
    <t>2016-07-25</t>
  </si>
  <si>
    <t>2015-8</t>
  </si>
  <si>
    <t>2015-09-07</t>
  </si>
  <si>
    <t>2017-12</t>
  </si>
  <si>
    <t>2018-05-14</t>
  </si>
  <si>
    <t>2019-5</t>
  </si>
  <si>
    <t>2019-09-09</t>
  </si>
  <si>
    <t>2020-12-30</t>
  </si>
  <si>
    <t>2020-2</t>
  </si>
  <si>
    <t>2021-01-18</t>
  </si>
  <si>
    <t>2022-6</t>
  </si>
  <si>
    <t>2022-07-20</t>
  </si>
  <si>
    <t>2018-04-12</t>
  </si>
  <si>
    <t>2017-6</t>
  </si>
  <si>
    <t>2017-09-14</t>
  </si>
  <si>
    <t>2017-03-21</t>
  </si>
  <si>
    <t>2014-6</t>
  </si>
  <si>
    <t>2014-06-17</t>
  </si>
  <si>
    <t>2014-11-13</t>
  </si>
  <si>
    <t>2023-6</t>
  </si>
  <si>
    <t>2023-09-08</t>
  </si>
  <si>
    <t>2016-10</t>
  </si>
  <si>
    <t>2016-11-01</t>
  </si>
  <si>
    <t>2017-02-21</t>
  </si>
  <si>
    <t>2018-2</t>
  </si>
  <si>
    <t>2019-04-22</t>
  </si>
  <si>
    <t>2017-9</t>
  </si>
  <si>
    <t>2018-03-06</t>
  </si>
  <si>
    <t>2019-10</t>
  </si>
  <si>
    <t>2020-06-19</t>
  </si>
  <si>
    <t>2015-03-31</t>
  </si>
  <si>
    <t>2016-11</t>
  </si>
  <si>
    <t>2017-02-20</t>
  </si>
  <si>
    <t>2019-01-22</t>
  </si>
  <si>
    <t>2013-10</t>
  </si>
  <si>
    <t>2015-08-19</t>
  </si>
  <si>
    <t>2015-08-31</t>
  </si>
  <si>
    <t>2017-02-14</t>
  </si>
  <si>
    <t>2021-8</t>
  </si>
  <si>
    <t>2021-09-28</t>
  </si>
  <si>
    <t>2024-12</t>
  </si>
  <si>
    <t>2024-12-16</t>
  </si>
  <si>
    <t>2017-8</t>
  </si>
  <si>
    <t>2017-11-09</t>
  </si>
  <si>
    <t>2016-08-11</t>
  </si>
  <si>
    <t>2015-3</t>
  </si>
  <si>
    <t>2015-10-02</t>
  </si>
  <si>
    <t>2014-12</t>
  </si>
  <si>
    <t>2015-06-08</t>
  </si>
  <si>
    <t>2017-12-14</t>
  </si>
  <si>
    <t>2017-1</t>
  </si>
  <si>
    <t>2017-01-18</t>
  </si>
  <si>
    <t>2016-10-07</t>
  </si>
  <si>
    <t>2017-06-21</t>
  </si>
  <si>
    <t>2021-7</t>
  </si>
  <si>
    <t>2023-04-11</t>
  </si>
  <si>
    <t>2017-02-02</t>
  </si>
  <si>
    <t>2017-02-23</t>
  </si>
  <si>
    <t>2024-05-23</t>
  </si>
  <si>
    <t>2017-03-20</t>
  </si>
  <si>
    <t>2016-12-12</t>
  </si>
  <si>
    <t>2014-3</t>
  </si>
  <si>
    <t>2017-07-14</t>
  </si>
  <si>
    <t>2023-9</t>
  </si>
  <si>
    <t>2023-09-12</t>
  </si>
  <si>
    <t>2013-6</t>
  </si>
  <si>
    <t>2014-10-02</t>
  </si>
  <si>
    <t>2017-03-01</t>
  </si>
  <si>
    <t>2016-8</t>
  </si>
  <si>
    <t>2017-04-19</t>
  </si>
  <si>
    <t>2018-01-22</t>
  </si>
  <si>
    <t>2015-10</t>
  </si>
  <si>
    <t>2016-05-03</t>
  </si>
  <si>
    <t>2016-06-17</t>
  </si>
  <si>
    <t>2016-03-01</t>
  </si>
  <si>
    <t>2025-8</t>
  </si>
  <si>
    <t>2025-08-26</t>
  </si>
  <si>
    <t>2016-4</t>
  </si>
  <si>
    <t>2017-02-22</t>
  </si>
  <si>
    <t>2014-9</t>
  </si>
  <si>
    <t>2015-04-15</t>
  </si>
  <si>
    <t>2017-04-13</t>
  </si>
  <si>
    <t>2017-09-01</t>
  </si>
  <si>
    <t>2017-08-18</t>
  </si>
  <si>
    <t>2020-1</t>
  </si>
  <si>
    <t>2020-02-06</t>
  </si>
  <si>
    <t>2019-05-10</t>
  </si>
  <si>
    <t>2018-05-10</t>
  </si>
  <si>
    <t>2021-2</t>
  </si>
  <si>
    <t>2021-05-18</t>
  </si>
  <si>
    <t>2016-07-19</t>
  </si>
  <si>
    <t>2014-4</t>
  </si>
  <si>
    <t>2014-04-21</t>
  </si>
  <si>
    <t>2017-01-17</t>
  </si>
  <si>
    <t>2017-02-17</t>
  </si>
  <si>
    <t>2016-9</t>
  </si>
  <si>
    <t>2017-03-17</t>
  </si>
  <si>
    <t>2022-4</t>
  </si>
  <si>
    <t>2022-07-04</t>
  </si>
  <si>
    <t>2020-06-17</t>
  </si>
  <si>
    <t>0992778652001</t>
  </si>
  <si>
    <t>2025-6</t>
  </si>
  <si>
    <t>2025-09-02</t>
  </si>
  <si>
    <t>2023-11-29</t>
  </si>
  <si>
    <t>2018-02-22</t>
  </si>
  <si>
    <t>2017-02-16</t>
  </si>
  <si>
    <t>2017-11</t>
  </si>
  <si>
    <t>2018-04-16</t>
  </si>
  <si>
    <t>2019-05-14</t>
  </si>
  <si>
    <t>2022-3</t>
  </si>
  <si>
    <t>2022-10-18</t>
  </si>
  <si>
    <t>2018-9</t>
  </si>
  <si>
    <t>2019-07-08</t>
  </si>
  <si>
    <t>2018-11-29</t>
  </si>
  <si>
    <t>2017-01-10</t>
  </si>
  <si>
    <t>2015-5</t>
  </si>
  <si>
    <t>2015-06-11</t>
  </si>
  <si>
    <t>2015-1</t>
  </si>
  <si>
    <t>2015-02-12</t>
  </si>
  <si>
    <t>2023-10</t>
  </si>
  <si>
    <t>2024-01-12</t>
  </si>
  <si>
    <t>2024-01-04</t>
  </si>
  <si>
    <t>2015-10-28</t>
  </si>
  <si>
    <t>2016-09-22</t>
  </si>
  <si>
    <t>2022-10</t>
  </si>
  <si>
    <t>2023-12-26</t>
  </si>
  <si>
    <t>2017-03-13</t>
  </si>
  <si>
    <t>2017-02-03</t>
  </si>
  <si>
    <t>2014-5</t>
  </si>
  <si>
    <t>2016-01-07</t>
  </si>
  <si>
    <t>2017-5</t>
  </si>
  <si>
    <t>2017-06-01</t>
  </si>
  <si>
    <t>2020-03-26</t>
  </si>
  <si>
    <t>2018-5</t>
  </si>
  <si>
    <t>2018-07-31</t>
  </si>
  <si>
    <t>2022-01-25</t>
  </si>
  <si>
    <t>2013-9</t>
  </si>
  <si>
    <t>2014-12-02</t>
  </si>
  <si>
    <t>2015-08-14</t>
  </si>
  <si>
    <t>2014-12-17</t>
  </si>
  <si>
    <t>2020-02-27</t>
  </si>
  <si>
    <t>2018-07-13</t>
  </si>
  <si>
    <t>2021-11</t>
  </si>
  <si>
    <t>2022-01-12</t>
  </si>
  <si>
    <t>2019-09-11</t>
  </si>
  <si>
    <t>2017-05-17</t>
  </si>
  <si>
    <t>2017-2</t>
  </si>
  <si>
    <t>2017-08-14</t>
  </si>
  <si>
    <t>2021-5</t>
  </si>
  <si>
    <t>2021-06-09</t>
  </si>
  <si>
    <t>2017-01-26</t>
  </si>
  <si>
    <t>2016-7</t>
  </si>
  <si>
    <t>2015-12</t>
  </si>
  <si>
    <t>2017-03-22</t>
  </si>
  <si>
    <t>2016-11-10</t>
  </si>
  <si>
    <t>2016-06-27</t>
  </si>
  <si>
    <t>2020-6</t>
  </si>
  <si>
    <t>2020-08-13</t>
  </si>
  <si>
    <t>2017-4</t>
  </si>
  <si>
    <t>2017-08-31</t>
  </si>
  <si>
    <t>2022-8</t>
  </si>
  <si>
    <t>2023-02-04</t>
  </si>
  <si>
    <t>2017-06-20</t>
  </si>
  <si>
    <t>2020-01-29</t>
  </si>
  <si>
    <t>2016-06-03</t>
  </si>
  <si>
    <t>2018-8</t>
  </si>
  <si>
    <t>2018-11-20</t>
  </si>
  <si>
    <t>2016-12-01</t>
  </si>
  <si>
    <t>2017-10-20</t>
  </si>
  <si>
    <t>2021-3</t>
  </si>
  <si>
    <t>2022-04-18</t>
  </si>
  <si>
    <t>2017-03-14</t>
  </si>
  <si>
    <t>2017-01-24</t>
  </si>
  <si>
    <t>2016-10-06</t>
  </si>
  <si>
    <t>2022-05-09</t>
  </si>
  <si>
    <t>2017-03-07</t>
  </si>
  <si>
    <t>2019-01-03</t>
  </si>
  <si>
    <t>2018-07-25</t>
  </si>
  <si>
    <t>2018-02-20</t>
  </si>
  <si>
    <t>2017-01-06</t>
  </si>
  <si>
    <t>2023-2</t>
  </si>
  <si>
    <t>2023-04-13</t>
  </si>
  <si>
    <t>2019-05-15</t>
  </si>
  <si>
    <t>2016-09-06</t>
  </si>
  <si>
    <t>2020-11</t>
  </si>
  <si>
    <t>2020-12-14</t>
  </si>
  <si>
    <t>2018-04-25</t>
  </si>
  <si>
    <t>2022-12-21</t>
  </si>
  <si>
    <t>2019-4</t>
  </si>
  <si>
    <t>2018-12-04</t>
  </si>
  <si>
    <t>2017-05-16</t>
  </si>
  <si>
    <t>2019-8</t>
  </si>
  <si>
    <t>2019-11-20</t>
  </si>
  <si>
    <t>2017-04-18</t>
  </si>
  <si>
    <t>2016-07-12</t>
  </si>
  <si>
    <t>2021-05-14</t>
  </si>
  <si>
    <t>2014-11-10</t>
  </si>
  <si>
    <t>2017-03-15</t>
  </si>
  <si>
    <t>2018-02-16</t>
  </si>
  <si>
    <t>2014-10-27</t>
  </si>
  <si>
    <t>2018-01-17</t>
  </si>
  <si>
    <t>2016-10-27</t>
  </si>
  <si>
    <t>2017-3</t>
  </si>
  <si>
    <t>2017-07-27</t>
  </si>
  <si>
    <t>2023-11</t>
  </si>
  <si>
    <t>2023-12-12</t>
  </si>
  <si>
    <t>2015-05-08</t>
  </si>
  <si>
    <t>2017-07-11</t>
  </si>
  <si>
    <t>2018-04-20</t>
  </si>
  <si>
    <t>2018-03-14</t>
  </si>
  <si>
    <t>2015-01-19</t>
  </si>
  <si>
    <t>2018-12-19</t>
  </si>
  <si>
    <t>2019-3</t>
  </si>
  <si>
    <t>2019-10-15</t>
  </si>
  <si>
    <t>2018-06-07</t>
  </si>
  <si>
    <t>2017-05-18</t>
  </si>
  <si>
    <t>2017-11-17</t>
  </si>
  <si>
    <t>2024-4</t>
  </si>
  <si>
    <t>2024-09-05</t>
  </si>
  <si>
    <t>2021-10</t>
  </si>
  <si>
    <t>2022-01-10</t>
  </si>
  <si>
    <t>2017-01-16</t>
  </si>
  <si>
    <t>2018-09-14</t>
  </si>
  <si>
    <t>2021-09-30</t>
  </si>
  <si>
    <t>2016-11-11</t>
  </si>
  <si>
    <t>2015-02-05</t>
  </si>
  <si>
    <t>2022-7</t>
  </si>
  <si>
    <t>2023-09-22</t>
  </si>
  <si>
    <t>2020-01-27</t>
  </si>
  <si>
    <t>2018-3</t>
  </si>
  <si>
    <t>2018-10-29</t>
  </si>
  <si>
    <t>2018-11-28</t>
  </si>
  <si>
    <t>2018-06-06</t>
  </si>
  <si>
    <t>2023-03-06</t>
  </si>
  <si>
    <t>2014-12-16</t>
  </si>
  <si>
    <t>2021-9</t>
  </si>
  <si>
    <t>2021-12-27</t>
  </si>
  <si>
    <t>2017-7</t>
  </si>
  <si>
    <t>2018-02-15</t>
  </si>
  <si>
    <t>2017-04-12</t>
  </si>
  <si>
    <t>2015-04-09</t>
  </si>
  <si>
    <t>2016-11-21</t>
  </si>
  <si>
    <t>2021-11-15</t>
  </si>
  <si>
    <t>2019-07-23</t>
  </si>
  <si>
    <t>2018-06-27</t>
  </si>
  <si>
    <t>2016-05-02</t>
  </si>
  <si>
    <t>2017-09-07</t>
  </si>
  <si>
    <t>2018-03-09</t>
  </si>
  <si>
    <t>2018-11-21</t>
  </si>
  <si>
    <t>2018-7</t>
  </si>
  <si>
    <t>2018-11-13</t>
  </si>
  <si>
    <t>2020-10-13</t>
  </si>
  <si>
    <t>2017-05-12</t>
  </si>
  <si>
    <t>2017-02-13</t>
  </si>
  <si>
    <t>2021-4</t>
  </si>
  <si>
    <t>2021-05-20</t>
  </si>
  <si>
    <t>2024-5</t>
  </si>
  <si>
    <t>2024-07-08</t>
  </si>
  <si>
    <t>1</t>
  </si>
  <si>
    <t>3</t>
  </si>
  <si>
    <t>9</t>
  </si>
  <si>
    <t>5</t>
  </si>
  <si>
    <t>12</t>
  </si>
  <si>
    <t>18</t>
  </si>
  <si>
    <t>6</t>
  </si>
  <si>
    <t>7</t>
  </si>
  <si>
    <t>4</t>
  </si>
  <si>
    <t>16</t>
  </si>
  <si>
    <t>17</t>
  </si>
  <si>
    <t>11</t>
  </si>
  <si>
    <t>8</t>
  </si>
  <si>
    <t>2</t>
  </si>
  <si>
    <t>10</t>
  </si>
  <si>
    <t>13</t>
  </si>
  <si>
    <t>25</t>
  </si>
  <si>
    <t>35</t>
  </si>
  <si>
    <t>22</t>
  </si>
  <si>
    <t>15</t>
  </si>
  <si>
    <t>14</t>
  </si>
  <si>
    <t>20</t>
  </si>
  <si>
    <t>19</t>
  </si>
  <si>
    <t>31</t>
  </si>
  <si>
    <t>27</t>
  </si>
  <si>
    <t>40</t>
  </si>
  <si>
    <t>28</t>
  </si>
  <si>
    <t>21</t>
  </si>
  <si>
    <t>(2) En el mes de febrero de 2026 no ingresó ninguna base de datos original.</t>
  </si>
  <si>
    <t>2017-02-08</t>
  </si>
  <si>
    <t>49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</si>
  <si>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30 de abril de 2026)</t>
    </r>
  </si>
  <si>
    <t>Al 30 de abril de 2026</t>
  </si>
  <si>
    <t>Nota: Durante el mes de  Febrero y abril no ha ingresado ninguna base de datos original ni modificatoria.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</si>
</sst>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##0"/>
    <numFmt numFmtId="168" formatCode="yyyy\-mm\-dd"/>
    <numFmt numFmtId="169" formatCode="\$#,##0.00;\$\-#,##0.00"/>
    <numFmt numFmtId="170" formatCode="#,##0_ ;\-#,##0\ "/>
    <numFmt numFmtId="171" formatCode="&quot;$&quot;\ #,##0.00"/>
    <numFmt numFmtId="172" formatCode="_ &quot;$&quot;* #,##0_ ;_ &quot;$&quot;* \-#,##0_ ;_ &quot;$&quot;* &quot;-&quot;??_ ;_ @_ "/>
    <numFmt numFmtId="173" formatCode="######################"/>
  </numFmts>
  <fonts count="29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/>
    <xf numFmtId="0" fontId="11" fillId="2" borderId="0" applyNumberFormat="0" applyBorder="0" applyAlignment="0" applyProtection="0"/>
    <xf numFmtId="0" fontId="9" fillId="4" borderId="0" applyNumberFormat="0" applyBorder="0" applyAlignment="0" applyProtection="0"/>
    <xf numFmtId="0" fontId="1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8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5" borderId="0" xfId="0" applyFill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/>
    <xf numFmtId="0" fontId="6" fillId="5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/>
    <xf numFmtId="0" fontId="12" fillId="5" borderId="0" xfId="9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43" fontId="0" fillId="5" borderId="0" xfId="10" applyFont="1" applyFill="1"/>
    <xf numFmtId="43" fontId="0" fillId="5" borderId="0" xfId="10" applyFont="1" applyFill="1" applyAlignment="1">
      <alignment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43" fontId="0" fillId="0" borderId="0" xfId="10" applyFont="1" applyFill="1" applyAlignment="1">
      <alignment wrapText="1"/>
    </xf>
    <xf numFmtId="0" fontId="12" fillId="5" borderId="0" xfId="9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/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68" fontId="0" fillId="0" borderId="0" xfId="0" applyNumberFormat="1"/>
    <xf numFmtId="0" fontId="0" fillId="5" borderId="0" xfId="0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0" fillId="0" borderId="0" xfId="0" applyNumberFormat="1"/>
    <xf numFmtId="9" fontId="0" fillId="0" borderId="0" xfId="23" applyFont="1"/>
    <xf numFmtId="168" fontId="20" fillId="0" borderId="0" xfId="0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1" fillId="5" borderId="0" xfId="0" applyFont="1" applyFill="1"/>
    <xf numFmtId="4" fontId="0" fillId="5" borderId="0" xfId="0" applyNumberFormat="1" applyFill="1"/>
    <xf numFmtId="0" fontId="6" fillId="0" borderId="0" xfId="0" applyFont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44" fontId="6" fillId="0" borderId="0" xfId="21" applyFont="1" applyBorder="1"/>
    <xf numFmtId="170" fontId="6" fillId="0" borderId="0" xfId="0" applyNumberFormat="1" applyFont="1"/>
    <xf numFmtId="171" fontId="0" fillId="0" borderId="1" xfId="0" applyNumberFormat="1" applyBorder="1"/>
    <xf numFmtId="0" fontId="6" fillId="5" borderId="0" xfId="0" applyFont="1" applyFill="1" applyAlignment="1">
      <alignment horizontal="left" vertical="center"/>
    </xf>
    <xf numFmtId="44" fontId="6" fillId="0" borderId="1" xfId="21" applyFont="1" applyBorder="1"/>
    <xf numFmtId="0" fontId="0" fillId="5" borderId="0" xfId="0" applyFill="1" applyAlignment="1">
      <alignment horizontal="left"/>
    </xf>
    <xf numFmtId="44" fontId="0" fillId="5" borderId="0" xfId="0" applyNumberFormat="1" applyFill="1"/>
    <xf numFmtId="0" fontId="22" fillId="0" borderId="0" xfId="0" applyFont="1"/>
    <xf numFmtId="172" fontId="6" fillId="0" borderId="1" xfId="21" applyNumberFormat="1" applyFont="1" applyBorder="1"/>
    <xf numFmtId="171" fontId="16" fillId="5" borderId="1" xfId="21" applyNumberFormat="1" applyFont="1" applyFill="1" applyBorder="1"/>
    <xf numFmtId="0" fontId="23" fillId="0" borderId="0" xfId="0" applyFont="1" applyAlignment="1">
      <alignment horizontal="left" vertical="center" wrapText="1"/>
    </xf>
    <xf numFmtId="14" fontId="0" fillId="5" borderId="0" xfId="0" applyNumberFormat="1" applyFill="1"/>
    <xf numFmtId="44" fontId="0" fillId="5" borderId="0" xfId="21" applyFont="1" applyFill="1"/>
    <xf numFmtId="44" fontId="0" fillId="0" borderId="0" xfId="21" applyFont="1"/>
    <xf numFmtId="0" fontId="0" fillId="0" borderId="0" xfId="0" applyAlignment="1">
      <alignment wrapText="1"/>
    </xf>
    <xf numFmtId="14" fontId="0" fillId="11" borderId="0" xfId="0" applyNumberFormat="1" applyFill="1" applyAlignment="1">
      <alignment wrapText="1"/>
    </xf>
    <xf numFmtId="14" fontId="0" fillId="0" borderId="0" xfId="0" applyNumberFormat="1" applyAlignment="1">
      <alignment wrapText="1"/>
    </xf>
    <xf numFmtId="14" fontId="24" fillId="0" borderId="0" xfId="0" applyNumberFormat="1" applyFont="1" applyAlignment="1">
      <alignment wrapText="1"/>
    </xf>
    <xf numFmtId="44" fontId="0" fillId="0" borderId="0" xfId="21" applyFont="1" applyAlignment="1">
      <alignment wrapText="1"/>
    </xf>
    <xf numFmtId="44" fontId="0" fillId="11" borderId="0" xfId="21" applyFont="1" applyFill="1" applyAlignment="1">
      <alignment wrapText="1"/>
    </xf>
    <xf numFmtId="9" fontId="0" fillId="0" borderId="0" xfId="23" applyFont="1" applyAlignment="1">
      <alignment wrapText="1"/>
    </xf>
    <xf numFmtId="168" fontId="25" fillId="0" borderId="0" xfId="0" applyNumberFormat="1" applyFont="1" applyAlignment="1">
      <alignment horizontal="center" wrapText="1"/>
    </xf>
    <xf numFmtId="168" fontId="20" fillId="11" borderId="0" xfId="0" applyNumberFormat="1" applyFont="1" applyFill="1" applyAlignment="1">
      <alignment horizontal="center" wrapText="1"/>
    </xf>
    <xf numFmtId="169" fontId="0" fillId="0" borderId="0" xfId="0" applyNumberFormat="1"/>
    <xf numFmtId="10" fontId="0" fillId="0" borderId="0" xfId="23" applyNumberFormat="1" applyFont="1"/>
    <xf numFmtId="173" fontId="0" fillId="0" borderId="0" xfId="0" applyNumberFormat="1"/>
    <xf numFmtId="0" fontId="26" fillId="5" borderId="0" xfId="0" applyFont="1" applyFill="1"/>
    <xf numFmtId="9" fontId="0" fillId="5" borderId="0" xfId="23" applyFont="1" applyFill="1"/>
    <xf numFmtId="0" fontId="6" fillId="0" borderId="0" xfId="0" applyFont="1" applyAlignment="1">
      <alignment wrapText="1"/>
    </xf>
    <xf numFmtId="171" fontId="16" fillId="5" borderId="6" xfId="21" applyNumberFormat="1" applyFont="1" applyFill="1" applyBorder="1"/>
    <xf numFmtId="3" fontId="16" fillId="5" borderId="7" xfId="0" applyNumberFormat="1" applyFont="1" applyFill="1" applyBorder="1"/>
    <xf numFmtId="167" fontId="0" fillId="0" borderId="1" xfId="0" applyNumberFormat="1" applyBorder="1" applyAlignment="1">
      <alignment horizontal="left"/>
    </xf>
    <xf numFmtId="167" fontId="0" fillId="0" borderId="1" xfId="0" applyNumberFormat="1" applyBorder="1"/>
    <xf numFmtId="0" fontId="0" fillId="5" borderId="0" xfId="0" applyFill="1" applyAlignment="1">
      <alignment horizontal="left" vertical="top" wrapText="1"/>
    </xf>
    <xf numFmtId="14" fontId="27" fillId="11" borderId="0" xfId="0" applyNumberFormat="1" applyFont="1" applyFill="1" applyAlignment="1">
      <alignment vertical="center" wrapText="1"/>
    </xf>
    <xf numFmtId="0" fontId="27" fillId="11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9" fontId="27" fillId="0" borderId="0" xfId="23" applyFont="1" applyAlignment="1">
      <alignment vertical="center" wrapText="1"/>
    </xf>
    <xf numFmtId="168" fontId="27" fillId="12" borderId="0" xfId="0" applyNumberFormat="1" applyFont="1" applyFill="1" applyAlignment="1">
      <alignment horizontal="center" vertical="center" wrapText="1"/>
    </xf>
    <xf numFmtId="168" fontId="27" fillId="11" borderId="0" xfId="0" applyNumberFormat="1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/>
    </xf>
    <xf numFmtId="0" fontId="12" fillId="6" borderId="1" xfId="9" applyFill="1" applyBorder="1" applyAlignment="1">
      <alignment horizontal="left" vertical="center" indent="1"/>
    </xf>
    <xf numFmtId="0" fontId="12" fillId="9" borderId="3" xfId="9" applyFill="1" applyBorder="1" applyAlignment="1">
      <alignment horizontal="left" vertical="center" indent="1"/>
    </xf>
    <xf numFmtId="0" fontId="12" fillId="9" borderId="4" xfId="9" applyFill="1" applyBorder="1" applyAlignment="1">
      <alignment horizontal="left" vertical="center" indent="1"/>
    </xf>
    <xf numFmtId="0" fontId="12" fillId="9" borderId="5" xfId="9" applyFill="1" applyBorder="1" applyAlignment="1">
      <alignment horizontal="left" vertical="center" indent="1"/>
    </xf>
    <xf numFmtId="0" fontId="13" fillId="5" borderId="0" xfId="0" applyFont="1" applyFill="1" applyAlignment="1">
      <alignment horizontal="center" vertical="center" wrapText="1"/>
    </xf>
    <xf numFmtId="0" fontId="12" fillId="10" borderId="1" xfId="9" applyFill="1" applyBorder="1" applyAlignment="1">
      <alignment horizontal="left" vertical="center" indent="1"/>
    </xf>
    <xf numFmtId="0" fontId="0" fillId="5" borderId="0" xfId="0" applyFill="1" applyAlignment="1">
      <alignment horizontal="left" vertical="top" wrapText="1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2" fillId="5" borderId="0" xfId="9" applyFill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16" fillId="5" borderId="0" xfId="0" applyFont="1" applyFill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</cellXfs>
  <cellStyles count="25">
    <cellStyle name="60% - Énfasis4 2" xfId="8" xr:uid="{00000000-0005-0000-0000-000000000000}"/>
    <cellStyle name="Buena 2" xfId="7" xr:uid="{00000000-0005-0000-0000-000001000000}"/>
    <cellStyle name="Énfasis1 2" xfId="5" xr:uid="{00000000-0005-0000-0000-000002000000}"/>
    <cellStyle name="Hipervínculo" xfId="9" builtinId="8"/>
    <cellStyle name="Millares" xfId="10" builtinId="3"/>
    <cellStyle name="Millares 2" xfId="2" xr:uid="{00000000-0005-0000-0000-000005000000}"/>
    <cellStyle name="Millares 2 2" xfId="19" xr:uid="{00000000-0005-0000-0000-000006000000}"/>
    <cellStyle name="Millares 2 3" xfId="15" xr:uid="{00000000-0005-0000-0000-000007000000}"/>
    <cellStyle name="Millares 3" xfId="18" xr:uid="{00000000-0005-0000-0000-000008000000}"/>
    <cellStyle name="Millares 4" xfId="12" xr:uid="{00000000-0005-0000-0000-000009000000}"/>
    <cellStyle name="Moneda" xfId="21" builtinId="4"/>
    <cellStyle name="Moneda 2" xfId="3" xr:uid="{00000000-0005-0000-0000-00000B000000}"/>
    <cellStyle name="Moneda 2 2" xfId="16" xr:uid="{00000000-0005-0000-0000-00000C000000}"/>
    <cellStyle name="Normal" xfId="0" builtinId="0"/>
    <cellStyle name="Normal 2" xfId="1" xr:uid="{00000000-0005-0000-0000-00000E000000}"/>
    <cellStyle name="Normal 2 2" xfId="14" xr:uid="{00000000-0005-0000-0000-00000F000000}"/>
    <cellStyle name="Normal 3" xfId="6" xr:uid="{00000000-0005-0000-0000-000010000000}"/>
    <cellStyle name="Normal 4" xfId="13" xr:uid="{00000000-0005-0000-0000-000011000000}"/>
    <cellStyle name="Normal 5" xfId="11" xr:uid="{00000000-0005-0000-0000-000012000000}"/>
    <cellStyle name="Normal 6" xfId="20" xr:uid="{00000000-0005-0000-0000-000013000000}"/>
    <cellStyle name="Normal 7" xfId="22" xr:uid="{00000000-0005-0000-0000-000014000000}"/>
    <cellStyle name="Normal 8" xfId="24" xr:uid="{00000000-0005-0000-0000-000015000000}"/>
    <cellStyle name="Porcentaje" xfId="23" builtinId="5"/>
    <cellStyle name="Porcentaje 2" xfId="4" xr:uid="{00000000-0005-0000-0000-000017000000}"/>
    <cellStyle name="Porcentaje 2 2" xfId="17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100" baseline="0"/>
              <a:t>Fecha de Liquidación vs Costo Contingente</a:t>
            </a:r>
            <a:endParaRPr lang="es-EC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8403931392683025E-2"/>
          <c:y val="1.4778286923977205E-2"/>
          <c:w val="0.93806717574147858"/>
          <c:h val="0.80241387622720894"/>
        </c:manualLayout>
      </c:layout>
      <c:bubbleChart>
        <c:varyColors val="0"/>
        <c:ser>
          <c:idx val="0"/>
          <c:order val="0"/>
          <c:tx>
            <c:strRef>
              <c:f>'[3]Cifras SD'!$M$27</c:f>
              <c:strCache>
                <c:ptCount val="1"/>
                <c:pt idx="0">
                  <c:v>Costo contingente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3B-47B3-A764-DC4BAF318629}"/>
              </c:ext>
            </c:extLst>
          </c:dPt>
          <c:dPt>
            <c:idx val="1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3B-47B3-A764-DC4BAF318629}"/>
              </c:ext>
            </c:extLst>
          </c:dPt>
          <c:dPt>
            <c:idx val="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3B-47B3-A764-DC4BAF318629}"/>
              </c:ext>
            </c:extLst>
          </c:dPt>
          <c:dPt>
            <c:idx val="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6-EB3B-47B3-A764-DC4BAF318629}"/>
              </c:ext>
            </c:extLst>
          </c:dPt>
          <c:dPt>
            <c:idx val="18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B3B-47B3-A764-DC4BAF318629}"/>
              </c:ext>
            </c:extLst>
          </c:dPt>
          <c:dPt>
            <c:idx val="25"/>
            <c:invertIfNegative val="0"/>
            <c:bubble3D val="1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B3B-47B3-A764-DC4BAF318629}"/>
              </c:ext>
            </c:extLst>
          </c:dPt>
          <c:dPt>
            <c:idx val="26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B3B-47B3-A764-DC4BAF318629}"/>
              </c:ext>
            </c:extLst>
          </c:dPt>
          <c:dPt>
            <c:idx val="2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D-EB3B-47B3-A764-DC4BAF318629}"/>
              </c:ext>
            </c:extLst>
          </c:dPt>
          <c:dPt>
            <c:idx val="51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E-EB3B-47B3-A764-DC4BAF318629}"/>
              </c:ext>
            </c:extLst>
          </c:dPt>
          <c:dPt>
            <c:idx val="64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F-EB3B-47B3-A764-DC4BAF318629}"/>
              </c:ext>
            </c:extLst>
          </c:dPt>
          <c:dPt>
            <c:idx val="83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0-EB3B-47B3-A764-DC4BAF318629}"/>
              </c:ext>
            </c:extLst>
          </c:dPt>
          <c:dPt>
            <c:idx val="8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B3B-47B3-A764-DC4BAF318629}"/>
              </c:ext>
            </c:extLst>
          </c:dPt>
          <c:dPt>
            <c:idx val="106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3-EB3B-47B3-A764-DC4BAF318629}"/>
              </c:ext>
            </c:extLst>
          </c:dPt>
          <c:dPt>
            <c:idx val="108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B3B-47B3-A764-DC4BAF318629}"/>
              </c:ext>
            </c:extLst>
          </c:dPt>
          <c:dPt>
            <c:idx val="126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B3B-47B3-A764-DC4BAF318629}"/>
              </c:ext>
            </c:extLst>
          </c:dPt>
          <c:dPt>
            <c:idx val="12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B3B-47B3-A764-DC4BAF318629}"/>
              </c:ext>
            </c:extLst>
          </c:dPt>
          <c:dPt>
            <c:idx val="13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B3B-47B3-A764-DC4BAF318629}"/>
              </c:ext>
            </c:extLst>
          </c:dPt>
          <c:dPt>
            <c:idx val="15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B3B-47B3-A764-DC4BAF318629}"/>
              </c:ext>
            </c:extLst>
          </c:dPt>
          <c:dPt>
            <c:idx val="15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B3B-47B3-A764-DC4BAF318629}"/>
              </c:ext>
            </c:extLst>
          </c:dPt>
          <c:dPt>
            <c:idx val="15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B3B-47B3-A764-DC4BAF318629}"/>
              </c:ext>
            </c:extLst>
          </c:dPt>
          <c:dPt>
            <c:idx val="172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B3B-47B3-A764-DC4BAF318629}"/>
              </c:ext>
            </c:extLst>
          </c:dPt>
          <c:dPt>
            <c:idx val="18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B3B-47B3-A764-DC4BAF318629}"/>
              </c:ext>
            </c:extLst>
          </c:dPt>
          <c:dPt>
            <c:idx val="188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B3B-47B3-A764-DC4BAF318629}"/>
              </c:ext>
            </c:extLst>
          </c:dPt>
          <c:dPt>
            <c:idx val="189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B3B-47B3-A764-DC4BAF318629}"/>
              </c:ext>
            </c:extLst>
          </c:dPt>
          <c:dPt>
            <c:idx val="199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B3B-47B3-A764-DC4BAF318629}"/>
              </c:ext>
            </c:extLst>
          </c:dPt>
          <c:dPt>
            <c:idx val="202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B3B-47B3-A764-DC4BAF318629}"/>
              </c:ext>
            </c:extLst>
          </c:dPt>
          <c:dPt>
            <c:idx val="203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B3B-47B3-A764-DC4BAF318629}"/>
              </c:ext>
            </c:extLst>
          </c:dPt>
          <c:dPt>
            <c:idx val="20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B3B-47B3-A764-DC4BAF318629}"/>
              </c:ext>
            </c:extLst>
          </c:dPt>
          <c:dPt>
            <c:idx val="207"/>
            <c:invertIfNegative val="0"/>
            <c:bubble3D val="1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B3B-47B3-A764-DC4BAF318629}"/>
              </c:ext>
            </c:extLst>
          </c:dPt>
          <c:dPt>
            <c:idx val="210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B3B-47B3-A764-DC4BAF318629}"/>
              </c:ext>
            </c:extLst>
          </c:dPt>
          <c:dPt>
            <c:idx val="214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B3B-47B3-A764-DC4BAF318629}"/>
              </c:ext>
            </c:extLst>
          </c:dPt>
          <c:xVal>
            <c:numRef>
              <c:f>'[3]Cifras SD'!$D$28:$D$265</c:f>
              <c:numCache>
                <c:formatCode>yyyy\-mm\-dd</c:formatCode>
                <c:ptCount val="238"/>
                <c:pt idx="0">
                  <c:v>45747</c:v>
                </c:pt>
                <c:pt idx="1">
                  <c:v>41876</c:v>
                </c:pt>
                <c:pt idx="2">
                  <c:v>41350</c:v>
                </c:pt>
                <c:pt idx="3">
                  <c:v>43489</c:v>
                </c:pt>
                <c:pt idx="4">
                  <c:v>43810</c:v>
                </c:pt>
                <c:pt idx="5">
                  <c:v>42506</c:v>
                </c:pt>
                <c:pt idx="6">
                  <c:v>43272</c:v>
                </c:pt>
                <c:pt idx="7">
                  <c:v>44013</c:v>
                </c:pt>
                <c:pt idx="8">
                  <c:v>44103</c:v>
                </c:pt>
                <c:pt idx="9">
                  <c:v>43385</c:v>
                </c:pt>
                <c:pt idx="10">
                  <c:v>42733</c:v>
                </c:pt>
                <c:pt idx="11">
                  <c:v>44832</c:v>
                </c:pt>
                <c:pt idx="12">
                  <c:v>42451</c:v>
                </c:pt>
                <c:pt idx="13">
                  <c:v>44916</c:v>
                </c:pt>
                <c:pt idx="14">
                  <c:v>42550</c:v>
                </c:pt>
                <c:pt idx="15">
                  <c:v>41666</c:v>
                </c:pt>
                <c:pt idx="16">
                  <c:v>42445</c:v>
                </c:pt>
                <c:pt idx="17">
                  <c:v>42240</c:v>
                </c:pt>
                <c:pt idx="18">
                  <c:v>43098</c:v>
                </c:pt>
                <c:pt idx="19">
                  <c:v>43615</c:v>
                </c:pt>
                <c:pt idx="20">
                  <c:v>44077</c:v>
                </c:pt>
                <c:pt idx="21">
                  <c:v>43880</c:v>
                </c:pt>
                <c:pt idx="22">
                  <c:v>44714</c:v>
                </c:pt>
                <c:pt idx="23">
                  <c:v>43097</c:v>
                </c:pt>
                <c:pt idx="24">
                  <c:v>42909</c:v>
                </c:pt>
                <c:pt idx="25">
                  <c:v>42535</c:v>
                </c:pt>
                <c:pt idx="26">
                  <c:v>41800</c:v>
                </c:pt>
                <c:pt idx="27">
                  <c:v>41809</c:v>
                </c:pt>
                <c:pt idx="28">
                  <c:v>45105</c:v>
                </c:pt>
                <c:pt idx="29">
                  <c:v>42669</c:v>
                </c:pt>
                <c:pt idx="30">
                  <c:v>42551</c:v>
                </c:pt>
                <c:pt idx="31">
                  <c:v>43138</c:v>
                </c:pt>
                <c:pt idx="32">
                  <c:v>43000</c:v>
                </c:pt>
                <c:pt idx="33">
                  <c:v>43755</c:v>
                </c:pt>
                <c:pt idx="34">
                  <c:v>41857</c:v>
                </c:pt>
                <c:pt idx="35">
                  <c:v>42535</c:v>
                </c:pt>
                <c:pt idx="36">
                  <c:v>42675</c:v>
                </c:pt>
                <c:pt idx="37">
                  <c:v>43377</c:v>
                </c:pt>
                <c:pt idx="38">
                  <c:v>41553</c:v>
                </c:pt>
                <c:pt idx="39">
                  <c:v>42240</c:v>
                </c:pt>
                <c:pt idx="40">
                  <c:v>42535</c:v>
                </c:pt>
                <c:pt idx="41">
                  <c:v>44426</c:v>
                </c:pt>
                <c:pt idx="42">
                  <c:v>45628</c:v>
                </c:pt>
                <c:pt idx="43">
                  <c:v>42951</c:v>
                </c:pt>
                <c:pt idx="44">
                  <c:v>42445</c:v>
                </c:pt>
                <c:pt idx="45">
                  <c:v>42094</c:v>
                </c:pt>
                <c:pt idx="46">
                  <c:v>41975</c:v>
                </c:pt>
                <c:pt idx="47">
                  <c:v>43076</c:v>
                </c:pt>
                <c:pt idx="48">
                  <c:v>42748</c:v>
                </c:pt>
                <c:pt idx="49">
                  <c:v>42520</c:v>
                </c:pt>
                <c:pt idx="50">
                  <c:v>42762</c:v>
                </c:pt>
                <c:pt idx="51">
                  <c:v>44406</c:v>
                </c:pt>
                <c:pt idx="52">
                  <c:v>42520</c:v>
                </c:pt>
                <c:pt idx="53">
                  <c:v>42692</c:v>
                </c:pt>
                <c:pt idx="54">
                  <c:v>45100</c:v>
                </c:pt>
                <c:pt idx="55">
                  <c:v>42535</c:v>
                </c:pt>
                <c:pt idx="56">
                  <c:v>42535</c:v>
                </c:pt>
                <c:pt idx="57">
                  <c:v>41724</c:v>
                </c:pt>
                <c:pt idx="58">
                  <c:v>42445</c:v>
                </c:pt>
                <c:pt idx="59">
                  <c:v>45170</c:v>
                </c:pt>
                <c:pt idx="60">
                  <c:v>41437</c:v>
                </c:pt>
                <c:pt idx="61">
                  <c:v>42542</c:v>
                </c:pt>
                <c:pt idx="62">
                  <c:v>42585</c:v>
                </c:pt>
                <c:pt idx="63">
                  <c:v>42957</c:v>
                </c:pt>
                <c:pt idx="64">
                  <c:v>42298</c:v>
                </c:pt>
                <c:pt idx="65">
                  <c:v>42298</c:v>
                </c:pt>
                <c:pt idx="66">
                  <c:v>42298</c:v>
                </c:pt>
                <c:pt idx="67">
                  <c:v>45891</c:v>
                </c:pt>
                <c:pt idx="68">
                  <c:v>42488</c:v>
                </c:pt>
                <c:pt idx="69">
                  <c:v>41887</c:v>
                </c:pt>
                <c:pt idx="70">
                  <c:v>42733</c:v>
                </c:pt>
                <c:pt idx="71">
                  <c:v>42916</c:v>
                </c:pt>
                <c:pt idx="72">
                  <c:v>42762</c:v>
                </c:pt>
                <c:pt idx="73">
                  <c:v>41809</c:v>
                </c:pt>
                <c:pt idx="74">
                  <c:v>42551</c:v>
                </c:pt>
                <c:pt idx="75">
                  <c:v>43851</c:v>
                </c:pt>
                <c:pt idx="76">
                  <c:v>42453</c:v>
                </c:pt>
                <c:pt idx="77">
                  <c:v>43097</c:v>
                </c:pt>
                <c:pt idx="78">
                  <c:v>44251</c:v>
                </c:pt>
                <c:pt idx="79">
                  <c:v>42453</c:v>
                </c:pt>
                <c:pt idx="80">
                  <c:v>41739</c:v>
                </c:pt>
                <c:pt idx="81">
                  <c:v>42514</c:v>
                </c:pt>
                <c:pt idx="82">
                  <c:v>42450</c:v>
                </c:pt>
                <c:pt idx="83">
                  <c:v>42643</c:v>
                </c:pt>
                <c:pt idx="84">
                  <c:v>44677</c:v>
                </c:pt>
                <c:pt idx="85">
                  <c:v>42550</c:v>
                </c:pt>
                <c:pt idx="86">
                  <c:v>43847</c:v>
                </c:pt>
                <c:pt idx="87">
                  <c:v>42520</c:v>
                </c:pt>
                <c:pt idx="88">
                  <c:v>45811</c:v>
                </c:pt>
                <c:pt idx="89">
                  <c:v>45194</c:v>
                </c:pt>
                <c:pt idx="90">
                  <c:v>43000</c:v>
                </c:pt>
                <c:pt idx="91">
                  <c:v>42514</c:v>
                </c:pt>
                <c:pt idx="92">
                  <c:v>43056</c:v>
                </c:pt>
                <c:pt idx="93">
                  <c:v>43265</c:v>
                </c:pt>
                <c:pt idx="94">
                  <c:v>44649</c:v>
                </c:pt>
                <c:pt idx="95">
                  <c:v>43361</c:v>
                </c:pt>
                <c:pt idx="96">
                  <c:v>43368</c:v>
                </c:pt>
                <c:pt idx="97">
                  <c:v>42465</c:v>
                </c:pt>
                <c:pt idx="98">
                  <c:v>42144</c:v>
                </c:pt>
                <c:pt idx="99">
                  <c:v>42025</c:v>
                </c:pt>
                <c:pt idx="100">
                  <c:v>45229</c:v>
                </c:pt>
                <c:pt idx="101">
                  <c:v>45174</c:v>
                </c:pt>
                <c:pt idx="102">
                  <c:v>41866</c:v>
                </c:pt>
                <c:pt idx="103">
                  <c:v>42451</c:v>
                </c:pt>
                <c:pt idx="104">
                  <c:v>44847</c:v>
                </c:pt>
                <c:pt idx="105">
                  <c:v>42520</c:v>
                </c:pt>
                <c:pt idx="106">
                  <c:v>42451</c:v>
                </c:pt>
                <c:pt idx="107">
                  <c:v>41787</c:v>
                </c:pt>
                <c:pt idx="108">
                  <c:v>42884</c:v>
                </c:pt>
                <c:pt idx="109">
                  <c:v>43741</c:v>
                </c:pt>
                <c:pt idx="110">
                  <c:v>43229</c:v>
                </c:pt>
                <c:pt idx="111">
                  <c:v>44385</c:v>
                </c:pt>
                <c:pt idx="112">
                  <c:v>41530</c:v>
                </c:pt>
                <c:pt idx="113">
                  <c:v>42144</c:v>
                </c:pt>
                <c:pt idx="114">
                  <c:v>41738</c:v>
                </c:pt>
                <c:pt idx="115">
                  <c:v>43873</c:v>
                </c:pt>
                <c:pt idx="116">
                  <c:v>43138</c:v>
                </c:pt>
                <c:pt idx="117">
                  <c:v>44509</c:v>
                </c:pt>
                <c:pt idx="118">
                  <c:v>41857</c:v>
                </c:pt>
                <c:pt idx="119">
                  <c:v>43615</c:v>
                </c:pt>
                <c:pt idx="120">
                  <c:v>42733</c:v>
                </c:pt>
                <c:pt idx="121">
                  <c:v>42774</c:v>
                </c:pt>
                <c:pt idx="122">
                  <c:v>44336</c:v>
                </c:pt>
                <c:pt idx="123">
                  <c:v>42544</c:v>
                </c:pt>
                <c:pt idx="124">
                  <c:v>42555</c:v>
                </c:pt>
                <c:pt idx="125">
                  <c:v>42345</c:v>
                </c:pt>
                <c:pt idx="126">
                  <c:v>42563</c:v>
                </c:pt>
                <c:pt idx="127">
                  <c:v>42445</c:v>
                </c:pt>
                <c:pt idx="128">
                  <c:v>44000</c:v>
                </c:pt>
                <c:pt idx="129">
                  <c:v>42832</c:v>
                </c:pt>
                <c:pt idx="130">
                  <c:v>44782</c:v>
                </c:pt>
                <c:pt idx="131">
                  <c:v>42733</c:v>
                </c:pt>
                <c:pt idx="132">
                  <c:v>42550</c:v>
                </c:pt>
                <c:pt idx="133">
                  <c:v>42550</c:v>
                </c:pt>
                <c:pt idx="134">
                  <c:v>43851</c:v>
                </c:pt>
                <c:pt idx="135">
                  <c:v>42367</c:v>
                </c:pt>
                <c:pt idx="136">
                  <c:v>43328</c:v>
                </c:pt>
                <c:pt idx="137">
                  <c:v>42520</c:v>
                </c:pt>
                <c:pt idx="138">
                  <c:v>42657</c:v>
                </c:pt>
                <c:pt idx="139">
                  <c:v>42951</c:v>
                </c:pt>
                <c:pt idx="140">
                  <c:v>44266</c:v>
                </c:pt>
                <c:pt idx="141">
                  <c:v>42542</c:v>
                </c:pt>
                <c:pt idx="142">
                  <c:v>42550</c:v>
                </c:pt>
                <c:pt idx="143">
                  <c:v>42453</c:v>
                </c:pt>
                <c:pt idx="144">
                  <c:v>42675</c:v>
                </c:pt>
                <c:pt idx="145">
                  <c:v>44658</c:v>
                </c:pt>
                <c:pt idx="146">
                  <c:v>42298</c:v>
                </c:pt>
                <c:pt idx="147">
                  <c:v>42459</c:v>
                </c:pt>
                <c:pt idx="148">
                  <c:v>41528</c:v>
                </c:pt>
                <c:pt idx="149">
                  <c:v>42551</c:v>
                </c:pt>
                <c:pt idx="150">
                  <c:v>43355</c:v>
                </c:pt>
                <c:pt idx="151">
                  <c:v>42506</c:v>
                </c:pt>
                <c:pt idx="152">
                  <c:v>42445</c:v>
                </c:pt>
                <c:pt idx="153">
                  <c:v>43000</c:v>
                </c:pt>
                <c:pt idx="154">
                  <c:v>42551</c:v>
                </c:pt>
                <c:pt idx="155">
                  <c:v>41738</c:v>
                </c:pt>
                <c:pt idx="156">
                  <c:v>42551</c:v>
                </c:pt>
                <c:pt idx="157">
                  <c:v>44970</c:v>
                </c:pt>
                <c:pt idx="158">
                  <c:v>43265</c:v>
                </c:pt>
                <c:pt idx="159">
                  <c:v>42453</c:v>
                </c:pt>
                <c:pt idx="160">
                  <c:v>44151</c:v>
                </c:pt>
                <c:pt idx="161">
                  <c:v>42507</c:v>
                </c:pt>
                <c:pt idx="162">
                  <c:v>43845</c:v>
                </c:pt>
                <c:pt idx="163">
                  <c:v>43558</c:v>
                </c:pt>
                <c:pt idx="164">
                  <c:v>43341</c:v>
                </c:pt>
                <c:pt idx="165">
                  <c:v>42709</c:v>
                </c:pt>
                <c:pt idx="166">
                  <c:v>43682</c:v>
                </c:pt>
                <c:pt idx="167">
                  <c:v>42506</c:v>
                </c:pt>
                <c:pt idx="168">
                  <c:v>42298</c:v>
                </c:pt>
                <c:pt idx="169">
                  <c:v>44286</c:v>
                </c:pt>
                <c:pt idx="170">
                  <c:v>41768</c:v>
                </c:pt>
                <c:pt idx="171">
                  <c:v>42507</c:v>
                </c:pt>
                <c:pt idx="172">
                  <c:v>42965</c:v>
                </c:pt>
                <c:pt idx="173">
                  <c:v>41739</c:v>
                </c:pt>
                <c:pt idx="174">
                  <c:v>42949</c:v>
                </c:pt>
                <c:pt idx="175">
                  <c:v>42450</c:v>
                </c:pt>
                <c:pt idx="176">
                  <c:v>42453</c:v>
                </c:pt>
                <c:pt idx="177">
                  <c:v>42804</c:v>
                </c:pt>
                <c:pt idx="178">
                  <c:v>45243</c:v>
                </c:pt>
                <c:pt idx="179">
                  <c:v>42550</c:v>
                </c:pt>
                <c:pt idx="180">
                  <c:v>41445</c:v>
                </c:pt>
                <c:pt idx="181">
                  <c:v>42551</c:v>
                </c:pt>
                <c:pt idx="182">
                  <c:v>42450</c:v>
                </c:pt>
                <c:pt idx="183">
                  <c:v>42506</c:v>
                </c:pt>
                <c:pt idx="184">
                  <c:v>43090</c:v>
                </c:pt>
                <c:pt idx="185">
                  <c:v>43090</c:v>
                </c:pt>
                <c:pt idx="186">
                  <c:v>41809</c:v>
                </c:pt>
                <c:pt idx="187">
                  <c:v>41779</c:v>
                </c:pt>
                <c:pt idx="188">
                  <c:v>43396</c:v>
                </c:pt>
                <c:pt idx="189">
                  <c:v>43542</c:v>
                </c:pt>
                <c:pt idx="190">
                  <c:v>43153</c:v>
                </c:pt>
                <c:pt idx="191">
                  <c:v>42298</c:v>
                </c:pt>
                <c:pt idx="192">
                  <c:v>42516</c:v>
                </c:pt>
                <c:pt idx="193">
                  <c:v>42692</c:v>
                </c:pt>
                <c:pt idx="194">
                  <c:v>42580</c:v>
                </c:pt>
                <c:pt idx="195">
                  <c:v>42551</c:v>
                </c:pt>
                <c:pt idx="196">
                  <c:v>42972</c:v>
                </c:pt>
                <c:pt idx="197">
                  <c:v>45405</c:v>
                </c:pt>
                <c:pt idx="198">
                  <c:v>42550</c:v>
                </c:pt>
                <c:pt idx="199">
                  <c:v>44494</c:v>
                </c:pt>
                <c:pt idx="200">
                  <c:v>42298</c:v>
                </c:pt>
                <c:pt idx="201">
                  <c:v>43265</c:v>
                </c:pt>
                <c:pt idx="202">
                  <c:v>44335</c:v>
                </c:pt>
                <c:pt idx="203">
                  <c:v>42465</c:v>
                </c:pt>
                <c:pt idx="204">
                  <c:v>41568</c:v>
                </c:pt>
                <c:pt idx="205">
                  <c:v>44763</c:v>
                </c:pt>
                <c:pt idx="206">
                  <c:v>43851</c:v>
                </c:pt>
                <c:pt idx="207">
                  <c:v>43165</c:v>
                </c:pt>
                <c:pt idx="208">
                  <c:v>42550</c:v>
                </c:pt>
                <c:pt idx="209">
                  <c:v>43343</c:v>
                </c:pt>
                <c:pt idx="210">
                  <c:v>43138</c:v>
                </c:pt>
                <c:pt idx="211">
                  <c:v>44825</c:v>
                </c:pt>
                <c:pt idx="212">
                  <c:v>41555</c:v>
                </c:pt>
                <c:pt idx="213">
                  <c:v>44454</c:v>
                </c:pt>
                <c:pt idx="214">
                  <c:v>42944</c:v>
                </c:pt>
                <c:pt idx="215">
                  <c:v>42576</c:v>
                </c:pt>
                <c:pt idx="216">
                  <c:v>42083</c:v>
                </c:pt>
                <c:pt idx="217">
                  <c:v>42458</c:v>
                </c:pt>
                <c:pt idx="218">
                  <c:v>44440</c:v>
                </c:pt>
                <c:pt idx="219">
                  <c:v>43594</c:v>
                </c:pt>
                <c:pt idx="220">
                  <c:v>42367</c:v>
                </c:pt>
                <c:pt idx="221">
                  <c:v>43090</c:v>
                </c:pt>
                <c:pt idx="222">
                  <c:v>42367</c:v>
                </c:pt>
                <c:pt idx="223">
                  <c:v>42516</c:v>
                </c:pt>
                <c:pt idx="224">
                  <c:v>43070</c:v>
                </c:pt>
                <c:pt idx="225">
                  <c:v>43314</c:v>
                </c:pt>
                <c:pt idx="226">
                  <c:v>42520</c:v>
                </c:pt>
                <c:pt idx="227">
                  <c:v>43301</c:v>
                </c:pt>
                <c:pt idx="228">
                  <c:v>42550</c:v>
                </c:pt>
                <c:pt idx="229">
                  <c:v>44035</c:v>
                </c:pt>
                <c:pt idx="230">
                  <c:v>42451</c:v>
                </c:pt>
                <c:pt idx="231">
                  <c:v>42520</c:v>
                </c:pt>
                <c:pt idx="232">
                  <c:v>42563</c:v>
                </c:pt>
                <c:pt idx="233">
                  <c:v>44307</c:v>
                </c:pt>
                <c:pt idx="234">
                  <c:v>42733</c:v>
                </c:pt>
                <c:pt idx="235">
                  <c:v>41739</c:v>
                </c:pt>
                <c:pt idx="236">
                  <c:v>45433</c:v>
                </c:pt>
                <c:pt idx="237">
                  <c:v>42534</c:v>
                </c:pt>
              </c:numCache>
            </c:numRef>
          </c:xVal>
          <c:yVal>
            <c:numRef>
              <c:f>'[3]Cifras SD'!$R$28:$R$265</c:f>
              <c:numCache>
                <c:formatCode>######################</c:formatCode>
                <c:ptCount val="23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16</c:v>
                </c:pt>
                <c:pt idx="4">
                  <c:v>10</c:v>
                </c:pt>
                <c:pt idx="5">
                  <c:v>27</c:v>
                </c:pt>
                <c:pt idx="6">
                  <c:v>34</c:v>
                </c:pt>
                <c:pt idx="7">
                  <c:v>7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  <c:pt idx="12">
                  <c:v>31</c:v>
                </c:pt>
                <c:pt idx="13">
                  <c:v>4</c:v>
                </c:pt>
                <c:pt idx="14">
                  <c:v>28</c:v>
                </c:pt>
                <c:pt idx="15">
                  <c:v>20</c:v>
                </c:pt>
                <c:pt idx="16">
                  <c:v>34</c:v>
                </c:pt>
                <c:pt idx="17">
                  <c:v>10</c:v>
                </c:pt>
                <c:pt idx="18">
                  <c:v>24</c:v>
                </c:pt>
                <c:pt idx="19">
                  <c:v>15</c:v>
                </c:pt>
                <c:pt idx="20">
                  <c:v>12</c:v>
                </c:pt>
                <c:pt idx="21">
                  <c:v>15</c:v>
                </c:pt>
                <c:pt idx="22">
                  <c:v>6</c:v>
                </c:pt>
                <c:pt idx="23">
                  <c:v>25</c:v>
                </c:pt>
                <c:pt idx="24">
                  <c:v>21</c:v>
                </c:pt>
                <c:pt idx="25">
                  <c:v>28</c:v>
                </c:pt>
                <c:pt idx="26">
                  <c:v>9</c:v>
                </c:pt>
                <c:pt idx="27">
                  <c:v>26</c:v>
                </c:pt>
                <c:pt idx="28">
                  <c:v>6</c:v>
                </c:pt>
                <c:pt idx="29">
                  <c:v>6</c:v>
                </c:pt>
                <c:pt idx="30">
                  <c:v>22</c:v>
                </c:pt>
                <c:pt idx="31">
                  <c:v>15</c:v>
                </c:pt>
                <c:pt idx="32">
                  <c:v>23</c:v>
                </c:pt>
                <c:pt idx="33">
                  <c:v>9</c:v>
                </c:pt>
                <c:pt idx="34">
                  <c:v>35</c:v>
                </c:pt>
                <c:pt idx="35">
                  <c:v>32</c:v>
                </c:pt>
                <c:pt idx="36">
                  <c:v>23</c:v>
                </c:pt>
                <c:pt idx="37">
                  <c:v>14</c:v>
                </c:pt>
                <c:pt idx="38">
                  <c:v>22</c:v>
                </c:pt>
                <c:pt idx="39">
                  <c:v>15</c:v>
                </c:pt>
                <c:pt idx="40">
                  <c:v>18</c:v>
                </c:pt>
                <c:pt idx="41">
                  <c:v>8</c:v>
                </c:pt>
                <c:pt idx="42">
                  <c:v>3</c:v>
                </c:pt>
                <c:pt idx="43">
                  <c:v>22</c:v>
                </c:pt>
                <c:pt idx="44">
                  <c:v>21</c:v>
                </c:pt>
                <c:pt idx="45">
                  <c:v>10</c:v>
                </c:pt>
                <c:pt idx="46">
                  <c:v>12</c:v>
                </c:pt>
                <c:pt idx="47">
                  <c:v>7</c:v>
                </c:pt>
                <c:pt idx="48">
                  <c:v>10</c:v>
                </c:pt>
                <c:pt idx="49">
                  <c:v>23</c:v>
                </c:pt>
                <c:pt idx="50">
                  <c:v>33</c:v>
                </c:pt>
                <c:pt idx="51">
                  <c:v>5</c:v>
                </c:pt>
                <c:pt idx="52">
                  <c:v>20</c:v>
                </c:pt>
                <c:pt idx="53">
                  <c:v>17</c:v>
                </c:pt>
                <c:pt idx="54">
                  <c:v>5</c:v>
                </c:pt>
                <c:pt idx="55">
                  <c:v>24</c:v>
                </c:pt>
                <c:pt idx="56">
                  <c:v>26</c:v>
                </c:pt>
                <c:pt idx="57">
                  <c:v>20</c:v>
                </c:pt>
                <c:pt idx="58">
                  <c:v>20</c:v>
                </c:pt>
                <c:pt idx="59">
                  <c:v>6</c:v>
                </c:pt>
                <c:pt idx="60">
                  <c:v>1</c:v>
                </c:pt>
                <c:pt idx="61">
                  <c:v>37</c:v>
                </c:pt>
                <c:pt idx="62">
                  <c:v>31</c:v>
                </c:pt>
                <c:pt idx="63">
                  <c:v>15</c:v>
                </c:pt>
                <c:pt idx="64">
                  <c:v>23</c:v>
                </c:pt>
                <c:pt idx="65">
                  <c:v>26</c:v>
                </c:pt>
                <c:pt idx="66">
                  <c:v>20</c:v>
                </c:pt>
                <c:pt idx="67">
                  <c:v>3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26</c:v>
                </c:pt>
                <c:pt idx="72">
                  <c:v>21</c:v>
                </c:pt>
                <c:pt idx="73">
                  <c:v>26</c:v>
                </c:pt>
                <c:pt idx="74">
                  <c:v>20</c:v>
                </c:pt>
                <c:pt idx="75">
                  <c:v>9</c:v>
                </c:pt>
                <c:pt idx="76">
                  <c:v>13</c:v>
                </c:pt>
                <c:pt idx="77">
                  <c:v>26</c:v>
                </c:pt>
                <c:pt idx="78">
                  <c:v>8</c:v>
                </c:pt>
                <c:pt idx="79">
                  <c:v>33</c:v>
                </c:pt>
                <c:pt idx="80">
                  <c:v>9</c:v>
                </c:pt>
                <c:pt idx="81">
                  <c:v>19</c:v>
                </c:pt>
                <c:pt idx="82">
                  <c:v>24</c:v>
                </c:pt>
                <c:pt idx="83">
                  <c:v>25</c:v>
                </c:pt>
                <c:pt idx="84">
                  <c:v>6</c:v>
                </c:pt>
                <c:pt idx="85">
                  <c:v>34</c:v>
                </c:pt>
                <c:pt idx="86">
                  <c:v>8</c:v>
                </c:pt>
                <c:pt idx="87">
                  <c:v>32</c:v>
                </c:pt>
                <c:pt idx="88">
                  <c:v>5</c:v>
                </c:pt>
                <c:pt idx="89">
                  <c:v>5</c:v>
                </c:pt>
                <c:pt idx="90">
                  <c:v>26</c:v>
                </c:pt>
                <c:pt idx="91">
                  <c:v>32</c:v>
                </c:pt>
                <c:pt idx="92">
                  <c:v>27</c:v>
                </c:pt>
                <c:pt idx="93">
                  <c:v>14</c:v>
                </c:pt>
                <c:pt idx="94">
                  <c:v>6</c:v>
                </c:pt>
                <c:pt idx="95">
                  <c:v>10</c:v>
                </c:pt>
                <c:pt idx="96">
                  <c:v>10</c:v>
                </c:pt>
                <c:pt idx="97">
                  <c:v>29</c:v>
                </c:pt>
                <c:pt idx="98">
                  <c:v>10</c:v>
                </c:pt>
                <c:pt idx="99">
                  <c:v>7</c:v>
                </c:pt>
                <c:pt idx="100">
                  <c:v>6</c:v>
                </c:pt>
                <c:pt idx="101">
                  <c:v>7</c:v>
                </c:pt>
                <c:pt idx="102">
                  <c:v>20</c:v>
                </c:pt>
                <c:pt idx="103">
                  <c:v>39</c:v>
                </c:pt>
                <c:pt idx="104">
                  <c:v>5</c:v>
                </c:pt>
                <c:pt idx="105">
                  <c:v>24</c:v>
                </c:pt>
                <c:pt idx="106">
                  <c:v>24</c:v>
                </c:pt>
                <c:pt idx="107">
                  <c:v>21</c:v>
                </c:pt>
                <c:pt idx="108">
                  <c:v>10</c:v>
                </c:pt>
                <c:pt idx="109">
                  <c:v>11</c:v>
                </c:pt>
                <c:pt idx="110">
                  <c:v>18</c:v>
                </c:pt>
                <c:pt idx="111">
                  <c:v>5</c:v>
                </c:pt>
                <c:pt idx="112">
                  <c:v>40</c:v>
                </c:pt>
                <c:pt idx="113">
                  <c:v>10</c:v>
                </c:pt>
                <c:pt idx="114">
                  <c:v>17</c:v>
                </c:pt>
                <c:pt idx="115">
                  <c:v>12</c:v>
                </c:pt>
                <c:pt idx="116">
                  <c:v>20</c:v>
                </c:pt>
                <c:pt idx="117">
                  <c:v>7</c:v>
                </c:pt>
                <c:pt idx="118">
                  <c:v>35</c:v>
                </c:pt>
                <c:pt idx="119">
                  <c:v>22</c:v>
                </c:pt>
                <c:pt idx="120">
                  <c:v>27</c:v>
                </c:pt>
                <c:pt idx="121">
                  <c:v>15</c:v>
                </c:pt>
                <c:pt idx="122">
                  <c:v>8</c:v>
                </c:pt>
                <c:pt idx="123">
                  <c:v>22</c:v>
                </c:pt>
                <c:pt idx="124">
                  <c:v>20</c:v>
                </c:pt>
                <c:pt idx="125">
                  <c:v>27</c:v>
                </c:pt>
                <c:pt idx="126">
                  <c:v>22</c:v>
                </c:pt>
                <c:pt idx="127">
                  <c:v>30</c:v>
                </c:pt>
                <c:pt idx="128">
                  <c:v>9</c:v>
                </c:pt>
                <c:pt idx="129">
                  <c:v>22</c:v>
                </c:pt>
                <c:pt idx="130">
                  <c:v>4</c:v>
                </c:pt>
                <c:pt idx="131">
                  <c:v>29</c:v>
                </c:pt>
                <c:pt idx="132">
                  <c:v>24</c:v>
                </c:pt>
                <c:pt idx="133">
                  <c:v>27</c:v>
                </c:pt>
                <c:pt idx="134">
                  <c:v>13</c:v>
                </c:pt>
                <c:pt idx="135">
                  <c:v>21</c:v>
                </c:pt>
                <c:pt idx="136">
                  <c:v>18</c:v>
                </c:pt>
                <c:pt idx="137">
                  <c:v>35</c:v>
                </c:pt>
                <c:pt idx="138">
                  <c:v>33</c:v>
                </c:pt>
                <c:pt idx="139">
                  <c:v>24</c:v>
                </c:pt>
                <c:pt idx="140">
                  <c:v>5</c:v>
                </c:pt>
                <c:pt idx="141">
                  <c:v>28</c:v>
                </c:pt>
                <c:pt idx="142">
                  <c:v>27</c:v>
                </c:pt>
                <c:pt idx="143">
                  <c:v>15</c:v>
                </c:pt>
                <c:pt idx="144">
                  <c:v>30</c:v>
                </c:pt>
                <c:pt idx="145">
                  <c:v>6</c:v>
                </c:pt>
                <c:pt idx="146">
                  <c:v>28</c:v>
                </c:pt>
                <c:pt idx="147">
                  <c:v>29</c:v>
                </c:pt>
                <c:pt idx="148">
                  <c:v>35</c:v>
                </c:pt>
                <c:pt idx="149">
                  <c:v>24</c:v>
                </c:pt>
                <c:pt idx="150">
                  <c:v>17</c:v>
                </c:pt>
                <c:pt idx="151">
                  <c:v>22</c:v>
                </c:pt>
                <c:pt idx="152">
                  <c:v>28</c:v>
                </c:pt>
                <c:pt idx="153">
                  <c:v>28</c:v>
                </c:pt>
                <c:pt idx="154">
                  <c:v>23</c:v>
                </c:pt>
                <c:pt idx="155">
                  <c:v>16</c:v>
                </c:pt>
                <c:pt idx="156">
                  <c:v>26</c:v>
                </c:pt>
                <c:pt idx="157">
                  <c:v>5</c:v>
                </c:pt>
                <c:pt idx="158">
                  <c:v>13</c:v>
                </c:pt>
                <c:pt idx="159">
                  <c:v>34</c:v>
                </c:pt>
                <c:pt idx="160">
                  <c:v>9</c:v>
                </c:pt>
                <c:pt idx="161">
                  <c:v>16</c:v>
                </c:pt>
                <c:pt idx="162">
                  <c:v>8</c:v>
                </c:pt>
                <c:pt idx="163">
                  <c:v>15</c:v>
                </c:pt>
                <c:pt idx="164">
                  <c:v>20</c:v>
                </c:pt>
                <c:pt idx="165">
                  <c:v>33</c:v>
                </c:pt>
                <c:pt idx="166">
                  <c:v>15</c:v>
                </c:pt>
                <c:pt idx="167">
                  <c:v>37</c:v>
                </c:pt>
                <c:pt idx="168">
                  <c:v>28</c:v>
                </c:pt>
                <c:pt idx="169">
                  <c:v>6</c:v>
                </c:pt>
                <c:pt idx="170">
                  <c:v>15</c:v>
                </c:pt>
                <c:pt idx="171">
                  <c:v>22</c:v>
                </c:pt>
                <c:pt idx="172">
                  <c:v>21</c:v>
                </c:pt>
                <c:pt idx="173">
                  <c:v>28</c:v>
                </c:pt>
                <c:pt idx="174">
                  <c:v>21</c:v>
                </c:pt>
                <c:pt idx="175">
                  <c:v>30</c:v>
                </c:pt>
                <c:pt idx="176">
                  <c:v>29</c:v>
                </c:pt>
                <c:pt idx="177">
                  <c:v>31</c:v>
                </c:pt>
                <c:pt idx="178">
                  <c:v>6</c:v>
                </c:pt>
                <c:pt idx="179">
                  <c:v>31</c:v>
                </c:pt>
                <c:pt idx="180">
                  <c:v>17</c:v>
                </c:pt>
                <c:pt idx="181">
                  <c:v>23</c:v>
                </c:pt>
                <c:pt idx="182">
                  <c:v>34</c:v>
                </c:pt>
                <c:pt idx="183">
                  <c:v>26</c:v>
                </c:pt>
                <c:pt idx="184">
                  <c:v>23</c:v>
                </c:pt>
                <c:pt idx="185">
                  <c:v>17</c:v>
                </c:pt>
                <c:pt idx="186">
                  <c:v>7</c:v>
                </c:pt>
                <c:pt idx="187">
                  <c:v>22</c:v>
                </c:pt>
                <c:pt idx="188">
                  <c:v>14</c:v>
                </c:pt>
                <c:pt idx="189">
                  <c:v>13</c:v>
                </c:pt>
                <c:pt idx="190">
                  <c:v>27</c:v>
                </c:pt>
                <c:pt idx="191">
                  <c:v>22</c:v>
                </c:pt>
                <c:pt idx="192">
                  <c:v>26</c:v>
                </c:pt>
                <c:pt idx="193">
                  <c:v>32</c:v>
                </c:pt>
                <c:pt idx="194">
                  <c:v>55</c:v>
                </c:pt>
                <c:pt idx="195">
                  <c:v>26</c:v>
                </c:pt>
                <c:pt idx="196">
                  <c:v>21</c:v>
                </c:pt>
                <c:pt idx="197">
                  <c:v>5</c:v>
                </c:pt>
                <c:pt idx="198">
                  <c:v>24</c:v>
                </c:pt>
                <c:pt idx="199">
                  <c:v>7</c:v>
                </c:pt>
                <c:pt idx="200">
                  <c:v>25</c:v>
                </c:pt>
                <c:pt idx="201">
                  <c:v>38</c:v>
                </c:pt>
                <c:pt idx="202">
                  <c:v>6</c:v>
                </c:pt>
                <c:pt idx="203">
                  <c:v>26</c:v>
                </c:pt>
                <c:pt idx="204">
                  <c:v>17</c:v>
                </c:pt>
                <c:pt idx="205">
                  <c:v>6</c:v>
                </c:pt>
                <c:pt idx="206">
                  <c:v>3</c:v>
                </c:pt>
                <c:pt idx="207">
                  <c:v>18</c:v>
                </c:pt>
                <c:pt idx="208">
                  <c:v>32</c:v>
                </c:pt>
                <c:pt idx="209">
                  <c:v>24</c:v>
                </c:pt>
                <c:pt idx="210">
                  <c:v>23</c:v>
                </c:pt>
                <c:pt idx="211">
                  <c:v>6</c:v>
                </c:pt>
                <c:pt idx="212">
                  <c:v>19</c:v>
                </c:pt>
                <c:pt idx="213">
                  <c:v>7</c:v>
                </c:pt>
                <c:pt idx="214">
                  <c:v>27</c:v>
                </c:pt>
                <c:pt idx="215">
                  <c:v>30</c:v>
                </c:pt>
                <c:pt idx="216">
                  <c:v>503</c:v>
                </c:pt>
                <c:pt idx="217">
                  <c:v>20</c:v>
                </c:pt>
                <c:pt idx="218">
                  <c:v>7</c:v>
                </c:pt>
                <c:pt idx="219">
                  <c:v>13</c:v>
                </c:pt>
                <c:pt idx="220">
                  <c:v>31</c:v>
                </c:pt>
                <c:pt idx="221">
                  <c:v>28</c:v>
                </c:pt>
                <c:pt idx="222">
                  <c:v>19</c:v>
                </c:pt>
                <c:pt idx="223">
                  <c:v>22</c:v>
                </c:pt>
                <c:pt idx="224">
                  <c:v>20</c:v>
                </c:pt>
                <c:pt idx="225">
                  <c:v>18</c:v>
                </c:pt>
                <c:pt idx="226">
                  <c:v>25</c:v>
                </c:pt>
                <c:pt idx="227">
                  <c:v>19</c:v>
                </c:pt>
                <c:pt idx="228">
                  <c:v>27</c:v>
                </c:pt>
                <c:pt idx="229">
                  <c:v>7</c:v>
                </c:pt>
                <c:pt idx="230">
                  <c:v>20</c:v>
                </c:pt>
                <c:pt idx="231">
                  <c:v>35</c:v>
                </c:pt>
                <c:pt idx="232">
                  <c:v>28</c:v>
                </c:pt>
                <c:pt idx="233">
                  <c:v>6</c:v>
                </c:pt>
                <c:pt idx="234">
                  <c:v>30</c:v>
                </c:pt>
                <c:pt idx="235">
                  <c:v>24</c:v>
                </c:pt>
                <c:pt idx="236">
                  <c:v>4</c:v>
                </c:pt>
                <c:pt idx="237">
                  <c:v>4</c:v>
                </c:pt>
              </c:numCache>
            </c:numRef>
          </c:yVal>
          <c:bubbleSize>
            <c:numRef>
              <c:f>'[3]Cifras SD'!$M$28:$M$265</c:f>
              <c:numCache>
                <c:formatCode>\$#,##0.00;\$\-#,##0.00</c:formatCode>
                <c:ptCount val="238"/>
                <c:pt idx="0">
                  <c:v>24208307.05000288</c:v>
                </c:pt>
                <c:pt idx="1">
                  <c:v>1721707.570000015</c:v>
                </c:pt>
                <c:pt idx="2">
                  <c:v>53547613.939999692</c:v>
                </c:pt>
                <c:pt idx="3">
                  <c:v>51175.82</c:v>
                </c:pt>
                <c:pt idx="4">
                  <c:v>3042.8200000000011</c:v>
                </c:pt>
                <c:pt idx="5">
                  <c:v>14458.239999999991</c:v>
                </c:pt>
                <c:pt idx="6">
                  <c:v>72248.460000000021</c:v>
                </c:pt>
                <c:pt idx="7">
                  <c:v>43302.499999999789</c:v>
                </c:pt>
                <c:pt idx="8">
                  <c:v>246669.89999999979</c:v>
                </c:pt>
                <c:pt idx="9">
                  <c:v>226286.13999999981</c:v>
                </c:pt>
                <c:pt idx="10">
                  <c:v>4118.3100000000004</c:v>
                </c:pt>
                <c:pt idx="11">
                  <c:v>175757.6499999993</c:v>
                </c:pt>
                <c:pt idx="12">
                  <c:v>34709.06</c:v>
                </c:pt>
                <c:pt idx="13">
                  <c:v>6759.18</c:v>
                </c:pt>
                <c:pt idx="14">
                  <c:v>6045.24</c:v>
                </c:pt>
                <c:pt idx="15">
                  <c:v>37705.929999999993</c:v>
                </c:pt>
                <c:pt idx="16">
                  <c:v>31387.62</c:v>
                </c:pt>
                <c:pt idx="17">
                  <c:v>7747351.8600000879</c:v>
                </c:pt>
                <c:pt idx="18">
                  <c:v>95011.36</c:v>
                </c:pt>
                <c:pt idx="19">
                  <c:v>6286.78</c:v>
                </c:pt>
                <c:pt idx="20">
                  <c:v>20996.28000000001</c:v>
                </c:pt>
                <c:pt idx="21">
                  <c:v>12303</c:v>
                </c:pt>
                <c:pt idx="22">
                  <c:v>272719.45999999979</c:v>
                </c:pt>
                <c:pt idx="23">
                  <c:v>75532.939999999973</c:v>
                </c:pt>
                <c:pt idx="24">
                  <c:v>44363.360000000008</c:v>
                </c:pt>
                <c:pt idx="25">
                  <c:v>1145.96</c:v>
                </c:pt>
                <c:pt idx="26">
                  <c:v>605427.71999999916</c:v>
                </c:pt>
                <c:pt idx="27">
                  <c:v>39561.529999999977</c:v>
                </c:pt>
                <c:pt idx="28">
                  <c:v>9245330.1099999957</c:v>
                </c:pt>
                <c:pt idx="29">
                  <c:v>185945.72000000841</c:v>
                </c:pt>
                <c:pt idx="30">
                  <c:v>39223.770000000011</c:v>
                </c:pt>
                <c:pt idx="31">
                  <c:v>47552.100000000028</c:v>
                </c:pt>
                <c:pt idx="32">
                  <c:v>31278.21000000001</c:v>
                </c:pt>
                <c:pt idx="33">
                  <c:v>1000</c:v>
                </c:pt>
                <c:pt idx="34">
                  <c:v>20827.78</c:v>
                </c:pt>
                <c:pt idx="35">
                  <c:v>61398.729999999989</c:v>
                </c:pt>
                <c:pt idx="36">
                  <c:v>371398.47000000259</c:v>
                </c:pt>
                <c:pt idx="37">
                  <c:v>23870.13000000003</c:v>
                </c:pt>
                <c:pt idx="38">
                  <c:v>28023.3</c:v>
                </c:pt>
                <c:pt idx="39">
                  <c:v>727068.5199999992</c:v>
                </c:pt>
                <c:pt idx="40">
                  <c:v>433.76</c:v>
                </c:pt>
                <c:pt idx="41">
                  <c:v>15958.669999999989</c:v>
                </c:pt>
                <c:pt idx="42">
                  <c:v>82480599.93000105</c:v>
                </c:pt>
                <c:pt idx="43">
                  <c:v>1517929.939999999</c:v>
                </c:pt>
                <c:pt idx="44">
                  <c:v>23028.869999999981</c:v>
                </c:pt>
                <c:pt idx="45">
                  <c:v>2633.84</c:v>
                </c:pt>
                <c:pt idx="46">
                  <c:v>6250.88</c:v>
                </c:pt>
                <c:pt idx="47">
                  <c:v>3419394.5999999982</c:v>
                </c:pt>
                <c:pt idx="48">
                  <c:v>100934.4099999996</c:v>
                </c:pt>
                <c:pt idx="49">
                  <c:v>6584.0699999999979</c:v>
                </c:pt>
                <c:pt idx="50">
                  <c:v>553601.87000000069</c:v>
                </c:pt>
                <c:pt idx="51">
                  <c:v>451661.22000000009</c:v>
                </c:pt>
                <c:pt idx="52">
                  <c:v>15700.43</c:v>
                </c:pt>
                <c:pt idx="53">
                  <c:v>22863.84</c:v>
                </c:pt>
                <c:pt idx="54">
                  <c:v>76493.679999999949</c:v>
                </c:pt>
                <c:pt idx="55">
                  <c:v>27596.509999999769</c:v>
                </c:pt>
                <c:pt idx="56">
                  <c:v>6789.75</c:v>
                </c:pt>
                <c:pt idx="57">
                  <c:v>117309.69</c:v>
                </c:pt>
                <c:pt idx="58">
                  <c:v>38973.299999999901</c:v>
                </c:pt>
                <c:pt idx="59">
                  <c:v>1026876.16</c:v>
                </c:pt>
                <c:pt idx="60">
                  <c:v>9106962.5899999849</c:v>
                </c:pt>
                <c:pt idx="61">
                  <c:v>53692.23000000001</c:v>
                </c:pt>
                <c:pt idx="62">
                  <c:v>334662.57000000012</c:v>
                </c:pt>
                <c:pt idx="63">
                  <c:v>2061.39</c:v>
                </c:pt>
                <c:pt idx="64">
                  <c:v>16225.81000000001</c:v>
                </c:pt>
                <c:pt idx="65">
                  <c:v>14684.05999999999</c:v>
                </c:pt>
                <c:pt idx="66">
                  <c:v>1068.5899999999999</c:v>
                </c:pt>
                <c:pt idx="67">
                  <c:v>78954720.779993966</c:v>
                </c:pt>
                <c:pt idx="68">
                  <c:v>38143.47</c:v>
                </c:pt>
                <c:pt idx="69">
                  <c:v>6950.64</c:v>
                </c:pt>
                <c:pt idx="70">
                  <c:v>32936.559999999998</c:v>
                </c:pt>
                <c:pt idx="71">
                  <c:v>23784.71000000001</c:v>
                </c:pt>
                <c:pt idx="72">
                  <c:v>7470</c:v>
                </c:pt>
                <c:pt idx="73">
                  <c:v>6570.97</c:v>
                </c:pt>
                <c:pt idx="74">
                  <c:v>82208.810000000056</c:v>
                </c:pt>
                <c:pt idx="75">
                  <c:v>6100.03</c:v>
                </c:pt>
                <c:pt idx="76">
                  <c:v>24563.38</c:v>
                </c:pt>
                <c:pt idx="77">
                  <c:v>19808.15000000006</c:v>
                </c:pt>
                <c:pt idx="78">
                  <c:v>43701.460000000137</c:v>
                </c:pt>
                <c:pt idx="79">
                  <c:v>365302.12999999931</c:v>
                </c:pt>
                <c:pt idx="80">
                  <c:v>302028.43000000081</c:v>
                </c:pt>
                <c:pt idx="81">
                  <c:v>10510.92</c:v>
                </c:pt>
                <c:pt idx="82">
                  <c:v>84061.829999999958</c:v>
                </c:pt>
                <c:pt idx="83">
                  <c:v>3899.72</c:v>
                </c:pt>
                <c:pt idx="84">
                  <c:v>1333410.550000018</c:v>
                </c:pt>
                <c:pt idx="85">
                  <c:v>85257.71999999987</c:v>
                </c:pt>
                <c:pt idx="86">
                  <c:v>31343.95</c:v>
                </c:pt>
                <c:pt idx="87">
                  <c:v>4013.2799999999911</c:v>
                </c:pt>
                <c:pt idx="88">
                  <c:v>22593.58</c:v>
                </c:pt>
                <c:pt idx="89">
                  <c:v>149709.3799999989</c:v>
                </c:pt>
                <c:pt idx="90">
                  <c:v>47491.149999999987</c:v>
                </c:pt>
                <c:pt idx="91">
                  <c:v>3200</c:v>
                </c:pt>
                <c:pt idx="92">
                  <c:v>33068.659999999989</c:v>
                </c:pt>
                <c:pt idx="93">
                  <c:v>21785.12999999999</c:v>
                </c:pt>
                <c:pt idx="94">
                  <c:v>161170.03000000009</c:v>
                </c:pt>
                <c:pt idx="95">
                  <c:v>32931.089999999916</c:v>
                </c:pt>
                <c:pt idx="96">
                  <c:v>218060.84999999989</c:v>
                </c:pt>
                <c:pt idx="97">
                  <c:v>29265.25</c:v>
                </c:pt>
                <c:pt idx="98">
                  <c:v>19414.139999999661</c:v>
                </c:pt>
                <c:pt idx="99">
                  <c:v>4663687.3599999836</c:v>
                </c:pt>
                <c:pt idx="100">
                  <c:v>91827.189999999988</c:v>
                </c:pt>
                <c:pt idx="101">
                  <c:v>112164.34</c:v>
                </c:pt>
                <c:pt idx="102">
                  <c:v>23725</c:v>
                </c:pt>
                <c:pt idx="103">
                  <c:v>2240.4700000000012</c:v>
                </c:pt>
                <c:pt idx="104">
                  <c:v>19268.96999999999</c:v>
                </c:pt>
                <c:pt idx="105">
                  <c:v>34587.310000000019</c:v>
                </c:pt>
                <c:pt idx="106">
                  <c:v>83722.14</c:v>
                </c:pt>
                <c:pt idx="107">
                  <c:v>72579.909999999727</c:v>
                </c:pt>
                <c:pt idx="108">
                  <c:v>4788029.9999999776</c:v>
                </c:pt>
                <c:pt idx="109">
                  <c:v>10571.07</c:v>
                </c:pt>
                <c:pt idx="110">
                  <c:v>152123.54</c:v>
                </c:pt>
                <c:pt idx="111">
                  <c:v>21153.950000000012</c:v>
                </c:pt>
                <c:pt idx="112">
                  <c:v>255846.0399999998</c:v>
                </c:pt>
                <c:pt idx="113">
                  <c:v>29377.88</c:v>
                </c:pt>
                <c:pt idx="114">
                  <c:v>5951.2600000000357</c:v>
                </c:pt>
                <c:pt idx="115">
                  <c:v>872695.80000000622</c:v>
                </c:pt>
                <c:pt idx="116">
                  <c:v>12081.32</c:v>
                </c:pt>
                <c:pt idx="117">
                  <c:v>43800</c:v>
                </c:pt>
                <c:pt idx="118">
                  <c:v>6385.65</c:v>
                </c:pt>
                <c:pt idx="119">
                  <c:v>76188.989999999932</c:v>
                </c:pt>
                <c:pt idx="120">
                  <c:v>49302.859999999993</c:v>
                </c:pt>
                <c:pt idx="121">
                  <c:v>1000</c:v>
                </c:pt>
                <c:pt idx="122">
                  <c:v>9124.0100000000075</c:v>
                </c:pt>
                <c:pt idx="123">
                  <c:v>263787.73999999987</c:v>
                </c:pt>
                <c:pt idx="124">
                  <c:v>97910.160000000993</c:v>
                </c:pt>
                <c:pt idx="125">
                  <c:v>27247.01</c:v>
                </c:pt>
                <c:pt idx="126">
                  <c:v>333274.86000000063</c:v>
                </c:pt>
                <c:pt idx="127">
                  <c:v>18435.569999999971</c:v>
                </c:pt>
                <c:pt idx="128">
                  <c:v>88381.800000000017</c:v>
                </c:pt>
                <c:pt idx="129">
                  <c:v>2917.26</c:v>
                </c:pt>
                <c:pt idx="130">
                  <c:v>1868838.0300000019</c:v>
                </c:pt>
                <c:pt idx="131">
                  <c:v>5062.74</c:v>
                </c:pt>
                <c:pt idx="132">
                  <c:v>26166.72999999997</c:v>
                </c:pt>
                <c:pt idx="133">
                  <c:v>63427.710000000006</c:v>
                </c:pt>
                <c:pt idx="134">
                  <c:v>9256.7700000000023</c:v>
                </c:pt>
                <c:pt idx="135">
                  <c:v>128718.69000000029</c:v>
                </c:pt>
                <c:pt idx="136">
                  <c:v>35509.599999999991</c:v>
                </c:pt>
                <c:pt idx="137">
                  <c:v>26832.03</c:v>
                </c:pt>
                <c:pt idx="138">
                  <c:v>155416.47000000009</c:v>
                </c:pt>
                <c:pt idx="139">
                  <c:v>1572881.51</c:v>
                </c:pt>
                <c:pt idx="140">
                  <c:v>3612.21</c:v>
                </c:pt>
                <c:pt idx="141">
                  <c:v>55662.850000000013</c:v>
                </c:pt>
                <c:pt idx="142">
                  <c:v>70178.679999999978</c:v>
                </c:pt>
                <c:pt idx="143">
                  <c:v>370</c:v>
                </c:pt>
                <c:pt idx="144">
                  <c:v>59705.910000000324</c:v>
                </c:pt>
                <c:pt idx="145">
                  <c:v>12566.28</c:v>
                </c:pt>
                <c:pt idx="146">
                  <c:v>9351.6300000000028</c:v>
                </c:pt>
                <c:pt idx="147">
                  <c:v>672108.71999999962</c:v>
                </c:pt>
                <c:pt idx="148">
                  <c:v>17739.37</c:v>
                </c:pt>
                <c:pt idx="149">
                  <c:v>78695.109999999608</c:v>
                </c:pt>
                <c:pt idx="150">
                  <c:v>45415.929999999993</c:v>
                </c:pt>
                <c:pt idx="151">
                  <c:v>2138.69</c:v>
                </c:pt>
                <c:pt idx="152">
                  <c:v>24107.799999999948</c:v>
                </c:pt>
                <c:pt idx="153">
                  <c:v>39473.47</c:v>
                </c:pt>
                <c:pt idx="154">
                  <c:v>3097.329999999999</c:v>
                </c:pt>
                <c:pt idx="155">
                  <c:v>6248.84</c:v>
                </c:pt>
                <c:pt idx="156">
                  <c:v>7183.5400000000009</c:v>
                </c:pt>
                <c:pt idx="157">
                  <c:v>5843.9000000000042</c:v>
                </c:pt>
                <c:pt idx="158">
                  <c:v>12311.510000000009</c:v>
                </c:pt>
                <c:pt idx="159">
                  <c:v>2446.61</c:v>
                </c:pt>
                <c:pt idx="160">
                  <c:v>219562.21999999951</c:v>
                </c:pt>
                <c:pt idx="161">
                  <c:v>3759.59</c:v>
                </c:pt>
                <c:pt idx="162">
                  <c:v>7034.33</c:v>
                </c:pt>
                <c:pt idx="163">
                  <c:v>170893.58</c:v>
                </c:pt>
                <c:pt idx="164">
                  <c:v>7122.0099999999939</c:v>
                </c:pt>
                <c:pt idx="165">
                  <c:v>63170.5099999999</c:v>
                </c:pt>
                <c:pt idx="166">
                  <c:v>132771.73000000001</c:v>
                </c:pt>
                <c:pt idx="167">
                  <c:v>12074.71</c:v>
                </c:pt>
                <c:pt idx="168">
                  <c:v>2942.82</c:v>
                </c:pt>
                <c:pt idx="169">
                  <c:v>7371.92</c:v>
                </c:pt>
                <c:pt idx="170">
                  <c:v>633013.81000000704</c:v>
                </c:pt>
                <c:pt idx="171">
                  <c:v>6560.1300000000156</c:v>
                </c:pt>
                <c:pt idx="172">
                  <c:v>165933.0199999997</c:v>
                </c:pt>
                <c:pt idx="173">
                  <c:v>91122.50999999998</c:v>
                </c:pt>
                <c:pt idx="174">
                  <c:v>335624.27000000229</c:v>
                </c:pt>
                <c:pt idx="175">
                  <c:v>425134.77000000421</c:v>
                </c:pt>
                <c:pt idx="176">
                  <c:v>31401.55999999999</c:v>
                </c:pt>
                <c:pt idx="177">
                  <c:v>89683.460000000036</c:v>
                </c:pt>
                <c:pt idx="178">
                  <c:v>2517162.8899999792</c:v>
                </c:pt>
                <c:pt idx="179">
                  <c:v>27064.61000000003</c:v>
                </c:pt>
                <c:pt idx="180">
                  <c:v>337254.40000000561</c:v>
                </c:pt>
                <c:pt idx="181">
                  <c:v>13856.95</c:v>
                </c:pt>
                <c:pt idx="182">
                  <c:v>64547.300000000207</c:v>
                </c:pt>
                <c:pt idx="183">
                  <c:v>40637.339999999997</c:v>
                </c:pt>
                <c:pt idx="184">
                  <c:v>269704.2200000005</c:v>
                </c:pt>
                <c:pt idx="185">
                  <c:v>80734.520000000019</c:v>
                </c:pt>
                <c:pt idx="186">
                  <c:v>19437.619999999992</c:v>
                </c:pt>
                <c:pt idx="187">
                  <c:v>1254.3</c:v>
                </c:pt>
                <c:pt idx="188">
                  <c:v>249354.89</c:v>
                </c:pt>
                <c:pt idx="189">
                  <c:v>351471.82000000018</c:v>
                </c:pt>
                <c:pt idx="190">
                  <c:v>70083.31</c:v>
                </c:pt>
                <c:pt idx="191">
                  <c:v>1402.01</c:v>
                </c:pt>
                <c:pt idx="192">
                  <c:v>21227.01</c:v>
                </c:pt>
                <c:pt idx="193">
                  <c:v>24605.910000000011</c:v>
                </c:pt>
                <c:pt idx="194">
                  <c:v>178816.08999999979</c:v>
                </c:pt>
                <c:pt idx="195">
                  <c:v>69601.590000000026</c:v>
                </c:pt>
                <c:pt idx="196">
                  <c:v>101998.63</c:v>
                </c:pt>
                <c:pt idx="197">
                  <c:v>31118.570000000029</c:v>
                </c:pt>
                <c:pt idx="198">
                  <c:v>23166.78</c:v>
                </c:pt>
                <c:pt idx="199">
                  <c:v>126238.7900000001</c:v>
                </c:pt>
                <c:pt idx="200">
                  <c:v>41115.07</c:v>
                </c:pt>
                <c:pt idx="201">
                  <c:v>66432.130000000019</c:v>
                </c:pt>
                <c:pt idx="202">
                  <c:v>81846.060000000012</c:v>
                </c:pt>
                <c:pt idx="203">
                  <c:v>77616.439999999959</c:v>
                </c:pt>
                <c:pt idx="204">
                  <c:v>18606.670000000009</c:v>
                </c:pt>
                <c:pt idx="205">
                  <c:v>2800</c:v>
                </c:pt>
                <c:pt idx="206">
                  <c:v>4344106.4300000099</c:v>
                </c:pt>
                <c:pt idx="207">
                  <c:v>25497.66</c:v>
                </c:pt>
                <c:pt idx="208">
                  <c:v>21433.64999999998</c:v>
                </c:pt>
                <c:pt idx="209">
                  <c:v>135958.35999999999</c:v>
                </c:pt>
                <c:pt idx="210">
                  <c:v>4488.68</c:v>
                </c:pt>
                <c:pt idx="211">
                  <c:v>31028.730000000029</c:v>
                </c:pt>
                <c:pt idx="212">
                  <c:v>14985.3</c:v>
                </c:pt>
                <c:pt idx="213">
                  <c:v>3058.33</c:v>
                </c:pt>
                <c:pt idx="214">
                  <c:v>62112.390000000349</c:v>
                </c:pt>
                <c:pt idx="215">
                  <c:v>16323.96</c:v>
                </c:pt>
                <c:pt idx="216">
                  <c:v>350340.86000000598</c:v>
                </c:pt>
                <c:pt idx="217">
                  <c:v>33934.189999999973</c:v>
                </c:pt>
                <c:pt idx="218">
                  <c:v>49204.319999999978</c:v>
                </c:pt>
                <c:pt idx="219">
                  <c:v>27599.19</c:v>
                </c:pt>
                <c:pt idx="220">
                  <c:v>118889.9399999999</c:v>
                </c:pt>
                <c:pt idx="221">
                  <c:v>35306.460000000006</c:v>
                </c:pt>
                <c:pt idx="222">
                  <c:v>245309.3899999987</c:v>
                </c:pt>
                <c:pt idx="223">
                  <c:v>17331.490000000002</c:v>
                </c:pt>
                <c:pt idx="224">
                  <c:v>16482.919999999998</c:v>
                </c:pt>
                <c:pt idx="225">
                  <c:v>88514.840000000069</c:v>
                </c:pt>
                <c:pt idx="226">
                  <c:v>106339.8599999999</c:v>
                </c:pt>
                <c:pt idx="227">
                  <c:v>33234.710000000043</c:v>
                </c:pt>
                <c:pt idx="228">
                  <c:v>23971.94</c:v>
                </c:pt>
                <c:pt idx="229">
                  <c:v>674.84</c:v>
                </c:pt>
                <c:pt idx="230">
                  <c:v>24726.749999999989</c:v>
                </c:pt>
                <c:pt idx="231">
                  <c:v>15344.15</c:v>
                </c:pt>
                <c:pt idx="232">
                  <c:v>222516.05999999959</c:v>
                </c:pt>
                <c:pt idx="233">
                  <c:v>123772.25999999981</c:v>
                </c:pt>
                <c:pt idx="234">
                  <c:v>1930.89</c:v>
                </c:pt>
                <c:pt idx="235">
                  <c:v>273644.16000000382</c:v>
                </c:pt>
                <c:pt idx="236">
                  <c:v>168071.64999999979</c:v>
                </c:pt>
                <c:pt idx="237">
                  <c:v>222701.04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38-EB3B-47B3-A764-DC4BAF31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0"/>
        <c:showNegBubbles val="0"/>
        <c:axId val="-1655658672"/>
        <c:axId val="-1655664112"/>
      </c:bubbleChart>
      <c:valAx>
        <c:axId val="-1655658672"/>
        <c:scaling>
          <c:orientation val="minMax"/>
          <c:max val="46700"/>
          <c:min val="41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Sector</a:t>
                </a:r>
                <a:r>
                  <a:rPr lang="es-EC" baseline="0"/>
                  <a:t> Financiero Popular y Solidario                            Sector Financiero Privado  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4112"/>
        <c:crossesAt val="-50"/>
        <c:crossBetween val="midCat"/>
        <c:majorUnit val="355"/>
        <c:minorUnit val="50"/>
      </c:valAx>
      <c:valAx>
        <c:axId val="-1655664112"/>
        <c:scaling>
          <c:orientation val="minMax"/>
          <c:max val="3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58672"/>
        <c:crossesAt val="5065"/>
        <c:crossBetween val="midCat"/>
        <c:majorUnit val="100"/>
        <c:min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'[3]Cifras SD'!$P$28:$P$265</c:f>
              <c:numCache>
                <c:formatCode>######################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104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132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6-49A2-914B-C9294DFAD12D}"/>
            </c:ext>
          </c:extLst>
        </c:ser>
        <c:ser>
          <c:idx val="1"/>
          <c:order val="1"/>
          <c:tx>
            <c:strRef>
              <c:f>'[2]Cifras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'[2]Cifras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6-49A2-914B-C9294DFAD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vs. </a:t>
            </a:r>
            <a:r>
              <a:rPr lang="es-EC"/>
              <a:t>Tiempo</a:t>
            </a:r>
            <a:r>
              <a:rPr lang="es-EC" baseline="0"/>
              <a:t>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'[3]Cifras SP'!$Q$27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22292745298336E-2"/>
                  <c:y val="-0.128581591392239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C9-413F-983B-96C7C50625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SP'!$Q$28</c:f>
              <c:numCache>
                <c:formatCode>######################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9-413F-983B-96C7C506255E}"/>
            </c:ext>
          </c:extLst>
        </c:ser>
        <c:ser>
          <c:idx val="0"/>
          <c:order val="1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C9-413F-983B-96C7C50625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C9-413F-983B-96C7C5062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1392"/>
        <c:axId val="-1655669552"/>
        <c:axId val="0"/>
      </c:bar3DChart>
      <c:catAx>
        <c:axId val="-165566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9552"/>
        <c:crosses val="autoZero"/>
        <c:auto val="1"/>
        <c:lblAlgn val="ctr"/>
        <c:lblOffset val="100"/>
        <c:noMultiLvlLbl val="0"/>
      </c:catAx>
      <c:valAx>
        <c:axId val="-165566955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1392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SP'!$C$35:$C$39</c:f>
              <c:numCache>
                <c:formatCode>######################</c:formatCode>
                <c:ptCount val="5"/>
                <c:pt idx="0">
                  <c:v>246</c:v>
                </c:pt>
                <c:pt idx="4" formatCode="General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9-4E93-B9A6-E8E0A2413B93}"/>
            </c:ext>
          </c:extLst>
        </c:ser>
        <c:ser>
          <c:idx val="1"/>
          <c:order val="1"/>
          <c:tx>
            <c:strRef>
              <c:f>'[3]Cifras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SP'!$D$35:$D$39</c:f>
              <c:numCache>
                <c:formatCode>######################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 formatCode="General">
                  <c:v>2</c:v>
                </c:pt>
                <c:pt idx="4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9-4E93-B9A6-E8E0A2413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60848"/>
        <c:axId val="-1655672816"/>
      </c:barChart>
      <c:catAx>
        <c:axId val="-16556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816"/>
        <c:crosses val="autoZero"/>
        <c:auto val="1"/>
        <c:lblAlgn val="ctr"/>
        <c:lblOffset val="100"/>
        <c:noMultiLvlLbl val="0"/>
      </c:catAx>
      <c:valAx>
        <c:axId val="-16556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0-4901-8486-98278BF76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0-4901-8486-98278BF76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6288"/>
        <c:axId val="-1655666832"/>
        <c:axId val="0"/>
      </c:bar3DChart>
      <c:catAx>
        <c:axId val="-165566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6832"/>
        <c:crosses val="autoZero"/>
        <c:auto val="1"/>
        <c:lblAlgn val="ctr"/>
        <c:lblOffset val="100"/>
        <c:noMultiLvlLbl val="0"/>
      </c:catAx>
      <c:valAx>
        <c:axId val="-165566683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6288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22860</xdr:rowOff>
    </xdr:from>
    <xdr:to>
      <xdr:col>4</xdr:col>
      <xdr:colOff>22860</xdr:colOff>
      <xdr:row>4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2860"/>
          <a:ext cx="1897380" cy="8313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0</xdr:rowOff>
    </xdr:from>
    <xdr:to>
      <xdr:col>12</xdr:col>
      <xdr:colOff>609703</xdr:colOff>
      <xdr:row>20</xdr:row>
      <xdr:rowOff>119679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5E3DD5-CD4F-49E2-9127-D85C60F56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3081336</xdr:colOff>
      <xdr:row>40</xdr:row>
      <xdr:rowOff>14286</xdr:rowOff>
    </xdr:from>
    <xdr:to>
      <xdr:col>5</xdr:col>
      <xdr:colOff>1181099</xdr:colOff>
      <xdr:row>69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7C032D-1D8C-4BA5-A671-A15518DA6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15</xdr:col>
      <xdr:colOff>714478</xdr:colOff>
      <xdr:row>59</xdr:row>
      <xdr:rowOff>119679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8A3C8A-A113-48B5-8F96-8631953B6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106681</xdr:rowOff>
    </xdr:from>
    <xdr:to>
      <xdr:col>3</xdr:col>
      <xdr:colOff>774396</xdr:colOff>
      <xdr:row>4</xdr:row>
      <xdr:rowOff>167641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06681"/>
          <a:ext cx="182595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0</xdr:rowOff>
    </xdr:from>
    <xdr:to>
      <xdr:col>3</xdr:col>
      <xdr:colOff>1697182</xdr:colOff>
      <xdr:row>4</xdr:row>
      <xdr:rowOff>138083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0"/>
          <a:ext cx="1997426" cy="87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538739</xdr:colOff>
      <xdr:row>4</xdr:row>
      <xdr:rowOff>135006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0"/>
          <a:ext cx="1997426" cy="875235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</xdr:colOff>
      <xdr:row>7</xdr:row>
      <xdr:rowOff>97971</xdr:rowOff>
    </xdr:from>
    <xdr:to>
      <xdr:col>18</xdr:col>
      <xdr:colOff>9440</xdr:colOff>
      <xdr:row>31</xdr:row>
      <xdr:rowOff>43543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38654A2-0339-4929-9C04-FE2BF8EBE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2" y="1371600"/>
          <a:ext cx="13660127" cy="4125686"/>
        </a:xfrm>
        <a:prstGeom prst="rect">
          <a:avLst/>
        </a:prstGeom>
      </xdr:spPr>
    </xdr:pic>
    <xdr:clientData/>
  </xdr:twoCellAnchor>
  <xdr:twoCellAnchor editAs="oneCell">
    <xdr:from>
      <xdr:col>1</xdr:col>
      <xdr:colOff>65313</xdr:colOff>
      <xdr:row>40</xdr:row>
      <xdr:rowOff>43543</xdr:rowOff>
    </xdr:from>
    <xdr:to>
      <xdr:col>16</xdr:col>
      <xdr:colOff>272099</xdr:colOff>
      <xdr:row>60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AF10509-B425-4DFA-A298-2B0630677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8084" y="7064829"/>
          <a:ext cx="12311701" cy="3592285"/>
        </a:xfrm>
        <a:prstGeom prst="rect">
          <a:avLst/>
        </a:prstGeom>
      </xdr:spPr>
    </xdr:pic>
    <xdr:clientData/>
  </xdr:twoCellAnchor>
  <xdr:twoCellAnchor editAs="oneCell">
    <xdr:from>
      <xdr:col>1</xdr:col>
      <xdr:colOff>65314</xdr:colOff>
      <xdr:row>62</xdr:row>
      <xdr:rowOff>0</xdr:rowOff>
    </xdr:from>
    <xdr:to>
      <xdr:col>8</xdr:col>
      <xdr:colOff>275474</xdr:colOff>
      <xdr:row>81</xdr:row>
      <xdr:rowOff>130628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16FBA5A-4FF7-46CB-B878-092FAD71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085" y="10842171"/>
          <a:ext cx="6044903" cy="34398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60961</xdr:rowOff>
    </xdr:from>
    <xdr:to>
      <xdr:col>2</xdr:col>
      <xdr:colOff>821055</xdr:colOff>
      <xdr:row>4</xdr:row>
      <xdr:rowOff>129845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60961"/>
          <a:ext cx="1844040" cy="8080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83821</xdr:rowOff>
    </xdr:from>
    <xdr:to>
      <xdr:col>2</xdr:col>
      <xdr:colOff>587216</xdr:colOff>
      <xdr:row>4</xdr:row>
      <xdr:rowOff>121921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83821"/>
          <a:ext cx="1791176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6</xdr:row>
      <xdr:rowOff>80570</xdr:rowOff>
    </xdr:from>
    <xdr:to>
      <xdr:col>6</xdr:col>
      <xdr:colOff>518161</xdr:colOff>
      <xdr:row>24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E1A65-BBFD-46E3-4ABD-F1DCB7A7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1" y="1185470"/>
          <a:ext cx="4762500" cy="31350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1</xdr:row>
      <xdr:rowOff>45721</xdr:rowOff>
    </xdr:from>
    <xdr:to>
      <xdr:col>10</xdr:col>
      <xdr:colOff>45720</xdr:colOff>
      <xdr:row>19</xdr:row>
      <xdr:rowOff>60961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4C3F80-2485-4D60-9B3D-A21EC345D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1127759</xdr:colOff>
      <xdr:row>1</xdr:row>
      <xdr:rowOff>30479</xdr:rowOff>
    </xdr:from>
    <xdr:to>
      <xdr:col>28</xdr:col>
      <xdr:colOff>504654</xdr:colOff>
      <xdr:row>19</xdr:row>
      <xdr:rowOff>158362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6F1BFC-146D-40C2-A565-D61C99B96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0.50349</cdr:x>
      <cdr:y>0.92767</cdr:y>
    </cdr:from>
    <cdr:to>
      <cdr:x>0.51048</cdr:x>
      <cdr:y>0.9407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377764" y="2944595"/>
          <a:ext cx="60777" cy="4136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0.7451</cdr:x>
      <cdr:y>0.92574</cdr:y>
    </cdr:from>
    <cdr:to>
      <cdr:x>0.7521</cdr:x>
      <cdr:y>0.93877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6478593" y="2938469"/>
          <a:ext cx="60864" cy="4136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0.05056</cdr:x>
      <cdr:y>0.77794</cdr:y>
    </cdr:from>
    <cdr:to>
      <cdr:x>1</cdr:x>
      <cdr:y>0.93688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68320" y="2538811"/>
          <a:ext cx="10672915" cy="518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2013         2014            2015              2016</a:t>
          </a:r>
          <a:r>
            <a:rPr lang="es-EC" sz="1100" baseline="0"/>
            <a:t>                   2017                  2018                   2019                 2020                 2021                2022             2023               2024                 2025                 2026  </a:t>
          </a:r>
          <a:endParaRPr lang="es-EC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1%2004%202026.xlsx" TargetMode="External"/><Relationship Id="rId1" Type="http://schemas.openxmlformats.org/officeDocument/2006/relationships/externalLinkPath" Target="file:///C:\Users\mariajose.iza\Downloads\3.REPORTE%20PEM%2001%2004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Carolina\COSEDE\MECANISMOS\4.JOSE%20ANTONIO%20GUZM&#193;N\Reportes\3.Riesgos\2.%20Reportes%20PEM\2025\7.Julio\REPORTE%20PEM%2031%2007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4%2005%202026.xlsx" TargetMode="External"/><Relationship Id="rId1" Type="http://schemas.openxmlformats.org/officeDocument/2006/relationships/externalLinkPath" Target="file:///C:\Users\mariajose.iza\Downloads\3.REPORTE%20PEM%2004%200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24208307.050002869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53547613.939999737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51175.819999999992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14458.239999999991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72248.460000000021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43302.499999999804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246669.9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226286.1399999999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175757.64999999909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37705.930000000008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7747351.8600001028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272719.45999999979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75532.939999999959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605427.71999999927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39561.529999999977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9245330.1099999975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39223.76999999996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47552.100000000028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61398.729999999989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371398.47000000247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23870.130000000019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727068.51999999932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15958.669999999989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82480599.930001214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1517929.939999999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23028.869999999981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6250.8799999999956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3419394.5999999968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553601.86999999976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76493.679999999964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27596.509999999809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6789.7499999999991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38973.299999999923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9106962.5899999924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334662.56999999977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16225.81000000001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1068.5899999999999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78954720.779993787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82208.810000000041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6100.0300000000016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19808.15000000006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365302.1299999982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302028.4300000018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84061.829999999987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85257.719999999928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4013.2799999999902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149709.37999999919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33068.660000000011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32931.089999999909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218060.85000000009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4663687.3599999743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91827.190000000017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34587.310000000012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83722.140000000029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72579.909999999494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4788029.9999999814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5951.2600000000502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872695.80000000622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6385.6500000000005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49302.859999999993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9124.0100000000075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263787.74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97910.160000001022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18435.569999999971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88381.8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26166.72999999996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63427.710000000006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35509.599999999999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26832.03000000001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155416.47000000009</v>
          </cell>
          <cell r="P166">
            <v>104</v>
          </cell>
          <cell r="R166">
            <v>33</v>
          </cell>
        </row>
        <row r="167">
          <cell r="D167">
            <v>42951</v>
          </cell>
          <cell r="M167">
            <v>1572881.51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70178.680000000037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59705.910000000309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12566.28000000001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9351.6300000000065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672108.71999999986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78695.109999999579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24107.799999999948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39473.470000000008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3097.329999999999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5843.9000000000078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12311.510000000029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2446.6099999999992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219562.21999999971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7122.0099999999948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63170.509999999907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132771.72999999989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7371.920000000001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633013.81000000692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6560.1300000000138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165933.01999999979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91122.509999999922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335624.27000000241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31401.56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89683.459999999963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2517162.8899999792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27064.610000000019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337254.40000000538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64547.300000000192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269704.22000000061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80734.520000000033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19437.61999999997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249354.8899999999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178816.08999999979</v>
          </cell>
          <cell r="P222">
            <v>132</v>
          </cell>
          <cell r="R222">
            <v>55</v>
          </cell>
        </row>
        <row r="223">
          <cell r="D223">
            <v>42551</v>
          </cell>
          <cell r="M223">
            <v>69601.590000000026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126238.7900000001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41115.069999999978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81846.060000000012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77616.439999999973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18606.670000000009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4344106.4300000044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21433.649999999969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31028.730000000029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62112.390000000458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350340.86000000621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49204.319999999992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118889.9399999999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245309.3899999987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17331.490000000009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88514.840000000055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123772.25999999981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273644.16000000382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168071.64999999991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J27" t="str">
            <v>Fecha Resolución</v>
          </cell>
          <cell r="Q27" t="str">
            <v>Tiempo COSEDE</v>
          </cell>
        </row>
        <row r="28">
          <cell r="J28">
            <v>45761</v>
          </cell>
          <cell r="Q28">
            <v>1</v>
          </cell>
        </row>
        <row r="29">
          <cell r="J29">
            <v>41884</v>
          </cell>
          <cell r="Q29">
            <v>1</v>
          </cell>
        </row>
        <row r="30">
          <cell r="J30">
            <v>41365</v>
          </cell>
          <cell r="Q30">
            <v>3</v>
          </cell>
        </row>
        <row r="31">
          <cell r="J31">
            <v>43587</v>
          </cell>
          <cell r="Q31">
            <v>9</v>
          </cell>
        </row>
        <row r="32">
          <cell r="J32">
            <v>43871</v>
          </cell>
          <cell r="Q32">
            <v>5</v>
          </cell>
        </row>
        <row r="33">
          <cell r="J33">
            <v>42846</v>
          </cell>
          <cell r="Q33">
            <v>12</v>
          </cell>
        </row>
        <row r="34">
          <cell r="J34">
            <v>43390</v>
          </cell>
          <cell r="Q34">
            <v>18</v>
          </cell>
        </row>
        <row r="35">
          <cell r="J35">
            <v>44061</v>
          </cell>
          <cell r="Q35">
            <v>6</v>
          </cell>
        </row>
        <row r="36">
          <cell r="J36">
            <v>44203</v>
          </cell>
          <cell r="Q36">
            <v>7</v>
          </cell>
        </row>
        <row r="37">
          <cell r="J37">
            <v>43496</v>
          </cell>
          <cell r="Q37">
            <v>9</v>
          </cell>
        </row>
        <row r="38">
          <cell r="J38">
            <v>42983</v>
          </cell>
          <cell r="Q38">
            <v>6</v>
          </cell>
        </row>
        <row r="39">
          <cell r="J39">
            <v>44987</v>
          </cell>
          <cell r="Q39">
            <v>4</v>
          </cell>
        </row>
        <row r="40">
          <cell r="J40">
            <v>42695</v>
          </cell>
          <cell r="Q40">
            <v>16</v>
          </cell>
        </row>
        <row r="41">
          <cell r="J41">
            <v>45071</v>
          </cell>
          <cell r="Q41">
            <v>4</v>
          </cell>
        </row>
        <row r="42">
          <cell r="J42">
            <v>42866</v>
          </cell>
          <cell r="Q42">
            <v>17</v>
          </cell>
        </row>
        <row r="43">
          <cell r="J43">
            <v>42065</v>
          </cell>
          <cell r="Q43">
            <v>16</v>
          </cell>
        </row>
        <row r="44">
          <cell r="J44">
            <v>42601</v>
          </cell>
          <cell r="Q44">
            <v>18</v>
          </cell>
        </row>
        <row r="45">
          <cell r="J45">
            <v>42265</v>
          </cell>
          <cell r="Q45">
            <v>9</v>
          </cell>
        </row>
        <row r="46">
          <cell r="J46">
            <v>43250</v>
          </cell>
          <cell r="Q46">
            <v>11</v>
          </cell>
        </row>
        <row r="47">
          <cell r="J47">
            <v>43727</v>
          </cell>
          <cell r="Q47">
            <v>8</v>
          </cell>
        </row>
        <row r="48">
          <cell r="J48">
            <v>44203</v>
          </cell>
          <cell r="Q48">
            <v>5</v>
          </cell>
        </row>
        <row r="49">
          <cell r="J49">
            <v>44222</v>
          </cell>
          <cell r="Q49">
            <v>6</v>
          </cell>
        </row>
        <row r="50">
          <cell r="J50">
            <v>44764</v>
          </cell>
          <cell r="Q50">
            <v>2</v>
          </cell>
        </row>
        <row r="51">
          <cell r="J51">
            <v>43217</v>
          </cell>
          <cell r="Q51">
            <v>11</v>
          </cell>
        </row>
        <row r="52">
          <cell r="J52">
            <v>43006</v>
          </cell>
          <cell r="Q52">
            <v>10</v>
          </cell>
        </row>
        <row r="53">
          <cell r="J53">
            <v>42832</v>
          </cell>
          <cell r="Q53">
            <v>13</v>
          </cell>
        </row>
        <row r="54">
          <cell r="J54">
            <v>41820</v>
          </cell>
          <cell r="Q54">
            <v>9</v>
          </cell>
        </row>
        <row r="55">
          <cell r="J55">
            <v>41991</v>
          </cell>
          <cell r="Q55">
            <v>25</v>
          </cell>
        </row>
        <row r="56">
          <cell r="J56">
            <v>45183</v>
          </cell>
          <cell r="Q56">
            <v>4</v>
          </cell>
        </row>
        <row r="57">
          <cell r="J57">
            <v>42682</v>
          </cell>
          <cell r="Q57">
            <v>2</v>
          </cell>
        </row>
        <row r="58">
          <cell r="J58">
            <v>42808</v>
          </cell>
          <cell r="Q58">
            <v>13</v>
          </cell>
        </row>
        <row r="59">
          <cell r="J59">
            <v>43585</v>
          </cell>
          <cell r="Q59">
            <v>6</v>
          </cell>
        </row>
        <row r="60">
          <cell r="J60">
            <v>43182</v>
          </cell>
          <cell r="Q60">
            <v>13</v>
          </cell>
        </row>
        <row r="61">
          <cell r="J61">
            <v>44011</v>
          </cell>
          <cell r="Q61">
            <v>6</v>
          </cell>
        </row>
        <row r="62">
          <cell r="J62">
            <v>42145</v>
          </cell>
          <cell r="Q62">
            <v>35</v>
          </cell>
        </row>
        <row r="63">
          <cell r="J63">
            <v>42837</v>
          </cell>
          <cell r="Q63">
            <v>16</v>
          </cell>
        </row>
        <row r="64">
          <cell r="J64">
            <v>42804</v>
          </cell>
          <cell r="Q64">
            <v>12</v>
          </cell>
        </row>
        <row r="65">
          <cell r="J65">
            <v>43495</v>
          </cell>
          <cell r="Q65">
            <v>6</v>
          </cell>
        </row>
        <row r="66">
          <cell r="J66">
            <v>42265</v>
          </cell>
          <cell r="Q66">
            <v>22</v>
          </cell>
        </row>
        <row r="67">
          <cell r="J67">
            <v>42268</v>
          </cell>
          <cell r="Q67">
            <v>15</v>
          </cell>
        </row>
        <row r="68">
          <cell r="J68">
            <v>42796</v>
          </cell>
          <cell r="Q68">
            <v>10</v>
          </cell>
        </row>
        <row r="69">
          <cell r="J69">
            <v>44469</v>
          </cell>
          <cell r="Q69">
            <v>2</v>
          </cell>
        </row>
        <row r="70">
          <cell r="J70">
            <v>45643</v>
          </cell>
          <cell r="Q70">
            <v>1</v>
          </cell>
        </row>
        <row r="71">
          <cell r="J71">
            <v>43062</v>
          </cell>
          <cell r="Q71">
            <v>10</v>
          </cell>
        </row>
        <row r="72">
          <cell r="J72">
            <v>42608</v>
          </cell>
          <cell r="Q72">
            <v>10</v>
          </cell>
        </row>
        <row r="73">
          <cell r="J73">
            <v>42292</v>
          </cell>
          <cell r="Q73">
            <v>8</v>
          </cell>
        </row>
        <row r="74">
          <cell r="J74">
            <v>42179</v>
          </cell>
          <cell r="Q74">
            <v>12</v>
          </cell>
        </row>
        <row r="75">
          <cell r="J75">
            <v>43087</v>
          </cell>
          <cell r="Q75">
            <v>2</v>
          </cell>
        </row>
        <row r="76">
          <cell r="J76">
            <v>42760</v>
          </cell>
          <cell r="Q76">
            <v>5</v>
          </cell>
        </row>
        <row r="77">
          <cell r="J77">
            <v>42663</v>
          </cell>
          <cell r="Q77">
            <v>9</v>
          </cell>
        </row>
        <row r="78">
          <cell r="J78">
            <v>42933</v>
          </cell>
          <cell r="Q78">
            <v>18</v>
          </cell>
        </row>
        <row r="79">
          <cell r="J79">
            <v>45030</v>
          </cell>
          <cell r="Q79">
            <v>3</v>
          </cell>
        </row>
        <row r="80">
          <cell r="J80">
            <v>42780</v>
          </cell>
          <cell r="Q80">
            <v>8</v>
          </cell>
        </row>
        <row r="81">
          <cell r="J81">
            <v>42811</v>
          </cell>
          <cell r="Q81">
            <v>14</v>
          </cell>
        </row>
        <row r="82">
          <cell r="J82">
            <v>45441</v>
          </cell>
          <cell r="Q82">
            <v>3</v>
          </cell>
        </row>
        <row r="83">
          <cell r="J83">
            <v>42824</v>
          </cell>
          <cell r="Q83">
            <v>8</v>
          </cell>
        </row>
        <row r="84">
          <cell r="J84">
            <v>42725</v>
          </cell>
          <cell r="Q84">
            <v>7</v>
          </cell>
        </row>
        <row r="85">
          <cell r="J85">
            <v>42069</v>
          </cell>
          <cell r="Q85">
            <v>20</v>
          </cell>
        </row>
        <row r="86">
          <cell r="J86">
            <v>42951</v>
          </cell>
          <cell r="Q86">
            <v>15</v>
          </cell>
        </row>
        <row r="87">
          <cell r="J87">
            <v>45187</v>
          </cell>
          <cell r="Q87">
            <v>4</v>
          </cell>
        </row>
        <row r="88">
          <cell r="J88">
            <v>41915</v>
          </cell>
          <cell r="Q88">
            <v>1</v>
          </cell>
        </row>
        <row r="89">
          <cell r="J89">
            <v>42822</v>
          </cell>
          <cell r="Q89">
            <v>19</v>
          </cell>
        </row>
        <row r="90">
          <cell r="J90">
            <v>42870</v>
          </cell>
          <cell r="Q90">
            <v>17</v>
          </cell>
        </row>
        <row r="91">
          <cell r="J91">
            <v>43131</v>
          </cell>
          <cell r="Q91">
            <v>7</v>
          </cell>
        </row>
        <row r="92">
          <cell r="J92">
            <v>42507</v>
          </cell>
          <cell r="Q92">
            <v>10</v>
          </cell>
        </row>
        <row r="93">
          <cell r="J93">
            <v>42557</v>
          </cell>
          <cell r="Q93">
            <v>13</v>
          </cell>
        </row>
        <row r="94">
          <cell r="J94">
            <v>42451</v>
          </cell>
          <cell r="Q94">
            <v>15</v>
          </cell>
        </row>
        <row r="95">
          <cell r="J95">
            <v>42815</v>
          </cell>
          <cell r="Q95">
            <v>17</v>
          </cell>
        </row>
        <row r="96">
          <cell r="J96">
            <v>42153</v>
          </cell>
          <cell r="Q96">
            <v>31</v>
          </cell>
        </row>
        <row r="97">
          <cell r="J97">
            <v>42865</v>
          </cell>
          <cell r="Q97">
            <v>17</v>
          </cell>
        </row>
        <row r="98">
          <cell r="J98">
            <v>42996</v>
          </cell>
          <cell r="Q98">
            <v>11</v>
          </cell>
        </row>
        <row r="99">
          <cell r="J99">
            <v>42978</v>
          </cell>
          <cell r="Q99">
            <v>9</v>
          </cell>
        </row>
        <row r="100">
          <cell r="J100">
            <v>41991</v>
          </cell>
          <cell r="Q100">
            <v>25</v>
          </cell>
        </row>
        <row r="101">
          <cell r="J101">
            <v>42779</v>
          </cell>
          <cell r="Q101">
            <v>7</v>
          </cell>
        </row>
        <row r="102">
          <cell r="J102">
            <v>43875</v>
          </cell>
          <cell r="Q102">
            <v>6</v>
          </cell>
        </row>
        <row r="103">
          <cell r="J103">
            <v>43608</v>
          </cell>
          <cell r="Q103">
            <v>9</v>
          </cell>
        </row>
        <row r="104">
          <cell r="J104">
            <v>43243</v>
          </cell>
          <cell r="Q104">
            <v>9</v>
          </cell>
        </row>
        <row r="105">
          <cell r="J105">
            <v>44337</v>
          </cell>
          <cell r="Q105">
            <v>3</v>
          </cell>
        </row>
        <row r="106">
          <cell r="J106">
            <v>42599</v>
          </cell>
          <cell r="Q106">
            <v>20</v>
          </cell>
        </row>
        <row r="107">
          <cell r="J107">
            <v>41754</v>
          </cell>
          <cell r="Q107">
            <v>4</v>
          </cell>
        </row>
        <row r="108">
          <cell r="J108">
            <v>42762</v>
          </cell>
          <cell r="Q108">
            <v>8</v>
          </cell>
        </row>
        <row r="109">
          <cell r="J109">
            <v>42808</v>
          </cell>
          <cell r="Q109">
            <v>15</v>
          </cell>
        </row>
        <row r="110">
          <cell r="J110">
            <v>42824</v>
          </cell>
          <cell r="Q110">
            <v>9</v>
          </cell>
        </row>
        <row r="111">
          <cell r="J111">
            <v>44750</v>
          </cell>
          <cell r="Q111">
            <v>4</v>
          </cell>
        </row>
        <row r="112">
          <cell r="J112">
            <v>42835</v>
          </cell>
          <cell r="Q112">
            <v>16</v>
          </cell>
        </row>
        <row r="113">
          <cell r="J113">
            <v>44007</v>
          </cell>
          <cell r="Q113">
            <v>6</v>
          </cell>
        </row>
        <row r="114">
          <cell r="J114">
            <v>42816</v>
          </cell>
          <cell r="Q114">
            <v>19</v>
          </cell>
        </row>
        <row r="115">
          <cell r="J115">
            <v>45264</v>
          </cell>
          <cell r="Q115">
            <v>3</v>
          </cell>
        </row>
        <row r="116">
          <cell r="J116">
            <v>43167</v>
          </cell>
          <cell r="Q116">
            <v>10</v>
          </cell>
        </row>
        <row r="117">
          <cell r="J117">
            <v>42808</v>
          </cell>
          <cell r="Q117">
            <v>16</v>
          </cell>
        </row>
        <row r="118">
          <cell r="J118">
            <v>43224</v>
          </cell>
          <cell r="Q118">
            <v>12</v>
          </cell>
        </row>
        <row r="119">
          <cell r="J119">
            <v>43607</v>
          </cell>
          <cell r="Q119">
            <v>6</v>
          </cell>
        </row>
        <row r="120">
          <cell r="J120">
            <v>44855</v>
          </cell>
          <cell r="Q120">
            <v>3</v>
          </cell>
        </row>
        <row r="121">
          <cell r="J121">
            <v>43662</v>
          </cell>
          <cell r="Q121">
            <v>6</v>
          </cell>
        </row>
        <row r="122">
          <cell r="J122">
            <v>43437</v>
          </cell>
          <cell r="Q122">
            <v>2</v>
          </cell>
        </row>
        <row r="123">
          <cell r="J123">
            <v>42762</v>
          </cell>
          <cell r="Q123">
            <v>13</v>
          </cell>
        </row>
        <row r="124">
          <cell r="J124">
            <v>42180</v>
          </cell>
          <cell r="Q124">
            <v>10</v>
          </cell>
        </row>
        <row r="125">
          <cell r="J125">
            <v>42056</v>
          </cell>
          <cell r="Q125">
            <v>4</v>
          </cell>
        </row>
        <row r="126">
          <cell r="J126">
            <v>45307</v>
          </cell>
          <cell r="Q126">
            <v>2</v>
          </cell>
        </row>
        <row r="127">
          <cell r="J127">
            <v>45301</v>
          </cell>
          <cell r="Q127">
            <v>4</v>
          </cell>
        </row>
        <row r="128">
          <cell r="J128">
            <v>42335</v>
          </cell>
          <cell r="Q128">
            <v>20</v>
          </cell>
        </row>
        <row r="129">
          <cell r="J129">
            <v>42674</v>
          </cell>
          <cell r="Q129">
            <v>27</v>
          </cell>
        </row>
        <row r="130">
          <cell r="J130">
            <v>45289</v>
          </cell>
          <cell r="Q130">
            <v>3</v>
          </cell>
        </row>
        <row r="131">
          <cell r="J131">
            <v>42824</v>
          </cell>
          <cell r="Q131">
            <v>13</v>
          </cell>
        </row>
        <row r="132">
          <cell r="J132">
            <v>42780</v>
          </cell>
          <cell r="Q132">
            <v>7</v>
          </cell>
        </row>
        <row r="133">
          <cell r="J133">
            <v>42403</v>
          </cell>
          <cell r="Q133">
            <v>19</v>
          </cell>
        </row>
        <row r="134">
          <cell r="J134">
            <v>42895</v>
          </cell>
          <cell r="Q134">
            <v>6</v>
          </cell>
        </row>
        <row r="135">
          <cell r="J135">
            <v>43924</v>
          </cell>
          <cell r="Q135">
            <v>6</v>
          </cell>
        </row>
        <row r="136">
          <cell r="J136">
            <v>43325</v>
          </cell>
          <cell r="Q136">
            <v>8</v>
          </cell>
        </row>
        <row r="137">
          <cell r="J137">
            <v>44589</v>
          </cell>
          <cell r="Q137">
            <v>3</v>
          </cell>
        </row>
        <row r="138">
          <cell r="J138">
            <v>42037</v>
          </cell>
          <cell r="Q138">
            <v>40</v>
          </cell>
        </row>
        <row r="139">
          <cell r="J139">
            <v>42244</v>
          </cell>
          <cell r="Q139">
            <v>10</v>
          </cell>
        </row>
        <row r="140">
          <cell r="J140">
            <v>42019</v>
          </cell>
          <cell r="Q140">
            <v>17</v>
          </cell>
        </row>
        <row r="141">
          <cell r="J141">
            <v>43896</v>
          </cell>
          <cell r="Q141">
            <v>6</v>
          </cell>
        </row>
        <row r="142">
          <cell r="J142">
            <v>43315</v>
          </cell>
          <cell r="Q142">
            <v>15</v>
          </cell>
        </row>
        <row r="143">
          <cell r="J143">
            <v>44579</v>
          </cell>
          <cell r="Q143">
            <v>4</v>
          </cell>
        </row>
        <row r="144">
          <cell r="J144">
            <v>42128</v>
          </cell>
          <cell r="Q144">
            <v>22</v>
          </cell>
        </row>
        <row r="145">
          <cell r="J145">
            <v>43741</v>
          </cell>
          <cell r="Q145">
            <v>16</v>
          </cell>
        </row>
        <row r="146">
          <cell r="J146">
            <v>42892</v>
          </cell>
          <cell r="Q146">
            <v>13</v>
          </cell>
        </row>
        <row r="147">
          <cell r="J147">
            <v>42971</v>
          </cell>
          <cell r="Q147">
            <v>8</v>
          </cell>
        </row>
        <row r="148">
          <cell r="J148">
            <v>44358</v>
          </cell>
          <cell r="Q148">
            <v>2</v>
          </cell>
        </row>
        <row r="149">
          <cell r="J149">
            <v>42779</v>
          </cell>
          <cell r="Q149">
            <v>12</v>
          </cell>
        </row>
        <row r="150">
          <cell r="J150">
            <v>42824</v>
          </cell>
          <cell r="Q150">
            <v>9</v>
          </cell>
        </row>
        <row r="151">
          <cell r="J151">
            <v>42845</v>
          </cell>
          <cell r="Q151">
            <v>20</v>
          </cell>
        </row>
        <row r="152">
          <cell r="J152">
            <v>42699</v>
          </cell>
          <cell r="Q152">
            <v>11</v>
          </cell>
        </row>
        <row r="153">
          <cell r="J153">
            <v>42572</v>
          </cell>
          <cell r="Q153">
            <v>18</v>
          </cell>
        </row>
        <row r="154">
          <cell r="J154">
            <v>44068</v>
          </cell>
          <cell r="Q154">
            <v>8</v>
          </cell>
        </row>
        <row r="155">
          <cell r="J155">
            <v>42992</v>
          </cell>
          <cell r="Q155">
            <v>10</v>
          </cell>
        </row>
        <row r="156">
          <cell r="J156">
            <v>44967</v>
          </cell>
          <cell r="Q156">
            <v>3</v>
          </cell>
        </row>
        <row r="157">
          <cell r="J157">
            <v>42929</v>
          </cell>
          <cell r="Q157">
            <v>17</v>
          </cell>
        </row>
        <row r="158">
          <cell r="J158">
            <v>42825</v>
          </cell>
          <cell r="Q158">
            <v>9</v>
          </cell>
        </row>
        <row r="159">
          <cell r="J159">
            <v>42835</v>
          </cell>
          <cell r="Q159">
            <v>13</v>
          </cell>
        </row>
        <row r="160">
          <cell r="J160">
            <v>43871</v>
          </cell>
          <cell r="Q160">
            <v>8</v>
          </cell>
        </row>
        <row r="161">
          <cell r="J161">
            <v>42538</v>
          </cell>
          <cell r="Q161">
            <v>10</v>
          </cell>
        </row>
        <row r="162">
          <cell r="J162">
            <v>43438</v>
          </cell>
          <cell r="Q162">
            <v>10</v>
          </cell>
        </row>
        <row r="163">
          <cell r="J163">
            <v>42720</v>
          </cell>
          <cell r="Q163">
            <v>11</v>
          </cell>
        </row>
        <row r="164">
          <cell r="J164">
            <v>42877</v>
          </cell>
          <cell r="Q164">
            <v>8</v>
          </cell>
        </row>
        <row r="165">
          <cell r="J165">
            <v>43046</v>
          </cell>
          <cell r="Q165">
            <v>10</v>
          </cell>
        </row>
        <row r="166">
          <cell r="J166">
            <v>44672</v>
          </cell>
          <cell r="Q166">
            <v>3</v>
          </cell>
        </row>
        <row r="167">
          <cell r="J167">
            <v>42824</v>
          </cell>
          <cell r="Q167">
            <v>12</v>
          </cell>
        </row>
        <row r="168">
          <cell r="J168">
            <v>42781</v>
          </cell>
          <cell r="Q168">
            <v>16</v>
          </cell>
        </row>
        <row r="169">
          <cell r="J169">
            <v>42662</v>
          </cell>
          <cell r="Q169">
            <v>9</v>
          </cell>
        </row>
        <row r="170">
          <cell r="J170">
            <v>42835</v>
          </cell>
          <cell r="Q170">
            <v>16</v>
          </cell>
        </row>
        <row r="171">
          <cell r="J171">
            <v>44693</v>
          </cell>
          <cell r="Q171">
            <v>3</v>
          </cell>
        </row>
        <row r="172">
          <cell r="J172">
            <v>42824</v>
          </cell>
          <cell r="Q172">
            <v>17</v>
          </cell>
        </row>
        <row r="173">
          <cell r="J173">
            <v>42598</v>
          </cell>
          <cell r="Q173">
            <v>15</v>
          </cell>
        </row>
        <row r="174">
          <cell r="J174">
            <v>42128</v>
          </cell>
          <cell r="Q174">
            <v>22</v>
          </cell>
        </row>
        <row r="175">
          <cell r="J175">
            <v>42790</v>
          </cell>
          <cell r="Q175">
            <v>15</v>
          </cell>
        </row>
        <row r="176">
          <cell r="J176">
            <v>43487</v>
          </cell>
          <cell r="Q176">
            <v>13</v>
          </cell>
        </row>
        <row r="177">
          <cell r="J177">
            <v>43326</v>
          </cell>
          <cell r="Q177">
            <v>13</v>
          </cell>
        </row>
        <row r="178">
          <cell r="J178">
            <v>42592</v>
          </cell>
          <cell r="Q178">
            <v>16</v>
          </cell>
        </row>
        <row r="179">
          <cell r="J179">
            <v>43168</v>
          </cell>
          <cell r="Q179">
            <v>13</v>
          </cell>
        </row>
        <row r="180">
          <cell r="J180">
            <v>42808</v>
          </cell>
          <cell r="Q180">
            <v>14</v>
          </cell>
        </row>
        <row r="181">
          <cell r="J181">
            <v>42018</v>
          </cell>
          <cell r="Q181">
            <v>16</v>
          </cell>
        </row>
        <row r="182">
          <cell r="J182">
            <v>42761</v>
          </cell>
          <cell r="Q182">
            <v>14</v>
          </cell>
        </row>
        <row r="183">
          <cell r="J183">
            <v>45034</v>
          </cell>
          <cell r="Q183">
            <v>3</v>
          </cell>
        </row>
        <row r="184">
          <cell r="J184">
            <v>43607</v>
          </cell>
          <cell r="Q184">
            <v>5</v>
          </cell>
        </row>
        <row r="185">
          <cell r="J185">
            <v>42646</v>
          </cell>
          <cell r="Q185">
            <v>19</v>
          </cell>
        </row>
        <row r="186">
          <cell r="J186">
            <v>44186</v>
          </cell>
          <cell r="Q186">
            <v>5</v>
          </cell>
        </row>
        <row r="187">
          <cell r="J187">
            <v>43231</v>
          </cell>
          <cell r="Q187">
            <v>10</v>
          </cell>
        </row>
        <row r="188">
          <cell r="J188">
            <v>44923</v>
          </cell>
          <cell r="Q188">
            <v>4</v>
          </cell>
        </row>
        <row r="189">
          <cell r="J189">
            <v>43591</v>
          </cell>
          <cell r="Q189">
            <v>10</v>
          </cell>
        </row>
        <row r="190">
          <cell r="J190">
            <v>43452</v>
          </cell>
          <cell r="Q190">
            <v>10</v>
          </cell>
        </row>
        <row r="191">
          <cell r="J191">
            <v>42900</v>
          </cell>
          <cell r="Q191">
            <v>20</v>
          </cell>
        </row>
        <row r="192">
          <cell r="J192">
            <v>43804</v>
          </cell>
          <cell r="Q192">
            <v>11</v>
          </cell>
        </row>
        <row r="193">
          <cell r="J193">
            <v>42865</v>
          </cell>
          <cell r="Q193">
            <v>15</v>
          </cell>
        </row>
        <row r="194">
          <cell r="J194">
            <v>42587</v>
          </cell>
          <cell r="Q194">
            <v>18</v>
          </cell>
        </row>
        <row r="195">
          <cell r="J195">
            <v>44335</v>
          </cell>
          <cell r="Q195">
            <v>3</v>
          </cell>
        </row>
        <row r="196">
          <cell r="J196">
            <v>41970</v>
          </cell>
          <cell r="Q196">
            <v>13</v>
          </cell>
        </row>
        <row r="197">
          <cell r="J197">
            <v>42822</v>
          </cell>
          <cell r="Q197">
            <v>9</v>
          </cell>
        </row>
        <row r="198">
          <cell r="J198">
            <v>43164</v>
          </cell>
          <cell r="Q198">
            <v>11</v>
          </cell>
        </row>
        <row r="199">
          <cell r="J199">
            <v>41978</v>
          </cell>
          <cell r="Q199">
            <v>28</v>
          </cell>
        </row>
        <row r="200">
          <cell r="J200">
            <v>43136</v>
          </cell>
          <cell r="Q200">
            <v>13</v>
          </cell>
        </row>
        <row r="201">
          <cell r="J201">
            <v>42573</v>
          </cell>
          <cell r="Q201">
            <v>19</v>
          </cell>
        </row>
        <row r="202">
          <cell r="J202">
            <v>42695</v>
          </cell>
          <cell r="Q202">
            <v>14</v>
          </cell>
        </row>
        <row r="203">
          <cell r="J203">
            <v>42968</v>
          </cell>
          <cell r="Q203">
            <v>16</v>
          </cell>
        </row>
        <row r="204">
          <cell r="J204">
            <v>45278</v>
          </cell>
          <cell r="Q204">
            <v>4</v>
          </cell>
        </row>
        <row r="205">
          <cell r="J205">
            <v>42816</v>
          </cell>
          <cell r="Q205">
            <v>18</v>
          </cell>
        </row>
        <row r="206">
          <cell r="J206">
            <v>42157</v>
          </cell>
          <cell r="Q206">
            <v>17</v>
          </cell>
        </row>
        <row r="207">
          <cell r="J207">
            <v>42944</v>
          </cell>
          <cell r="Q207">
            <v>13</v>
          </cell>
        </row>
        <row r="208">
          <cell r="J208">
            <v>42697</v>
          </cell>
          <cell r="Q208">
            <v>16</v>
          </cell>
        </row>
        <row r="209">
          <cell r="J209">
            <v>42815</v>
          </cell>
          <cell r="Q209">
            <v>17</v>
          </cell>
        </row>
        <row r="210">
          <cell r="J210">
            <v>43224</v>
          </cell>
          <cell r="Q210">
            <v>8</v>
          </cell>
        </row>
        <row r="211">
          <cell r="J211">
            <v>43187</v>
          </cell>
          <cell r="Q211">
            <v>10</v>
          </cell>
        </row>
        <row r="212">
          <cell r="J212">
            <v>42032</v>
          </cell>
          <cell r="Q212">
            <v>7</v>
          </cell>
        </row>
        <row r="213">
          <cell r="J213">
            <v>42195</v>
          </cell>
          <cell r="Q213">
            <v>21</v>
          </cell>
        </row>
        <row r="214">
          <cell r="J214">
            <v>43472</v>
          </cell>
          <cell r="Q214">
            <v>9</v>
          </cell>
        </row>
        <row r="215">
          <cell r="J215">
            <v>43762</v>
          </cell>
          <cell r="Q215">
            <v>7</v>
          </cell>
        </row>
        <row r="216">
          <cell r="J216">
            <v>43272</v>
          </cell>
          <cell r="Q216">
            <v>10</v>
          </cell>
        </row>
        <row r="217">
          <cell r="J217">
            <v>42870</v>
          </cell>
          <cell r="Q217">
            <v>17</v>
          </cell>
        </row>
        <row r="218">
          <cell r="J218">
            <v>42891</v>
          </cell>
          <cell r="Q218">
            <v>11</v>
          </cell>
        </row>
        <row r="219">
          <cell r="J219">
            <v>42865</v>
          </cell>
          <cell r="Q219">
            <v>15</v>
          </cell>
        </row>
        <row r="220">
          <cell r="J220">
            <v>42884</v>
          </cell>
          <cell r="Q220">
            <v>2</v>
          </cell>
        </row>
        <row r="221">
          <cell r="J221">
            <v>42815</v>
          </cell>
          <cell r="Q221">
            <v>17</v>
          </cell>
        </row>
        <row r="222">
          <cell r="J222">
            <v>43076</v>
          </cell>
          <cell r="Q222">
            <v>14</v>
          </cell>
        </row>
        <row r="223">
          <cell r="J223">
            <v>45545</v>
          </cell>
          <cell r="Q223">
            <v>3</v>
          </cell>
        </row>
        <row r="224">
          <cell r="J224">
            <v>42822</v>
          </cell>
          <cell r="Q224">
            <v>11</v>
          </cell>
        </row>
        <row r="225">
          <cell r="J225">
            <v>44578</v>
          </cell>
          <cell r="Q225">
            <v>5</v>
          </cell>
        </row>
        <row r="226">
          <cell r="J226">
            <v>42762</v>
          </cell>
          <cell r="Q226">
            <v>9</v>
          </cell>
        </row>
        <row r="227">
          <cell r="J227">
            <v>43384</v>
          </cell>
          <cell r="Q227">
            <v>18</v>
          </cell>
        </row>
        <row r="228">
          <cell r="J228">
            <v>44475</v>
          </cell>
          <cell r="Q228">
            <v>4</v>
          </cell>
        </row>
        <row r="229">
          <cell r="J229">
            <v>42703</v>
          </cell>
          <cell r="Q229">
            <v>12</v>
          </cell>
        </row>
        <row r="230">
          <cell r="J230">
            <v>42067</v>
          </cell>
          <cell r="Q230">
            <v>17</v>
          </cell>
        </row>
        <row r="231">
          <cell r="J231">
            <v>45197</v>
          </cell>
          <cell r="Q231">
            <v>4</v>
          </cell>
        </row>
        <row r="232">
          <cell r="J232">
            <v>43859</v>
          </cell>
          <cell r="Q232">
            <v>2</v>
          </cell>
        </row>
        <row r="233">
          <cell r="J233">
            <v>43417</v>
          </cell>
          <cell r="Q233">
            <v>9</v>
          </cell>
        </row>
        <row r="234">
          <cell r="J234">
            <v>42815</v>
          </cell>
          <cell r="Q234">
            <v>18</v>
          </cell>
        </row>
        <row r="235">
          <cell r="J235">
            <v>43447</v>
          </cell>
          <cell r="Q235">
            <v>11</v>
          </cell>
        </row>
        <row r="236">
          <cell r="J236">
            <v>43270</v>
          </cell>
          <cell r="Q236">
            <v>9</v>
          </cell>
        </row>
        <row r="237">
          <cell r="J237">
            <v>44995</v>
          </cell>
          <cell r="Q237">
            <v>4</v>
          </cell>
        </row>
        <row r="238">
          <cell r="J238">
            <v>42020</v>
          </cell>
          <cell r="Q238">
            <v>19</v>
          </cell>
        </row>
        <row r="239">
          <cell r="J239">
            <v>44559</v>
          </cell>
          <cell r="Q239">
            <v>2</v>
          </cell>
        </row>
        <row r="240">
          <cell r="J240">
            <v>43166</v>
          </cell>
          <cell r="Q240">
            <v>14</v>
          </cell>
        </row>
        <row r="241">
          <cell r="J241">
            <v>42865</v>
          </cell>
          <cell r="Q241">
            <v>18</v>
          </cell>
        </row>
        <row r="242">
          <cell r="J242">
            <v>42121</v>
          </cell>
          <cell r="Q242">
            <v>12</v>
          </cell>
        </row>
        <row r="243">
          <cell r="J243">
            <v>42706</v>
          </cell>
          <cell r="Q243">
            <v>9</v>
          </cell>
        </row>
        <row r="244">
          <cell r="J244">
            <v>44517</v>
          </cell>
          <cell r="Q244">
            <v>2</v>
          </cell>
        </row>
        <row r="245">
          <cell r="J245">
            <v>43677</v>
          </cell>
          <cell r="Q245">
            <v>6</v>
          </cell>
        </row>
        <row r="246">
          <cell r="J246">
            <v>42557</v>
          </cell>
          <cell r="Q246">
            <v>13</v>
          </cell>
        </row>
        <row r="247">
          <cell r="J247">
            <v>43294</v>
          </cell>
          <cell r="Q247">
            <v>12</v>
          </cell>
        </row>
        <row r="248">
          <cell r="J248">
            <v>42502</v>
          </cell>
          <cell r="Q248">
            <v>8</v>
          </cell>
        </row>
        <row r="249">
          <cell r="J249">
            <v>42997</v>
          </cell>
          <cell r="Q249">
            <v>8</v>
          </cell>
        </row>
        <row r="250">
          <cell r="J250">
            <v>43186</v>
          </cell>
          <cell r="Q250">
            <v>12</v>
          </cell>
        </row>
        <row r="251">
          <cell r="J251">
            <v>43445</v>
          </cell>
          <cell r="Q251">
            <v>14</v>
          </cell>
        </row>
        <row r="252">
          <cell r="J252">
            <v>42779</v>
          </cell>
          <cell r="Q252">
            <v>12</v>
          </cell>
        </row>
        <row r="253">
          <cell r="J253">
            <v>43433</v>
          </cell>
          <cell r="Q253">
            <v>12</v>
          </cell>
        </row>
        <row r="254">
          <cell r="J254">
            <v>42836</v>
          </cell>
          <cell r="Q254">
            <v>14</v>
          </cell>
        </row>
        <row r="255">
          <cell r="J255">
            <v>44123</v>
          </cell>
          <cell r="Q255">
            <v>4</v>
          </cell>
        </row>
        <row r="256">
          <cell r="J256">
            <v>42706</v>
          </cell>
          <cell r="Q256">
            <v>9</v>
          </cell>
        </row>
        <row r="257">
          <cell r="J257">
            <v>42891</v>
          </cell>
          <cell r="Q257">
            <v>15</v>
          </cell>
        </row>
        <row r="258">
          <cell r="J258">
            <v>42801</v>
          </cell>
          <cell r="Q258">
            <v>14</v>
          </cell>
        </row>
        <row r="259">
          <cell r="J259">
            <v>44341</v>
          </cell>
          <cell r="Q259">
            <v>2</v>
          </cell>
        </row>
        <row r="260">
          <cell r="J260">
            <v>42891</v>
          </cell>
          <cell r="Q260">
            <v>15</v>
          </cell>
        </row>
        <row r="261">
          <cell r="J261">
            <v>41764</v>
          </cell>
          <cell r="Q261">
            <v>9</v>
          </cell>
        </row>
        <row r="262">
          <cell r="J262">
            <v>45483</v>
          </cell>
          <cell r="Q262">
            <v>2</v>
          </cell>
        </row>
        <row r="263">
          <cell r="J263">
            <v>42564</v>
          </cell>
          <cell r="Q26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24208307.05000288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53547613.939999692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14458.239999999991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72248.460000000021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43302.499999999789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246669.89999999979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226286.13999999981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175757.6499999993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7747351.8600000879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272719.45999999979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75532.939999999973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605427.71999999916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39561.529999999977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9245330.1099999957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39223.770000000011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47552.100000000028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61398.729999999989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371398.47000000259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23870.13000000003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727068.5199999992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15958.669999999989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82480599.93000105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1517929.939999999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23028.869999999981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6250.88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3419394.5999999982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553601.87000000069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76493.679999999949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27596.509999999769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6789.75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38973.299999999901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9106962.5899999849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53692.23000000001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334662.57000000012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16225.81000000001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14684.05999999999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1068.5899999999999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78954720.779993966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23784.71000000001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82208.810000000056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19808.15000000006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365302.12999999931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302028.43000000081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84061.829999999958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85257.71999999987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4013.2799999999911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149709.3799999989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33068.659999999989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161170.03000000009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32931.089999999916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218060.84999999989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4663687.3599999836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91827.189999999988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19268.96999999999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34587.310000000019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72579.909999999727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4788029.9999999776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21153.950000000012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5951.2600000000357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872695.80000000622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49302.859999999993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9124.0100000000075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263787.73999999987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97910.160000000993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18435.569999999971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88381.800000000017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2917.26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26166.72999999997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63427.710000000006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9256.7700000000023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35509.599999999991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155416.47000000009</v>
          </cell>
          <cell r="P166">
            <v>104</v>
          </cell>
          <cell r="R166">
            <v>33</v>
          </cell>
        </row>
        <row r="167">
          <cell r="D167">
            <v>42951</v>
          </cell>
          <cell r="M167">
            <v>1572881.51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70178.679999999978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9351.6300000000028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672108.71999999962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78695.109999999608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45415.929999999993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24107.799999999948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3097.329999999999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7183.5400000000009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5843.9000000000042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12311.510000000009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219562.21999999951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7122.0099999999939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132771.73000000001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633013.81000000704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6560.1300000000156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165933.0199999997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91122.50999999998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335624.27000000229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89683.460000000036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2517162.8899999792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27064.61000000003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337254.40000000561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64547.300000000207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269704.2200000005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80734.520000000019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19437.619999999992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178816.08999999979</v>
          </cell>
          <cell r="P222">
            <v>132</v>
          </cell>
          <cell r="R222">
            <v>55</v>
          </cell>
        </row>
        <row r="223">
          <cell r="D223">
            <v>42551</v>
          </cell>
          <cell r="M223">
            <v>69601.590000000026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126238.7900000001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41115.07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66432.130000000019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81846.060000000012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77616.439999999959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18606.670000000009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4344106.4300000099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21433.64999999998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31028.730000000029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62112.390000000349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350340.86000000598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49204.319999999978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118889.9399999999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35306.460000000006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245309.3899999987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17331.490000000002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88514.840000000069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24726.749999999989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123772.25999999981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273644.16000000382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168071.64999999979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D36">
            <v>3</v>
          </cell>
        </row>
        <row r="37">
          <cell r="B37" t="str">
            <v>BDDM2 Sep24</v>
          </cell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zoomScaleNormal="100" workbookViewId="0">
      <selection activeCell="M10" sqref="M10"/>
    </sheetView>
  </sheetViews>
  <sheetFormatPr baseColWidth="10" defaultColWidth="11.5546875" defaultRowHeight="13.8" x14ac:dyDescent="0.3"/>
  <cols>
    <col min="1" max="1" width="11.5546875" style="1"/>
    <col min="2" max="2" width="4.6640625" style="1" customWidth="1"/>
    <col min="3" max="7" width="11.5546875" style="1"/>
    <col min="8" max="8" width="21.5546875" style="1" customWidth="1"/>
    <col min="9" max="16384" width="11.5546875" style="1"/>
  </cols>
  <sheetData>
    <row r="2" spans="2:8" x14ac:dyDescent="0.3">
      <c r="G2" s="89" t="s">
        <v>873</v>
      </c>
      <c r="H2" s="89"/>
    </row>
    <row r="3" spans="2:8" ht="13.95" customHeight="1" x14ac:dyDescent="0.3">
      <c r="G3" s="89"/>
      <c r="H3" s="89"/>
    </row>
    <row r="4" spans="2:8" ht="13.95" customHeight="1" x14ac:dyDescent="0.3">
      <c r="G4" s="89"/>
      <c r="H4" s="89"/>
    </row>
    <row r="5" spans="2:8" ht="13.95" customHeight="1" x14ac:dyDescent="0.3">
      <c r="G5" s="89"/>
      <c r="H5" s="89"/>
    </row>
    <row r="6" spans="2:8" ht="13.95" customHeight="1" x14ac:dyDescent="0.3">
      <c r="G6" s="89"/>
      <c r="H6" s="89"/>
    </row>
    <row r="7" spans="2:8" ht="13.95" customHeight="1" x14ac:dyDescent="0.3"/>
    <row r="8" spans="2:8" ht="18" x14ac:dyDescent="0.35">
      <c r="B8" s="84" t="s">
        <v>5</v>
      </c>
      <c r="C8" s="84"/>
      <c r="D8" s="84"/>
      <c r="E8" s="84"/>
      <c r="F8" s="84"/>
      <c r="G8" s="84"/>
      <c r="H8" s="84"/>
    </row>
    <row r="9" spans="2:8" ht="8.6999999999999993" customHeight="1" x14ac:dyDescent="0.3"/>
    <row r="10" spans="2:8" ht="18" customHeight="1" x14ac:dyDescent="0.3">
      <c r="B10" s="2" t="s">
        <v>6</v>
      </c>
      <c r="C10" s="85" t="s">
        <v>7</v>
      </c>
      <c r="D10" s="85"/>
      <c r="E10" s="85"/>
      <c r="F10" s="85"/>
      <c r="G10" s="85"/>
      <c r="H10" s="85"/>
    </row>
    <row r="11" spans="2:8" ht="18" customHeight="1" x14ac:dyDescent="0.3">
      <c r="B11" s="22" t="s">
        <v>8</v>
      </c>
      <c r="C11" s="90" t="s">
        <v>9</v>
      </c>
      <c r="D11" s="90"/>
      <c r="E11" s="90"/>
      <c r="F11" s="90"/>
      <c r="G11" s="90"/>
      <c r="H11" s="90"/>
    </row>
    <row r="12" spans="2:8" ht="14.4" x14ac:dyDescent="0.3">
      <c r="B12" s="21" t="s">
        <v>209</v>
      </c>
      <c r="C12" s="86" t="s">
        <v>419</v>
      </c>
      <c r="D12" s="87"/>
      <c r="E12" s="87"/>
      <c r="F12" s="87"/>
      <c r="G12" s="87"/>
      <c r="H12" s="88"/>
    </row>
    <row r="15" spans="2:8" ht="18" x14ac:dyDescent="0.35">
      <c r="B15" s="84" t="s">
        <v>444</v>
      </c>
      <c r="C15" s="84"/>
      <c r="D15" s="84"/>
      <c r="E15" s="84"/>
      <c r="F15" s="84"/>
      <c r="G15" s="84"/>
      <c r="H15" s="84"/>
    </row>
    <row r="16" spans="2:8" ht="9.6" customHeight="1" x14ac:dyDescent="0.3"/>
    <row r="17" spans="2:8" ht="14.4" x14ac:dyDescent="0.3">
      <c r="B17" s="2" t="s">
        <v>445</v>
      </c>
      <c r="C17" s="85" t="s">
        <v>446</v>
      </c>
      <c r="D17" s="85"/>
      <c r="E17" s="85"/>
      <c r="F17" s="85"/>
      <c r="G17" s="85"/>
      <c r="H17" s="85"/>
    </row>
    <row r="18" spans="2:8" ht="14.4" x14ac:dyDescent="0.3">
      <c r="B18" s="21" t="s">
        <v>447</v>
      </c>
      <c r="C18" s="86" t="s">
        <v>419</v>
      </c>
      <c r="D18" s="87"/>
      <c r="E18" s="87"/>
      <c r="F18" s="87"/>
      <c r="G18" s="87"/>
      <c r="H18" s="88"/>
    </row>
  </sheetData>
  <customSheetViews>
    <customSheetView guid="{54D1B231-99FE-45D1-9CA6-4C062A8254AD}">
      <selection activeCell="C12" sqref="C12:H12"/>
      <pageMargins left="0.7" right="0.7" top="0.75" bottom="0.75" header="0.3" footer="0.3"/>
      <pageSetup paperSize="9" orientation="portrait" r:id="rId1"/>
    </customSheetView>
    <customSheetView guid="{78F72573-CDBA-4596-9EE6-521230658988}">
      <selection activeCell="C12" sqref="C12:H12"/>
      <pageMargins left="0.7" right="0.7" top="0.75" bottom="0.75" header="0.3" footer="0.3"/>
      <pageSetup paperSize="9" orientation="portrait" r:id="rId2"/>
    </customSheetView>
  </customSheetViews>
  <mergeCells count="8">
    <mergeCell ref="B15:H15"/>
    <mergeCell ref="C17:H17"/>
    <mergeCell ref="C18:H18"/>
    <mergeCell ref="G2:H6"/>
    <mergeCell ref="B8:H8"/>
    <mergeCell ref="C10:H10"/>
    <mergeCell ref="C11:H11"/>
    <mergeCell ref="C12:H12"/>
  </mergeCells>
  <hyperlinks>
    <hyperlink ref="C10:H10" location="'8.1'!A1" display="SISTEMA FINANCIERO PRIVADO" xr:uid="{00000000-0004-0000-0000-000000000000}"/>
    <hyperlink ref="C11:H11" location="'8.2'!A1" display="SISTEMA FINANCIERO POPULAR Y SOLIDARIO" xr:uid="{00000000-0004-0000-0000-000001000000}"/>
    <hyperlink ref="C12:H12" location="'8.3'!A1" display="GRAFICOS " xr:uid="{00000000-0004-0000-0000-000002000000}"/>
    <hyperlink ref="C17:H17" location="'9.1'!A1" display="SISTEMA ASEGURADORAS PRIVADAS" xr:uid="{00000000-0004-0000-0000-000003000000}"/>
    <hyperlink ref="C18:H18" location="'9.2'!A1" display="GRAFICOS 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2"/>
  <sheetViews>
    <sheetView workbookViewId="0">
      <selection activeCell="C4" sqref="C4:J4"/>
    </sheetView>
  </sheetViews>
  <sheetFormatPr baseColWidth="10" defaultColWidth="11.5546875" defaultRowHeight="13.8" x14ac:dyDescent="0.3"/>
  <cols>
    <col min="1" max="1" width="3.88671875" style="1" customWidth="1"/>
    <col min="2" max="2" width="15.109375" style="1" customWidth="1"/>
    <col min="3" max="3" width="0.33203125" style="1" hidden="1" customWidth="1"/>
    <col min="4" max="4" width="52.88671875" style="1" customWidth="1"/>
    <col min="5" max="5" width="14.109375" style="3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1" customWidth="1"/>
    <col min="11" max="11" width="36.33203125" style="1" customWidth="1"/>
    <col min="12" max="12" width="13.6640625" style="1" customWidth="1"/>
    <col min="13" max="16384" width="11.5546875" style="1"/>
  </cols>
  <sheetData>
    <row r="2" spans="2:15" ht="15.6" x14ac:dyDescent="0.3">
      <c r="C2" s="92" t="s">
        <v>0</v>
      </c>
      <c r="D2" s="92"/>
      <c r="E2" s="92"/>
      <c r="F2" s="92"/>
      <c r="G2" s="92"/>
      <c r="H2" s="92"/>
      <c r="I2" s="92"/>
      <c r="J2" s="92"/>
      <c r="K2" s="9"/>
      <c r="L2" s="9"/>
    </row>
    <row r="3" spans="2:15" ht="14.4" x14ac:dyDescent="0.3">
      <c r="C3" s="93" t="s">
        <v>2</v>
      </c>
      <c r="D3" s="93"/>
      <c r="E3" s="93"/>
      <c r="F3" s="93"/>
      <c r="G3" s="93"/>
      <c r="H3" s="93"/>
      <c r="I3" s="93"/>
      <c r="J3" s="93"/>
      <c r="K3" s="10"/>
      <c r="L3" s="10"/>
    </row>
    <row r="4" spans="2:15" ht="14.4" x14ac:dyDescent="0.3">
      <c r="C4" s="93" t="s">
        <v>874</v>
      </c>
      <c r="D4" s="93"/>
      <c r="E4" s="93"/>
      <c r="F4" s="93"/>
      <c r="G4" s="93"/>
      <c r="H4" s="93"/>
      <c r="I4" s="93"/>
      <c r="J4" s="93"/>
      <c r="K4" s="10"/>
      <c r="L4" s="10"/>
    </row>
    <row r="5" spans="2:15" ht="14.4" x14ac:dyDescent="0.3">
      <c r="C5" s="93" t="s">
        <v>15</v>
      </c>
      <c r="D5" s="93"/>
      <c r="E5" s="93"/>
      <c r="F5" s="93"/>
      <c r="G5" s="93"/>
      <c r="H5" s="93"/>
      <c r="I5" s="93"/>
      <c r="J5" s="93"/>
      <c r="K5" s="10"/>
      <c r="L5" s="10"/>
    </row>
    <row r="6" spans="2:15" ht="14.7" customHeight="1" x14ac:dyDescent="0.3">
      <c r="B6" s="8" t="s">
        <v>1</v>
      </c>
      <c r="F6" s="8"/>
      <c r="G6" s="8"/>
      <c r="H6" s="3"/>
      <c r="I6" s="3"/>
      <c r="J6" s="3"/>
      <c r="K6" s="3"/>
      <c r="L6" s="3"/>
    </row>
    <row r="7" spans="2:15" ht="14.7" customHeight="1" x14ac:dyDescent="0.3">
      <c r="B7" s="8"/>
      <c r="F7" s="8"/>
      <c r="G7" s="8"/>
      <c r="H7" s="3"/>
      <c r="I7" s="3"/>
      <c r="J7" s="3"/>
      <c r="K7" s="3"/>
      <c r="L7" s="3"/>
    </row>
    <row r="9" spans="2:15" ht="41.4" x14ac:dyDescent="0.3">
      <c r="D9" s="6" t="s">
        <v>10</v>
      </c>
      <c r="E9" s="6" t="s">
        <v>17</v>
      </c>
      <c r="F9" s="6" t="s">
        <v>13</v>
      </c>
      <c r="G9" s="6" t="s">
        <v>186</v>
      </c>
      <c r="H9" s="6" t="s">
        <v>11</v>
      </c>
      <c r="I9" s="6" t="s">
        <v>12</v>
      </c>
    </row>
    <row r="10" spans="2:15" x14ac:dyDescent="0.3">
      <c r="B10" s="36">
        <v>3</v>
      </c>
      <c r="D10" s="31" t="s">
        <v>545</v>
      </c>
      <c r="E10" s="35"/>
      <c r="F10" s="31" t="s">
        <v>188</v>
      </c>
      <c r="G10" s="32">
        <v>45747</v>
      </c>
      <c r="H10" s="43">
        <v>24208307.050000489</v>
      </c>
      <c r="I10" s="34">
        <v>31621</v>
      </c>
      <c r="L10" s="12"/>
      <c r="M10" s="12"/>
      <c r="N10" s="4"/>
      <c r="O10" s="4"/>
    </row>
    <row r="11" spans="2:15" x14ac:dyDescent="0.3">
      <c r="D11" s="31" t="s">
        <v>187</v>
      </c>
      <c r="E11" s="35"/>
      <c r="F11" s="31" t="s">
        <v>188</v>
      </c>
      <c r="G11" s="32">
        <v>41876</v>
      </c>
      <c r="H11" s="43">
        <v>1721707.5700000101</v>
      </c>
      <c r="I11" s="34">
        <v>8334</v>
      </c>
      <c r="L11" s="12"/>
      <c r="M11" s="12"/>
      <c r="N11" s="4"/>
      <c r="O11" s="4"/>
    </row>
    <row r="12" spans="2:15" x14ac:dyDescent="0.3">
      <c r="C12" s="15"/>
      <c r="D12" s="31" t="s">
        <v>189</v>
      </c>
      <c r="E12" s="35"/>
      <c r="F12" s="31" t="s">
        <v>188</v>
      </c>
      <c r="G12" s="32">
        <v>41350</v>
      </c>
      <c r="H12" s="43">
        <v>53547613.940000214</v>
      </c>
      <c r="I12" s="34">
        <v>50903</v>
      </c>
      <c r="L12" s="12"/>
      <c r="M12" s="12"/>
      <c r="N12" s="4"/>
      <c r="O12" s="4"/>
    </row>
    <row r="13" spans="2:15" x14ac:dyDescent="0.3">
      <c r="C13" s="15"/>
      <c r="D13" s="31" t="s">
        <v>190</v>
      </c>
      <c r="E13" s="35">
        <v>1</v>
      </c>
      <c r="F13" s="31" t="s">
        <v>191</v>
      </c>
      <c r="G13" s="32">
        <v>42534</v>
      </c>
      <c r="H13" s="43">
        <v>222701.04</v>
      </c>
      <c r="I13" s="34">
        <v>10</v>
      </c>
      <c r="L13" s="12"/>
      <c r="M13" s="12"/>
      <c r="N13" s="4"/>
      <c r="O13" s="4"/>
    </row>
    <row r="14" spans="2:15" x14ac:dyDescent="0.3">
      <c r="D14" s="94" t="s">
        <v>16</v>
      </c>
      <c r="E14" s="94"/>
      <c r="F14" s="94"/>
      <c r="G14" s="94"/>
      <c r="H14" s="50">
        <f>SUM(H10:H13)</f>
        <v>79700329.600000724</v>
      </c>
      <c r="I14" s="7">
        <f>SUM(I10:I13)</f>
        <v>90868</v>
      </c>
      <c r="J14" s="4"/>
      <c r="K14" s="11"/>
      <c r="L14" s="13"/>
      <c r="M14" s="12"/>
      <c r="N14" s="4"/>
      <c r="O14" s="4"/>
    </row>
    <row r="15" spans="2:15" x14ac:dyDescent="0.3">
      <c r="J15" s="4"/>
      <c r="K15" s="11"/>
      <c r="L15" s="13"/>
      <c r="M15" s="12"/>
      <c r="N15" s="4"/>
      <c r="O15" s="4"/>
    </row>
    <row r="16" spans="2:15" x14ac:dyDescent="0.3">
      <c r="D16" s="3"/>
      <c r="E16" s="1"/>
      <c r="I16" s="4"/>
      <c r="J16" s="11"/>
      <c r="K16" s="13"/>
      <c r="L16" s="12"/>
      <c r="M16" s="4"/>
      <c r="N16" s="4"/>
    </row>
    <row r="17" spans="3:9" x14ac:dyDescent="0.3">
      <c r="C17" s="5" t="s">
        <v>4</v>
      </c>
      <c r="D17" s="16"/>
      <c r="E17" s="1"/>
    </row>
    <row r="18" spans="3:9" x14ac:dyDescent="0.3">
      <c r="C18" s="91" t="s">
        <v>185</v>
      </c>
      <c r="D18" s="91"/>
      <c r="E18" s="91"/>
      <c r="F18" s="91"/>
      <c r="G18" s="91"/>
      <c r="H18" s="91"/>
      <c r="I18" s="11"/>
    </row>
    <row r="19" spans="3:9" x14ac:dyDescent="0.3">
      <c r="C19" s="14" t="s">
        <v>437</v>
      </c>
      <c r="D19" s="44"/>
      <c r="E19" s="1"/>
      <c r="G19" s="37"/>
      <c r="H19" s="4"/>
    </row>
    <row r="20" spans="3:9" ht="57" customHeight="1" x14ac:dyDescent="0.3">
      <c r="C20" s="91" t="s">
        <v>440</v>
      </c>
      <c r="D20" s="91"/>
      <c r="E20" s="91"/>
      <c r="F20" s="91"/>
      <c r="G20" s="91"/>
      <c r="H20" s="91"/>
      <c r="I20" s="91"/>
    </row>
    <row r="21" spans="3:9" ht="13.95" customHeight="1" x14ac:dyDescent="0.3">
      <c r="C21" s="5" t="s">
        <v>14</v>
      </c>
      <c r="D21" s="3"/>
      <c r="E21" s="1"/>
    </row>
    <row r="22" spans="3:9" x14ac:dyDescent="0.3">
      <c r="D22" s="3"/>
      <c r="E22" s="1"/>
    </row>
  </sheetData>
  <sortState xmlns:xlrd2="http://schemas.microsoft.com/office/spreadsheetml/2017/richdata2" ref="D10:I191">
    <sortCondition ref="G9:G11"/>
  </sortState>
  <customSheetViews>
    <customSheetView guid="{54D1B231-99FE-45D1-9CA6-4C062A8254AD}" state="hidden">
      <selection activeCell="C12" sqref="C12:H12"/>
      <pageMargins left="0.7" right="0.7" top="0.75" bottom="0.75" header="0.3" footer="0.3"/>
    </customSheetView>
    <customSheetView guid="{78F72573-CDBA-4596-9EE6-521230658988}">
      <pageMargins left="0.7" right="0.7" top="0.75" bottom="0.75" header="0.3" footer="0.3"/>
    </customSheetView>
  </customSheetViews>
  <mergeCells count="7">
    <mergeCell ref="C20:I20"/>
    <mergeCell ref="C18:H18"/>
    <mergeCell ref="C2:J2"/>
    <mergeCell ref="C3:J3"/>
    <mergeCell ref="C4:J4"/>
    <mergeCell ref="C5:J5"/>
    <mergeCell ref="D14:G14"/>
  </mergeCells>
  <hyperlinks>
    <hyperlink ref="B6:F6" location="Hoja3!A1" display="&lt;- Volver a índice" xr:uid="{00000000-0004-0000-0100-000000000000}"/>
    <hyperlink ref="B6" location="Menú!A1" display="&lt;- Volver a índice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54"/>
  <sheetViews>
    <sheetView showGridLines="0" zoomScale="85" zoomScaleNormal="85" workbookViewId="0">
      <pane ySplit="8" topLeftCell="A9" activePane="bottomLeft" state="frozen"/>
      <selection pane="bottomLeft" activeCell="F7" sqref="F7"/>
    </sheetView>
  </sheetViews>
  <sheetFormatPr baseColWidth="10" defaultColWidth="11.5546875" defaultRowHeight="13.8" x14ac:dyDescent="0.3"/>
  <cols>
    <col min="1" max="1" width="3.88671875" style="1" customWidth="1"/>
    <col min="2" max="2" width="3.44140625" style="1" customWidth="1"/>
    <col min="3" max="3" width="1.6640625" style="1" customWidth="1"/>
    <col min="4" max="4" width="98.5546875" style="1" customWidth="1"/>
    <col min="5" max="5" width="14.109375" style="3" customWidth="1"/>
    <col min="6" max="6" width="30.33203125" style="19" bestFit="1" customWidth="1"/>
    <col min="7" max="7" width="15.5546875" style="19" customWidth="1"/>
    <col min="8" max="8" width="15.109375" style="1" customWidth="1"/>
    <col min="9" max="9" width="13" style="1" customWidth="1"/>
    <col min="10" max="10" width="19.109375" style="1" bestFit="1" customWidth="1"/>
    <col min="11" max="11" width="13.6640625" style="1" customWidth="1"/>
    <col min="12" max="14" width="11.5546875" style="1"/>
    <col min="15" max="15" width="16.33203125" style="1" bestFit="1" customWidth="1"/>
    <col min="16" max="16" width="14.88671875" style="1" bestFit="1" customWidth="1"/>
    <col min="17" max="16384" width="11.5546875" style="1"/>
  </cols>
  <sheetData>
    <row r="2" spans="2:12" ht="15.6" x14ac:dyDescent="0.3">
      <c r="C2" s="92" t="s">
        <v>0</v>
      </c>
      <c r="D2" s="92"/>
      <c r="E2" s="92"/>
      <c r="F2" s="92"/>
      <c r="G2" s="92"/>
      <c r="H2" s="92"/>
      <c r="I2" s="92"/>
      <c r="J2" s="92"/>
      <c r="K2" s="9"/>
    </row>
    <row r="3" spans="2:12" ht="14.4" x14ac:dyDescent="0.3">
      <c r="C3" s="93" t="s">
        <v>3</v>
      </c>
      <c r="D3" s="93"/>
      <c r="E3" s="93"/>
      <c r="F3" s="93"/>
      <c r="G3" s="93"/>
      <c r="H3" s="93"/>
      <c r="I3" s="93"/>
      <c r="J3" s="93"/>
      <c r="K3" s="10"/>
    </row>
    <row r="4" spans="2:12" ht="14.4" x14ac:dyDescent="0.3">
      <c r="C4" s="93" t="s">
        <v>874</v>
      </c>
      <c r="D4" s="93"/>
      <c r="E4" s="93"/>
      <c r="F4" s="93"/>
      <c r="G4" s="93"/>
      <c r="H4" s="93"/>
      <c r="I4" s="93"/>
      <c r="J4" s="93"/>
      <c r="K4" s="10"/>
    </row>
    <row r="5" spans="2:12" ht="14.4" x14ac:dyDescent="0.3">
      <c r="C5" s="93" t="s">
        <v>15</v>
      </c>
      <c r="D5" s="93"/>
      <c r="E5" s="93"/>
      <c r="F5" s="93"/>
      <c r="G5" s="93"/>
      <c r="H5" s="93"/>
      <c r="I5" s="93"/>
      <c r="J5" s="93"/>
      <c r="K5" s="10"/>
    </row>
    <row r="6" spans="2:12" ht="14.7" customHeight="1" x14ac:dyDescent="0.3">
      <c r="B6" s="96" t="s">
        <v>1</v>
      </c>
      <c r="C6" s="96"/>
      <c r="D6" s="96"/>
      <c r="F6" s="18"/>
      <c r="G6" s="18"/>
      <c r="H6" s="3"/>
      <c r="I6" s="3"/>
      <c r="J6" s="3"/>
      <c r="K6" s="3"/>
    </row>
    <row r="7" spans="2:12" x14ac:dyDescent="0.3">
      <c r="C7" s="20"/>
    </row>
    <row r="8" spans="2:12" ht="41.4" x14ac:dyDescent="0.3">
      <c r="D8" s="6" t="s">
        <v>10</v>
      </c>
      <c r="E8" s="6" t="s">
        <v>17</v>
      </c>
      <c r="F8" s="6" t="s">
        <v>13</v>
      </c>
      <c r="G8" s="6" t="s">
        <v>186</v>
      </c>
      <c r="H8" s="6" t="s">
        <v>11</v>
      </c>
      <c r="I8" s="6" t="s">
        <v>426</v>
      </c>
    </row>
    <row r="9" spans="2:12" x14ac:dyDescent="0.3">
      <c r="D9" s="31" t="s">
        <v>22</v>
      </c>
      <c r="E9" s="35">
        <v>1</v>
      </c>
      <c r="F9" s="31" t="s">
        <v>194</v>
      </c>
      <c r="G9" s="32">
        <v>43489</v>
      </c>
      <c r="H9" s="33">
        <v>51175.82</v>
      </c>
      <c r="I9" s="34">
        <v>86</v>
      </c>
      <c r="K9"/>
      <c r="L9"/>
    </row>
    <row r="10" spans="2:12" x14ac:dyDescent="0.3">
      <c r="D10" s="31" t="s">
        <v>198</v>
      </c>
      <c r="E10" s="35">
        <v>1</v>
      </c>
      <c r="F10" s="31" t="s">
        <v>194</v>
      </c>
      <c r="G10" s="32">
        <v>43810</v>
      </c>
      <c r="H10" s="33">
        <v>3042.8200000000011</v>
      </c>
      <c r="I10" s="34">
        <v>21</v>
      </c>
      <c r="K10"/>
      <c r="L10"/>
    </row>
    <row r="11" spans="2:12" x14ac:dyDescent="0.3">
      <c r="D11" s="31" t="s">
        <v>87</v>
      </c>
      <c r="E11" s="35">
        <v>1</v>
      </c>
      <c r="F11" s="31" t="s">
        <v>194</v>
      </c>
      <c r="G11" s="32">
        <v>42506</v>
      </c>
      <c r="H11" s="33">
        <v>14458.239999999991</v>
      </c>
      <c r="I11" s="34">
        <v>461</v>
      </c>
      <c r="K11"/>
      <c r="L11"/>
    </row>
    <row r="12" spans="2:12" x14ac:dyDescent="0.3">
      <c r="D12" s="31" t="s">
        <v>174</v>
      </c>
      <c r="E12" s="35"/>
      <c r="F12" s="31" t="s">
        <v>194</v>
      </c>
      <c r="G12" s="32">
        <v>43272</v>
      </c>
      <c r="H12" s="33">
        <v>72248.460000000021</v>
      </c>
      <c r="I12" s="34">
        <v>110</v>
      </c>
      <c r="K12"/>
      <c r="L12"/>
    </row>
    <row r="13" spans="2:12" x14ac:dyDescent="0.3">
      <c r="D13" s="31" t="s">
        <v>207</v>
      </c>
      <c r="E13" s="35">
        <v>1</v>
      </c>
      <c r="F13" s="31" t="s">
        <v>194</v>
      </c>
      <c r="G13" s="32">
        <v>44013</v>
      </c>
      <c r="H13" s="33">
        <v>43302.499999999789</v>
      </c>
      <c r="I13" s="34">
        <v>1132</v>
      </c>
      <c r="K13"/>
      <c r="L13"/>
    </row>
    <row r="14" spans="2:12" x14ac:dyDescent="0.3">
      <c r="D14" s="31" t="s">
        <v>423</v>
      </c>
      <c r="E14" s="35">
        <v>1</v>
      </c>
      <c r="F14" s="31" t="s">
        <v>194</v>
      </c>
      <c r="G14" s="32">
        <v>44103</v>
      </c>
      <c r="H14" s="33">
        <v>246669.89999999979</v>
      </c>
      <c r="I14" s="34">
        <v>2286</v>
      </c>
      <c r="K14"/>
      <c r="L14"/>
    </row>
    <row r="15" spans="2:12" x14ac:dyDescent="0.3">
      <c r="D15" s="31" t="s">
        <v>183</v>
      </c>
      <c r="E15" s="35"/>
      <c r="F15" s="31" t="s">
        <v>194</v>
      </c>
      <c r="G15" s="32">
        <v>43385</v>
      </c>
      <c r="H15" s="33">
        <v>226286.13999999981</v>
      </c>
      <c r="I15" s="34">
        <v>3049</v>
      </c>
      <c r="K15"/>
      <c r="L15"/>
    </row>
    <row r="16" spans="2:12" x14ac:dyDescent="0.3">
      <c r="D16" s="31" t="s">
        <v>141</v>
      </c>
      <c r="E16" s="35"/>
      <c r="F16" s="31" t="s">
        <v>194</v>
      </c>
      <c r="G16" s="32">
        <v>42733</v>
      </c>
      <c r="H16" s="33">
        <v>4118.3100000000004</v>
      </c>
      <c r="I16" s="34">
        <v>13</v>
      </c>
      <c r="K16"/>
      <c r="L16"/>
    </row>
    <row r="17" spans="4:12" x14ac:dyDescent="0.3">
      <c r="D17" s="31" t="s">
        <v>454</v>
      </c>
      <c r="E17" s="35">
        <v>1</v>
      </c>
      <c r="F17" s="31" t="s">
        <v>194</v>
      </c>
      <c r="G17" s="32">
        <v>44832</v>
      </c>
      <c r="H17" s="33">
        <v>175757.6499999993</v>
      </c>
      <c r="I17" s="34">
        <v>2064</v>
      </c>
      <c r="K17"/>
      <c r="L17"/>
    </row>
    <row r="18" spans="4:12" x14ac:dyDescent="0.3">
      <c r="D18" s="31" t="s">
        <v>75</v>
      </c>
      <c r="E18" s="35"/>
      <c r="F18" s="31" t="s">
        <v>194</v>
      </c>
      <c r="G18" s="32">
        <v>42451</v>
      </c>
      <c r="H18" s="33">
        <v>34709.06</v>
      </c>
      <c r="I18" s="34">
        <v>45</v>
      </c>
      <c r="K18"/>
      <c r="L18"/>
    </row>
    <row r="19" spans="4:12" x14ac:dyDescent="0.3">
      <c r="D19" s="31" t="s">
        <v>460</v>
      </c>
      <c r="E19" s="35">
        <v>1</v>
      </c>
      <c r="F19" s="31" t="s">
        <v>194</v>
      </c>
      <c r="G19" s="32">
        <v>44916</v>
      </c>
      <c r="H19" s="33">
        <v>6759.18</v>
      </c>
      <c r="I19" s="34">
        <v>7</v>
      </c>
      <c r="K19"/>
      <c r="L19"/>
    </row>
    <row r="20" spans="4:12" x14ac:dyDescent="0.3">
      <c r="D20" s="31" t="s">
        <v>116</v>
      </c>
      <c r="E20" s="35"/>
      <c r="F20" s="31" t="s">
        <v>194</v>
      </c>
      <c r="G20" s="32">
        <v>42550</v>
      </c>
      <c r="H20" s="33">
        <v>6045.24</v>
      </c>
      <c r="I20" s="34">
        <v>92</v>
      </c>
      <c r="K20"/>
      <c r="L20"/>
    </row>
    <row r="21" spans="4:12" x14ac:dyDescent="0.3">
      <c r="D21" s="31" t="s">
        <v>31</v>
      </c>
      <c r="E21" s="35">
        <v>1</v>
      </c>
      <c r="F21" s="31" t="s">
        <v>194</v>
      </c>
      <c r="G21" s="32">
        <v>41666</v>
      </c>
      <c r="H21" s="33">
        <v>37705.929999999993</v>
      </c>
      <c r="I21" s="34">
        <v>46</v>
      </c>
      <c r="K21"/>
      <c r="L21"/>
    </row>
    <row r="22" spans="4:12" x14ac:dyDescent="0.3">
      <c r="D22" s="31" t="s">
        <v>71</v>
      </c>
      <c r="E22" s="35"/>
      <c r="F22" s="31" t="s">
        <v>194</v>
      </c>
      <c r="G22" s="32">
        <v>42445</v>
      </c>
      <c r="H22" s="33">
        <v>31387.62</v>
      </c>
      <c r="I22" s="34">
        <v>36</v>
      </c>
      <c r="K22"/>
      <c r="L22"/>
    </row>
    <row r="23" spans="4:12" x14ac:dyDescent="0.3">
      <c r="D23" s="31" t="s">
        <v>54</v>
      </c>
      <c r="E23" s="35">
        <v>1</v>
      </c>
      <c r="F23" s="31" t="s">
        <v>194</v>
      </c>
      <c r="G23" s="32">
        <v>42240</v>
      </c>
      <c r="H23" s="33">
        <v>7747351.8600000879</v>
      </c>
      <c r="I23" s="34">
        <v>41633</v>
      </c>
      <c r="K23"/>
      <c r="L23"/>
    </row>
    <row r="24" spans="4:12" x14ac:dyDescent="0.3">
      <c r="D24" s="31" t="s">
        <v>168</v>
      </c>
      <c r="E24" s="35"/>
      <c r="F24" s="31" t="s">
        <v>194</v>
      </c>
      <c r="G24" s="32">
        <v>43098</v>
      </c>
      <c r="H24" s="33">
        <v>95011.36</v>
      </c>
      <c r="I24" s="34">
        <v>1429</v>
      </c>
      <c r="K24"/>
      <c r="L24"/>
    </row>
    <row r="25" spans="4:12" x14ac:dyDescent="0.3">
      <c r="D25" s="31" t="s">
        <v>193</v>
      </c>
      <c r="E25" s="35"/>
      <c r="F25" s="31" t="s">
        <v>194</v>
      </c>
      <c r="G25" s="32">
        <v>43615</v>
      </c>
      <c r="H25" s="33">
        <v>6286.78</v>
      </c>
      <c r="I25" s="34">
        <v>7</v>
      </c>
      <c r="K25"/>
      <c r="L25"/>
    </row>
    <row r="26" spans="4:12" x14ac:dyDescent="0.3">
      <c r="D26" s="31" t="s">
        <v>424</v>
      </c>
      <c r="E26" s="35">
        <v>1</v>
      </c>
      <c r="F26" s="31" t="s">
        <v>194</v>
      </c>
      <c r="G26" s="32">
        <v>44077</v>
      </c>
      <c r="H26" s="33">
        <v>20996.28000000001</v>
      </c>
      <c r="I26" s="34">
        <v>333</v>
      </c>
      <c r="K26"/>
      <c r="L26"/>
    </row>
    <row r="27" spans="4:12" x14ac:dyDescent="0.3">
      <c r="D27" s="31" t="s">
        <v>425</v>
      </c>
      <c r="E27" s="35">
        <v>1</v>
      </c>
      <c r="F27" s="31" t="s">
        <v>194</v>
      </c>
      <c r="G27" s="32">
        <v>43880</v>
      </c>
      <c r="H27" s="33">
        <v>12303</v>
      </c>
      <c r="I27" s="34">
        <v>19</v>
      </c>
      <c r="K27"/>
      <c r="L27"/>
    </row>
    <row r="28" spans="4:12" x14ac:dyDescent="0.3">
      <c r="D28" s="31" t="s">
        <v>441</v>
      </c>
      <c r="E28" s="35">
        <v>1</v>
      </c>
      <c r="F28" s="31" t="s">
        <v>194</v>
      </c>
      <c r="G28" s="32">
        <v>44714</v>
      </c>
      <c r="H28" s="33">
        <v>272719.45999999979</v>
      </c>
      <c r="I28" s="34">
        <v>432</v>
      </c>
      <c r="K28"/>
      <c r="L28"/>
    </row>
    <row r="29" spans="4:12" x14ac:dyDescent="0.3">
      <c r="D29" s="31" t="s">
        <v>167</v>
      </c>
      <c r="E29" s="35">
        <v>1</v>
      </c>
      <c r="F29" s="31" t="s">
        <v>194</v>
      </c>
      <c r="G29" s="32">
        <v>43097</v>
      </c>
      <c r="H29" s="33">
        <v>75532.939999999973</v>
      </c>
      <c r="I29" s="34">
        <v>1621</v>
      </c>
      <c r="K29"/>
      <c r="L29"/>
    </row>
    <row r="30" spans="4:12" x14ac:dyDescent="0.3">
      <c r="D30" s="31" t="s">
        <v>148</v>
      </c>
      <c r="E30" s="35">
        <v>1</v>
      </c>
      <c r="F30" s="31" t="s">
        <v>194</v>
      </c>
      <c r="G30" s="32">
        <v>42909</v>
      </c>
      <c r="H30" s="33">
        <v>44363.360000000008</v>
      </c>
      <c r="I30" s="34">
        <v>57</v>
      </c>
      <c r="K30"/>
      <c r="L30"/>
    </row>
    <row r="31" spans="4:12" x14ac:dyDescent="0.3">
      <c r="D31" s="31" t="s">
        <v>103</v>
      </c>
      <c r="E31" s="35"/>
      <c r="F31" s="31" t="s">
        <v>194</v>
      </c>
      <c r="G31" s="32">
        <v>42535</v>
      </c>
      <c r="H31" s="33">
        <v>1145.96</v>
      </c>
      <c r="I31" s="34">
        <v>54</v>
      </c>
      <c r="K31"/>
      <c r="L31"/>
    </row>
    <row r="32" spans="4:12" x14ac:dyDescent="0.3">
      <c r="D32" s="31" t="s">
        <v>41</v>
      </c>
      <c r="E32" s="35"/>
      <c r="F32" s="31" t="s">
        <v>194</v>
      </c>
      <c r="G32" s="32">
        <v>41800</v>
      </c>
      <c r="H32" s="33">
        <v>605427.72</v>
      </c>
      <c r="I32" s="34">
        <v>17544</v>
      </c>
      <c r="K32"/>
      <c r="L32"/>
    </row>
    <row r="33" spans="4:15" x14ac:dyDescent="0.3">
      <c r="D33" s="31" t="s">
        <v>42</v>
      </c>
      <c r="E33" s="35">
        <v>1</v>
      </c>
      <c r="F33" s="31" t="s">
        <v>194</v>
      </c>
      <c r="G33" s="32">
        <v>41809</v>
      </c>
      <c r="H33" s="33">
        <v>39561.529999999977</v>
      </c>
      <c r="I33" s="34">
        <v>121</v>
      </c>
      <c r="K33"/>
      <c r="L33"/>
    </row>
    <row r="34" spans="4:15" x14ac:dyDescent="0.3">
      <c r="D34" s="31" t="s">
        <v>462</v>
      </c>
      <c r="E34" s="35"/>
      <c r="F34" s="31" t="s">
        <v>194</v>
      </c>
      <c r="G34" s="32">
        <v>45105</v>
      </c>
      <c r="H34" s="33">
        <v>9245330.1099999957</v>
      </c>
      <c r="I34" s="34">
        <v>3918</v>
      </c>
      <c r="K34"/>
      <c r="L34"/>
    </row>
    <row r="35" spans="4:15" x14ac:dyDescent="0.3">
      <c r="D35" s="31" t="s">
        <v>132</v>
      </c>
      <c r="E35" s="35">
        <v>1</v>
      </c>
      <c r="F35" s="31" t="s">
        <v>194</v>
      </c>
      <c r="G35" s="32">
        <v>42669</v>
      </c>
      <c r="H35" s="33">
        <v>185945.72000000841</v>
      </c>
      <c r="I35" s="34">
        <v>4765</v>
      </c>
      <c r="K35"/>
      <c r="L35"/>
    </row>
    <row r="36" spans="4:15" x14ac:dyDescent="0.3">
      <c r="D36" s="31" t="s">
        <v>119</v>
      </c>
      <c r="E36" s="35">
        <v>1</v>
      </c>
      <c r="F36" s="31" t="s">
        <v>194</v>
      </c>
      <c r="G36" s="32">
        <v>42551</v>
      </c>
      <c r="H36" s="33">
        <v>39223.770000000011</v>
      </c>
      <c r="I36" s="34">
        <v>568</v>
      </c>
      <c r="K36"/>
      <c r="L36"/>
    </row>
    <row r="37" spans="4:15" x14ac:dyDescent="0.3">
      <c r="D37" s="31" t="s">
        <v>475</v>
      </c>
      <c r="E37" s="35">
        <v>1</v>
      </c>
      <c r="F37" s="31" t="s">
        <v>194</v>
      </c>
      <c r="G37" s="32">
        <v>43138</v>
      </c>
      <c r="H37" s="33">
        <v>47552.100000000028</v>
      </c>
      <c r="I37" s="34">
        <v>316</v>
      </c>
      <c r="K37"/>
      <c r="L37"/>
    </row>
    <row r="38" spans="4:15" x14ac:dyDescent="0.3">
      <c r="D38" s="31" t="s">
        <v>159</v>
      </c>
      <c r="E38" s="35"/>
      <c r="F38" s="31" t="s">
        <v>194</v>
      </c>
      <c r="G38" s="32">
        <v>43000</v>
      </c>
      <c r="H38" s="33">
        <v>31278.21000000001</v>
      </c>
      <c r="I38" s="34">
        <v>403</v>
      </c>
      <c r="K38"/>
      <c r="L38"/>
    </row>
    <row r="39" spans="4:15" x14ac:dyDescent="0.3">
      <c r="D39" s="31" t="s">
        <v>204</v>
      </c>
      <c r="E39" s="35"/>
      <c r="F39" s="31" t="s">
        <v>194</v>
      </c>
      <c r="G39" s="32">
        <v>43755</v>
      </c>
      <c r="H39" s="33">
        <v>1000</v>
      </c>
      <c r="I39" s="34">
        <v>1</v>
      </c>
      <c r="K39"/>
      <c r="L39"/>
    </row>
    <row r="40" spans="4:15" x14ac:dyDescent="0.3">
      <c r="D40" s="31" t="s">
        <v>45</v>
      </c>
      <c r="E40" s="35"/>
      <c r="F40" s="31" t="s">
        <v>194</v>
      </c>
      <c r="G40" s="32">
        <v>41857</v>
      </c>
      <c r="H40" s="33">
        <v>20827.78</v>
      </c>
      <c r="I40" s="34">
        <v>61</v>
      </c>
      <c r="K40"/>
      <c r="L40"/>
    </row>
    <row r="41" spans="4:15" x14ac:dyDescent="0.3">
      <c r="D41" s="31" t="s">
        <v>100</v>
      </c>
      <c r="E41" s="35"/>
      <c r="F41" s="31" t="s">
        <v>194</v>
      </c>
      <c r="G41" s="32">
        <v>42535</v>
      </c>
      <c r="H41" s="33">
        <v>61398.729999999989</v>
      </c>
      <c r="I41" s="34">
        <v>272</v>
      </c>
      <c r="K41"/>
      <c r="L41"/>
    </row>
    <row r="42" spans="4:15" x14ac:dyDescent="0.3">
      <c r="D42" s="31" t="s">
        <v>133</v>
      </c>
      <c r="E42" s="35">
        <v>1</v>
      </c>
      <c r="F42" s="31" t="s">
        <v>194</v>
      </c>
      <c r="G42" s="32">
        <v>42675</v>
      </c>
      <c r="H42" s="33">
        <v>371398.47000000259</v>
      </c>
      <c r="I42" s="34">
        <v>6410</v>
      </c>
      <c r="K42"/>
      <c r="L42"/>
    </row>
    <row r="43" spans="4:15" x14ac:dyDescent="0.3">
      <c r="D43" s="31" t="s">
        <v>182</v>
      </c>
      <c r="E43" s="35">
        <v>1</v>
      </c>
      <c r="F43" s="31" t="s">
        <v>194</v>
      </c>
      <c r="G43" s="32">
        <v>43377</v>
      </c>
      <c r="H43" s="33">
        <v>23870.13000000003</v>
      </c>
      <c r="I43" s="34">
        <v>914</v>
      </c>
      <c r="K43" s="17"/>
      <c r="L43"/>
    </row>
    <row r="44" spans="4:15" x14ac:dyDescent="0.3">
      <c r="D44" s="31" t="s">
        <v>28</v>
      </c>
      <c r="E44" s="35"/>
      <c r="F44" s="31" t="s">
        <v>194</v>
      </c>
      <c r="G44" s="32">
        <v>41553</v>
      </c>
      <c r="H44" s="33">
        <v>28023.3</v>
      </c>
      <c r="I44" s="34">
        <v>31</v>
      </c>
      <c r="K44"/>
      <c r="L44"/>
    </row>
    <row r="45" spans="4:15" x14ac:dyDescent="0.3">
      <c r="D45" s="31" t="s">
        <v>55</v>
      </c>
      <c r="E45" s="35"/>
      <c r="F45" s="31" t="s">
        <v>194</v>
      </c>
      <c r="G45" s="32">
        <v>42240</v>
      </c>
      <c r="H45" s="33">
        <v>727068.5199999992</v>
      </c>
      <c r="I45" s="34">
        <v>6174</v>
      </c>
      <c r="K45"/>
      <c r="L45"/>
    </row>
    <row r="46" spans="4:15" x14ac:dyDescent="0.3">
      <c r="D46" s="31" t="s">
        <v>104</v>
      </c>
      <c r="E46" s="35"/>
      <c r="F46" s="31" t="s">
        <v>194</v>
      </c>
      <c r="G46" s="32">
        <v>42535</v>
      </c>
      <c r="H46" s="33">
        <v>433.76</v>
      </c>
      <c r="I46" s="34">
        <v>6</v>
      </c>
      <c r="K46"/>
      <c r="L46"/>
    </row>
    <row r="47" spans="4:15" x14ac:dyDescent="0.3">
      <c r="D47" s="31" t="s">
        <v>431</v>
      </c>
      <c r="E47" s="35">
        <v>1</v>
      </c>
      <c r="F47" s="31" t="s">
        <v>194</v>
      </c>
      <c r="G47" s="32">
        <v>44426</v>
      </c>
      <c r="H47" s="33">
        <v>15958.669999999989</v>
      </c>
      <c r="I47" s="34">
        <v>100</v>
      </c>
      <c r="K47"/>
      <c r="L47"/>
    </row>
    <row r="48" spans="4:15" x14ac:dyDescent="0.3">
      <c r="D48" s="31" t="s">
        <v>539</v>
      </c>
      <c r="E48" s="35">
        <v>1</v>
      </c>
      <c r="F48" s="31" t="s">
        <v>194</v>
      </c>
      <c r="G48" s="32">
        <v>45628</v>
      </c>
      <c r="H48" s="33">
        <v>82480599.930006668</v>
      </c>
      <c r="I48" s="34">
        <v>75460</v>
      </c>
      <c r="K48"/>
      <c r="L48"/>
      <c r="O48"/>
    </row>
    <row r="49" spans="4:12" x14ac:dyDescent="0.3">
      <c r="D49" s="31" t="s">
        <v>153</v>
      </c>
      <c r="E49" s="35">
        <v>1</v>
      </c>
      <c r="F49" s="31" t="s">
        <v>194</v>
      </c>
      <c r="G49" s="32">
        <v>42951</v>
      </c>
      <c r="H49" s="33">
        <v>1517929.939999999</v>
      </c>
      <c r="I49" s="34">
        <v>9273</v>
      </c>
      <c r="K49"/>
      <c r="L49"/>
    </row>
    <row r="50" spans="4:12" x14ac:dyDescent="0.3">
      <c r="D50" s="31" t="s">
        <v>68</v>
      </c>
      <c r="E50" s="35"/>
      <c r="F50" s="31" t="s">
        <v>194</v>
      </c>
      <c r="G50" s="32">
        <v>42445</v>
      </c>
      <c r="H50" s="33">
        <v>23028.869999999981</v>
      </c>
      <c r="I50" s="34">
        <v>305</v>
      </c>
      <c r="K50"/>
      <c r="L50"/>
    </row>
    <row r="51" spans="4:12" x14ac:dyDescent="0.3">
      <c r="D51" s="31" t="s">
        <v>51</v>
      </c>
      <c r="E51" s="35">
        <v>1</v>
      </c>
      <c r="F51" s="31" t="s">
        <v>194</v>
      </c>
      <c r="G51" s="32">
        <v>42094</v>
      </c>
      <c r="H51" s="33">
        <v>2633.84</v>
      </c>
      <c r="I51" s="34">
        <v>7</v>
      </c>
      <c r="K51"/>
      <c r="L51"/>
    </row>
    <row r="52" spans="4:12" x14ac:dyDescent="0.3">
      <c r="D52" s="31" t="s">
        <v>48</v>
      </c>
      <c r="E52" s="35"/>
      <c r="F52" s="31" t="s">
        <v>194</v>
      </c>
      <c r="G52" s="32">
        <v>41975</v>
      </c>
      <c r="H52" s="33">
        <v>6250.88</v>
      </c>
      <c r="I52" s="34">
        <v>125</v>
      </c>
      <c r="K52"/>
      <c r="L52"/>
    </row>
    <row r="53" spans="4:12" x14ac:dyDescent="0.3">
      <c r="D53" s="31" t="s">
        <v>162</v>
      </c>
      <c r="E53" s="35">
        <v>1</v>
      </c>
      <c r="F53" s="31" t="s">
        <v>194</v>
      </c>
      <c r="G53" s="32">
        <v>43076</v>
      </c>
      <c r="H53" s="33">
        <v>3419394.5999999982</v>
      </c>
      <c r="I53" s="34">
        <v>17450</v>
      </c>
      <c r="K53"/>
      <c r="L53"/>
    </row>
    <row r="54" spans="4:12" x14ac:dyDescent="0.3">
      <c r="D54" s="31" t="s">
        <v>142</v>
      </c>
      <c r="E54" s="35">
        <v>1</v>
      </c>
      <c r="F54" s="31" t="s">
        <v>194</v>
      </c>
      <c r="G54" s="32">
        <v>42748</v>
      </c>
      <c r="H54" s="33">
        <v>100934.4099999996</v>
      </c>
      <c r="I54" s="34">
        <v>1150</v>
      </c>
      <c r="K54"/>
      <c r="L54"/>
    </row>
    <row r="55" spans="4:12" x14ac:dyDescent="0.3">
      <c r="D55" s="31" t="s">
        <v>476</v>
      </c>
      <c r="E55" s="35"/>
      <c r="F55" s="31" t="s">
        <v>194</v>
      </c>
      <c r="G55" s="32">
        <v>42520</v>
      </c>
      <c r="H55" s="33">
        <v>6584.0699999999979</v>
      </c>
      <c r="I55" s="34">
        <v>231</v>
      </c>
      <c r="K55"/>
      <c r="L55"/>
    </row>
    <row r="56" spans="4:12" x14ac:dyDescent="0.3">
      <c r="D56" s="31" t="s">
        <v>143</v>
      </c>
      <c r="E56" s="35">
        <v>1</v>
      </c>
      <c r="F56" s="31" t="s">
        <v>194</v>
      </c>
      <c r="G56" s="32">
        <v>42762</v>
      </c>
      <c r="H56" s="33">
        <v>553601.87000000069</v>
      </c>
      <c r="I56" s="34">
        <v>4921</v>
      </c>
      <c r="K56"/>
      <c r="L56"/>
    </row>
    <row r="57" spans="4:12" x14ac:dyDescent="0.3">
      <c r="D57" s="31" t="s">
        <v>456</v>
      </c>
      <c r="E57" s="35">
        <v>1</v>
      </c>
      <c r="F57" s="31" t="s">
        <v>194</v>
      </c>
      <c r="G57" s="32">
        <v>44406</v>
      </c>
      <c r="H57" s="33">
        <v>451661.22000000009</v>
      </c>
      <c r="I57" s="34">
        <v>469</v>
      </c>
      <c r="K57"/>
      <c r="L57"/>
    </row>
    <row r="58" spans="4:12" x14ac:dyDescent="0.3">
      <c r="D58" s="31" t="s">
        <v>99</v>
      </c>
      <c r="E58" s="35"/>
      <c r="F58" s="31" t="s">
        <v>194</v>
      </c>
      <c r="G58" s="32">
        <v>42520</v>
      </c>
      <c r="H58" s="33">
        <v>15700.43</v>
      </c>
      <c r="I58" s="34">
        <v>375</v>
      </c>
      <c r="K58"/>
      <c r="L58"/>
    </row>
    <row r="59" spans="4:12" x14ac:dyDescent="0.3">
      <c r="D59" s="31" t="s">
        <v>135</v>
      </c>
      <c r="E59" s="35">
        <v>1</v>
      </c>
      <c r="F59" s="31" t="s">
        <v>194</v>
      </c>
      <c r="G59" s="32">
        <v>42692</v>
      </c>
      <c r="H59" s="33">
        <v>22863.84</v>
      </c>
      <c r="I59" s="34">
        <v>99</v>
      </c>
      <c r="K59"/>
      <c r="L59"/>
    </row>
    <row r="60" spans="4:12" x14ac:dyDescent="0.3">
      <c r="D60" s="31" t="s">
        <v>472</v>
      </c>
      <c r="E60" s="35"/>
      <c r="F60" s="31" t="s">
        <v>194</v>
      </c>
      <c r="G60" s="32">
        <v>45100</v>
      </c>
      <c r="H60" s="33">
        <v>76493.679999999949</v>
      </c>
      <c r="I60" s="34">
        <v>1123</v>
      </c>
      <c r="K60"/>
      <c r="L60"/>
    </row>
    <row r="61" spans="4:12" x14ac:dyDescent="0.3">
      <c r="D61" s="31" t="s">
        <v>101</v>
      </c>
      <c r="E61" s="35"/>
      <c r="F61" s="31" t="s">
        <v>194</v>
      </c>
      <c r="G61" s="32">
        <v>42535</v>
      </c>
      <c r="H61" s="33">
        <v>27596.509999999769</v>
      </c>
      <c r="I61" s="34">
        <v>1455</v>
      </c>
      <c r="K61"/>
      <c r="L61"/>
    </row>
    <row r="62" spans="4:12" x14ac:dyDescent="0.3">
      <c r="D62" s="31" t="s">
        <v>102</v>
      </c>
      <c r="E62" s="35"/>
      <c r="F62" s="31" t="s">
        <v>194</v>
      </c>
      <c r="G62" s="32">
        <v>42535</v>
      </c>
      <c r="H62" s="33">
        <v>6789.75</v>
      </c>
      <c r="I62" s="34">
        <v>98</v>
      </c>
      <c r="K62"/>
      <c r="L62"/>
    </row>
    <row r="63" spans="4:12" x14ac:dyDescent="0.3">
      <c r="D63" s="31" t="s">
        <v>32</v>
      </c>
      <c r="E63" s="35"/>
      <c r="F63" s="31" t="s">
        <v>194</v>
      </c>
      <c r="G63" s="32">
        <v>41724</v>
      </c>
      <c r="H63" s="33">
        <v>117309.69</v>
      </c>
      <c r="I63" s="34">
        <v>167</v>
      </c>
      <c r="K63"/>
      <c r="L63"/>
    </row>
    <row r="64" spans="4:12" x14ac:dyDescent="0.3">
      <c r="D64" s="31" t="s">
        <v>67</v>
      </c>
      <c r="E64" s="35"/>
      <c r="F64" s="31" t="s">
        <v>194</v>
      </c>
      <c r="G64" s="32">
        <v>42445</v>
      </c>
      <c r="H64" s="33">
        <v>38973.299999999901</v>
      </c>
      <c r="I64" s="34">
        <v>937</v>
      </c>
      <c r="K64"/>
      <c r="L64"/>
    </row>
    <row r="65" spans="3:18" x14ac:dyDescent="0.3">
      <c r="D65" s="31" t="s">
        <v>463</v>
      </c>
      <c r="E65" s="35">
        <v>1</v>
      </c>
      <c r="F65" s="31" t="s">
        <v>194</v>
      </c>
      <c r="G65" s="32">
        <v>45170</v>
      </c>
      <c r="H65" s="33">
        <v>1026876.16</v>
      </c>
      <c r="I65" s="34">
        <v>3402</v>
      </c>
      <c r="K65"/>
      <c r="L65"/>
    </row>
    <row r="66" spans="3:18" x14ac:dyDescent="0.3">
      <c r="D66" s="31" t="s">
        <v>24</v>
      </c>
      <c r="E66" s="35"/>
      <c r="F66" s="31" t="s">
        <v>194</v>
      </c>
      <c r="G66" s="32">
        <v>41437</v>
      </c>
      <c r="H66" s="33">
        <v>9106962.5899999849</v>
      </c>
      <c r="I66" s="34">
        <v>34665</v>
      </c>
      <c r="K66"/>
      <c r="L66"/>
    </row>
    <row r="67" spans="3:18" x14ac:dyDescent="0.3">
      <c r="D67" s="31" t="s">
        <v>106</v>
      </c>
      <c r="E67" s="35">
        <v>1</v>
      </c>
      <c r="F67" s="31" t="s">
        <v>194</v>
      </c>
      <c r="G67" s="32">
        <v>42542</v>
      </c>
      <c r="H67" s="33">
        <v>53692.23000000001</v>
      </c>
      <c r="I67" s="34">
        <v>83</v>
      </c>
      <c r="K67"/>
      <c r="L67"/>
    </row>
    <row r="68" spans="3:18" x14ac:dyDescent="0.3">
      <c r="D68" s="31" t="s">
        <v>129</v>
      </c>
      <c r="E68" s="35">
        <v>1</v>
      </c>
      <c r="F68" s="31" t="s">
        <v>194</v>
      </c>
      <c r="G68" s="32">
        <v>42585</v>
      </c>
      <c r="H68" s="33">
        <v>334662.57000000012</v>
      </c>
      <c r="I68" s="34">
        <v>3614</v>
      </c>
      <c r="K68"/>
      <c r="L68"/>
    </row>
    <row r="69" spans="3:18" x14ac:dyDescent="0.3">
      <c r="D69" s="31" t="s">
        <v>154</v>
      </c>
      <c r="E69" s="35">
        <v>1</v>
      </c>
      <c r="F69" s="31" t="s">
        <v>194</v>
      </c>
      <c r="G69" s="32">
        <v>42957</v>
      </c>
      <c r="H69" s="33">
        <v>2061.39</v>
      </c>
      <c r="I69" s="34">
        <v>3</v>
      </c>
      <c r="K69"/>
      <c r="L69"/>
    </row>
    <row r="70" spans="3:18" x14ac:dyDescent="0.3">
      <c r="D70" s="31" t="s">
        <v>56</v>
      </c>
      <c r="E70" s="35"/>
      <c r="F70" s="31" t="s">
        <v>194</v>
      </c>
      <c r="G70" s="32">
        <v>42298</v>
      </c>
      <c r="H70" s="33">
        <v>16225.81000000001</v>
      </c>
      <c r="I70" s="34">
        <v>178</v>
      </c>
      <c r="K70"/>
      <c r="L70"/>
    </row>
    <row r="71" spans="3:18" x14ac:dyDescent="0.3">
      <c r="D71" s="31" t="s">
        <v>58</v>
      </c>
      <c r="E71" s="35"/>
      <c r="F71" s="31" t="s">
        <v>194</v>
      </c>
      <c r="G71" s="32">
        <v>42298</v>
      </c>
      <c r="H71" s="33">
        <v>14684.05999999999</v>
      </c>
      <c r="I71" s="34">
        <v>359</v>
      </c>
      <c r="K71"/>
      <c r="L71"/>
    </row>
    <row r="72" spans="3:18" x14ac:dyDescent="0.3">
      <c r="D72" s="31" t="s">
        <v>61</v>
      </c>
      <c r="E72" s="35"/>
      <c r="F72" s="31" t="s">
        <v>194</v>
      </c>
      <c r="G72" s="32">
        <v>42298</v>
      </c>
      <c r="H72" s="33">
        <v>1068.5899999999999</v>
      </c>
      <c r="I72" s="34">
        <v>102</v>
      </c>
      <c r="K72"/>
      <c r="L72"/>
    </row>
    <row r="73" spans="3:18" x14ac:dyDescent="0.3">
      <c r="D73" s="31" t="s">
        <v>549</v>
      </c>
      <c r="E73" s="35">
        <v>1</v>
      </c>
      <c r="F73" s="31" t="s">
        <v>194</v>
      </c>
      <c r="G73" s="32">
        <v>45891</v>
      </c>
      <c r="H73" s="33">
        <v>78954720.779991567</v>
      </c>
      <c r="I73" s="34">
        <v>74461</v>
      </c>
      <c r="K73"/>
      <c r="L73"/>
    </row>
    <row r="74" spans="3:18" x14ac:dyDescent="0.3">
      <c r="D74" s="31" t="s">
        <v>477</v>
      </c>
      <c r="E74" s="35">
        <v>1</v>
      </c>
      <c r="F74" s="31" t="s">
        <v>194</v>
      </c>
      <c r="G74" s="32">
        <v>42488</v>
      </c>
      <c r="H74" s="33">
        <v>38143.47</v>
      </c>
      <c r="I74" s="34">
        <v>42</v>
      </c>
      <c r="K74"/>
      <c r="L74"/>
    </row>
    <row r="75" spans="3:18" x14ac:dyDescent="0.3">
      <c r="D75" s="31" t="s">
        <v>478</v>
      </c>
      <c r="E75" s="35"/>
      <c r="F75" s="31" t="s">
        <v>194</v>
      </c>
      <c r="G75" s="32">
        <v>41887</v>
      </c>
      <c r="H75" s="33">
        <v>6950.64</v>
      </c>
      <c r="I75" s="34">
        <v>8</v>
      </c>
      <c r="K75"/>
      <c r="L75"/>
    </row>
    <row r="76" spans="3:18" x14ac:dyDescent="0.3">
      <c r="D76" s="31" t="s">
        <v>138</v>
      </c>
      <c r="E76" s="35"/>
      <c r="F76" s="31" t="s">
        <v>194</v>
      </c>
      <c r="G76" s="32">
        <v>42733</v>
      </c>
      <c r="H76" s="33">
        <v>32936.559999999998</v>
      </c>
      <c r="I76" s="34">
        <v>1091</v>
      </c>
      <c r="K76"/>
      <c r="L76"/>
    </row>
    <row r="77" spans="3:18" x14ac:dyDescent="0.3">
      <c r="D77" s="31" t="s">
        <v>149</v>
      </c>
      <c r="E77" s="35">
        <v>1</v>
      </c>
      <c r="F77" s="31" t="s">
        <v>194</v>
      </c>
      <c r="G77" s="32">
        <v>42916</v>
      </c>
      <c r="H77" s="33">
        <v>23784.71000000001</v>
      </c>
      <c r="I77" s="34">
        <v>214</v>
      </c>
      <c r="K77"/>
      <c r="L77"/>
    </row>
    <row r="78" spans="3:18" x14ac:dyDescent="0.3">
      <c r="D78" s="31" t="s">
        <v>479</v>
      </c>
      <c r="E78" s="35">
        <v>1</v>
      </c>
      <c r="F78" s="31" t="s">
        <v>194</v>
      </c>
      <c r="G78" s="32">
        <v>42762</v>
      </c>
      <c r="H78" s="33">
        <v>7470</v>
      </c>
      <c r="I78" s="34">
        <v>8</v>
      </c>
      <c r="K78"/>
      <c r="L78"/>
    </row>
    <row r="79" spans="3:18" x14ac:dyDescent="0.3">
      <c r="D79" s="31" t="s">
        <v>43</v>
      </c>
      <c r="E79" s="35"/>
      <c r="F79" s="31" t="s">
        <v>194</v>
      </c>
      <c r="G79" s="32">
        <v>41809</v>
      </c>
      <c r="H79" s="33">
        <v>6570.97</v>
      </c>
      <c r="I79" s="34">
        <v>20</v>
      </c>
      <c r="K79"/>
      <c r="L79"/>
    </row>
    <row r="80" spans="3:18" customFormat="1" x14ac:dyDescent="0.3">
      <c r="C80" s="1"/>
      <c r="D80" s="31" t="s">
        <v>118</v>
      </c>
      <c r="E80" s="35">
        <v>1</v>
      </c>
      <c r="F80" s="31" t="s">
        <v>194</v>
      </c>
      <c r="G80" s="32">
        <v>42551</v>
      </c>
      <c r="H80" s="33">
        <v>82208.810000000056</v>
      </c>
      <c r="I80" s="34">
        <v>652</v>
      </c>
      <c r="J80" s="1"/>
      <c r="O80" s="1"/>
      <c r="P80" s="1"/>
      <c r="R80" s="1"/>
    </row>
    <row r="81" spans="4:12" x14ac:dyDescent="0.3">
      <c r="D81" s="31" t="s">
        <v>199</v>
      </c>
      <c r="E81" s="35">
        <v>1</v>
      </c>
      <c r="F81" s="31" t="s">
        <v>194</v>
      </c>
      <c r="G81" s="32">
        <v>43851</v>
      </c>
      <c r="H81" s="33">
        <v>6100.03</v>
      </c>
      <c r="I81" s="34">
        <v>101</v>
      </c>
      <c r="K81"/>
      <c r="L81"/>
    </row>
    <row r="82" spans="4:12" x14ac:dyDescent="0.3">
      <c r="D82" s="31" t="s">
        <v>20</v>
      </c>
      <c r="E82" s="35">
        <v>1</v>
      </c>
      <c r="F82" s="31" t="s">
        <v>194</v>
      </c>
      <c r="G82" s="32">
        <v>42453</v>
      </c>
      <c r="H82" s="33">
        <v>24563.38</v>
      </c>
      <c r="I82" s="34">
        <v>30</v>
      </c>
      <c r="K82"/>
      <c r="L82"/>
    </row>
    <row r="83" spans="4:12" x14ac:dyDescent="0.3">
      <c r="D83" s="31" t="s">
        <v>166</v>
      </c>
      <c r="E83" s="35"/>
      <c r="F83" s="31" t="s">
        <v>194</v>
      </c>
      <c r="G83" s="32">
        <v>43097</v>
      </c>
      <c r="H83" s="33">
        <v>19808.15000000006</v>
      </c>
      <c r="I83" s="34">
        <v>1056</v>
      </c>
      <c r="K83"/>
      <c r="L83"/>
    </row>
    <row r="84" spans="4:12" x14ac:dyDescent="0.3">
      <c r="D84" s="31" t="s">
        <v>427</v>
      </c>
      <c r="E84" s="35"/>
      <c r="F84" s="31" t="s">
        <v>194</v>
      </c>
      <c r="G84" s="32">
        <v>44251</v>
      </c>
      <c r="H84" s="33">
        <v>43701.460000000137</v>
      </c>
      <c r="I84" s="34">
        <v>1210</v>
      </c>
      <c r="K84"/>
      <c r="L84"/>
    </row>
    <row r="85" spans="4:12" x14ac:dyDescent="0.3">
      <c r="D85" s="31" t="s">
        <v>78</v>
      </c>
      <c r="E85" s="35">
        <v>1</v>
      </c>
      <c r="F85" s="31" t="s">
        <v>194</v>
      </c>
      <c r="G85" s="32">
        <v>42453</v>
      </c>
      <c r="H85" s="33">
        <v>365302.12999999931</v>
      </c>
      <c r="I85" s="34">
        <v>8612</v>
      </c>
      <c r="K85"/>
      <c r="L85"/>
    </row>
    <row r="86" spans="4:12" x14ac:dyDescent="0.3">
      <c r="D86" s="31" t="s">
        <v>36</v>
      </c>
      <c r="E86" s="35">
        <v>1</v>
      </c>
      <c r="F86" s="31" t="s">
        <v>194</v>
      </c>
      <c r="G86" s="32">
        <v>41739</v>
      </c>
      <c r="H86" s="33">
        <v>302028.43000000081</v>
      </c>
      <c r="I86" s="34">
        <v>6742</v>
      </c>
      <c r="K86"/>
      <c r="L86"/>
    </row>
    <row r="87" spans="4:12" x14ac:dyDescent="0.3">
      <c r="D87" s="31" t="s">
        <v>91</v>
      </c>
      <c r="E87" s="35"/>
      <c r="F87" s="31" t="s">
        <v>194</v>
      </c>
      <c r="G87" s="32">
        <v>42514</v>
      </c>
      <c r="H87" s="33">
        <v>10510.92</v>
      </c>
      <c r="I87" s="34">
        <v>13</v>
      </c>
      <c r="K87"/>
      <c r="L87"/>
    </row>
    <row r="88" spans="4:12" x14ac:dyDescent="0.3">
      <c r="D88" s="31" t="s">
        <v>72</v>
      </c>
      <c r="E88" s="35">
        <v>1</v>
      </c>
      <c r="F88" s="31" t="s">
        <v>194</v>
      </c>
      <c r="G88" s="32">
        <v>42450</v>
      </c>
      <c r="H88" s="33">
        <v>84061.829999999958</v>
      </c>
      <c r="I88" s="34">
        <v>1478</v>
      </c>
      <c r="K88"/>
      <c r="L88"/>
    </row>
    <row r="89" spans="4:12" x14ac:dyDescent="0.3">
      <c r="D89" s="31" t="s">
        <v>130</v>
      </c>
      <c r="E89" s="35">
        <v>1</v>
      </c>
      <c r="F89" s="31" t="s">
        <v>194</v>
      </c>
      <c r="G89" s="32">
        <v>42643</v>
      </c>
      <c r="H89" s="33">
        <v>3899.72</v>
      </c>
      <c r="I89" s="34">
        <v>6</v>
      </c>
      <c r="K89"/>
      <c r="L89"/>
    </row>
    <row r="90" spans="4:12" x14ac:dyDescent="0.3">
      <c r="D90" s="31" t="s">
        <v>442</v>
      </c>
      <c r="E90" s="35">
        <v>1</v>
      </c>
      <c r="F90" s="31" t="s">
        <v>194</v>
      </c>
      <c r="G90" s="32">
        <v>44677</v>
      </c>
      <c r="H90" s="33">
        <v>1333410.550000018</v>
      </c>
      <c r="I90" s="34">
        <v>5283</v>
      </c>
      <c r="K90"/>
      <c r="L90"/>
    </row>
    <row r="91" spans="4:12" x14ac:dyDescent="0.3">
      <c r="D91" s="31" t="s">
        <v>108</v>
      </c>
      <c r="E91" s="35">
        <v>1</v>
      </c>
      <c r="F91" s="31" t="s">
        <v>194</v>
      </c>
      <c r="G91" s="32">
        <v>42550</v>
      </c>
      <c r="H91" s="33">
        <v>85257.71999999987</v>
      </c>
      <c r="I91" s="34">
        <v>1351</v>
      </c>
      <c r="K91"/>
      <c r="L91"/>
    </row>
    <row r="92" spans="4:12" x14ac:dyDescent="0.3">
      <c r="D92" s="31" t="s">
        <v>205</v>
      </c>
      <c r="E92" s="35">
        <v>1</v>
      </c>
      <c r="F92" s="31" t="s">
        <v>194</v>
      </c>
      <c r="G92" s="32">
        <v>43847</v>
      </c>
      <c r="H92" s="33">
        <v>31343.95</v>
      </c>
      <c r="I92" s="34">
        <v>35</v>
      </c>
      <c r="K92"/>
      <c r="L92"/>
    </row>
    <row r="93" spans="4:12" x14ac:dyDescent="0.3">
      <c r="D93" s="31" t="s">
        <v>480</v>
      </c>
      <c r="E93" s="35"/>
      <c r="F93" s="31" t="s">
        <v>194</v>
      </c>
      <c r="G93" s="32">
        <v>42520</v>
      </c>
      <c r="H93" s="33">
        <v>4013.2799999999911</v>
      </c>
      <c r="I93" s="34">
        <v>126</v>
      </c>
      <c r="K93"/>
      <c r="L93"/>
    </row>
    <row r="94" spans="4:12" x14ac:dyDescent="0.3">
      <c r="D94" s="31" t="s">
        <v>551</v>
      </c>
      <c r="E94" s="35"/>
      <c r="F94" s="31" t="s">
        <v>194</v>
      </c>
      <c r="G94" s="32">
        <v>45811</v>
      </c>
      <c r="H94" s="33">
        <v>22593.58</v>
      </c>
      <c r="I94" s="34">
        <v>56</v>
      </c>
      <c r="K94"/>
      <c r="L94"/>
    </row>
    <row r="95" spans="4:12" x14ac:dyDescent="0.3">
      <c r="D95" s="31" t="s">
        <v>465</v>
      </c>
      <c r="E95" s="35">
        <v>1</v>
      </c>
      <c r="F95" s="31" t="s">
        <v>194</v>
      </c>
      <c r="G95" s="32">
        <v>45194</v>
      </c>
      <c r="H95" s="33">
        <v>149709.3799999989</v>
      </c>
      <c r="I95" s="34">
        <v>1822</v>
      </c>
      <c r="K95"/>
      <c r="L95"/>
    </row>
    <row r="96" spans="4:12" x14ac:dyDescent="0.3">
      <c r="D96" s="31" t="s">
        <v>158</v>
      </c>
      <c r="E96" s="35"/>
      <c r="F96" s="31" t="s">
        <v>194</v>
      </c>
      <c r="G96" s="32">
        <v>43000</v>
      </c>
      <c r="H96" s="33">
        <v>47491.149999999987</v>
      </c>
      <c r="I96" s="34">
        <v>367</v>
      </c>
      <c r="K96"/>
      <c r="L96"/>
    </row>
    <row r="97" spans="4:15" x14ac:dyDescent="0.3">
      <c r="D97" s="31" t="s">
        <v>92</v>
      </c>
      <c r="E97" s="35"/>
      <c r="F97" s="31" t="s">
        <v>194</v>
      </c>
      <c r="G97" s="32">
        <v>42514</v>
      </c>
      <c r="H97" s="33">
        <v>3200</v>
      </c>
      <c r="I97" s="34">
        <v>10</v>
      </c>
      <c r="K97"/>
      <c r="L97"/>
      <c r="O97"/>
    </row>
    <row r="98" spans="4:15" x14ac:dyDescent="0.3">
      <c r="D98" s="31" t="s">
        <v>160</v>
      </c>
      <c r="E98" s="35"/>
      <c r="F98" s="31" t="s">
        <v>194</v>
      </c>
      <c r="G98" s="32">
        <v>43056</v>
      </c>
      <c r="H98" s="33">
        <v>33068.659999999989</v>
      </c>
      <c r="I98" s="34">
        <v>1020</v>
      </c>
      <c r="K98"/>
      <c r="L98"/>
    </row>
    <row r="99" spans="4:15" x14ac:dyDescent="0.3">
      <c r="D99" s="31" t="s">
        <v>23</v>
      </c>
      <c r="E99" s="35"/>
      <c r="F99" s="31" t="s">
        <v>194</v>
      </c>
      <c r="G99" s="32">
        <v>43265</v>
      </c>
      <c r="H99" s="33">
        <v>21785.12999999999</v>
      </c>
      <c r="I99" s="34">
        <v>381</v>
      </c>
      <c r="K99"/>
      <c r="L99"/>
    </row>
    <row r="100" spans="4:15" x14ac:dyDescent="0.3">
      <c r="D100" s="31" t="s">
        <v>443</v>
      </c>
      <c r="E100" s="35">
        <v>1</v>
      </c>
      <c r="F100" s="31" t="s">
        <v>194</v>
      </c>
      <c r="G100" s="32">
        <v>44649</v>
      </c>
      <c r="H100" s="33">
        <v>161170.03000000009</v>
      </c>
      <c r="I100" s="34">
        <v>233</v>
      </c>
      <c r="K100"/>
      <c r="L100"/>
    </row>
    <row r="101" spans="4:15" x14ac:dyDescent="0.3">
      <c r="D101" s="31" t="s">
        <v>180</v>
      </c>
      <c r="E101" s="35"/>
      <c r="F101" s="31" t="s">
        <v>194</v>
      </c>
      <c r="G101" s="32">
        <v>43361</v>
      </c>
      <c r="H101" s="33">
        <v>32931.089999999916</v>
      </c>
      <c r="I101" s="34">
        <v>341</v>
      </c>
      <c r="K101"/>
      <c r="L101"/>
    </row>
    <row r="102" spans="4:15" x14ac:dyDescent="0.3">
      <c r="D102" s="31" t="s">
        <v>181</v>
      </c>
      <c r="E102" s="35">
        <v>1</v>
      </c>
      <c r="F102" s="31" t="s">
        <v>194</v>
      </c>
      <c r="G102" s="32">
        <v>43368</v>
      </c>
      <c r="H102" s="33">
        <v>218060.84999999989</v>
      </c>
      <c r="I102" s="34">
        <v>326</v>
      </c>
      <c r="K102"/>
      <c r="L102"/>
    </row>
    <row r="103" spans="4:15" x14ac:dyDescent="0.3">
      <c r="D103" s="31" t="s">
        <v>85</v>
      </c>
      <c r="E103" s="35">
        <v>1</v>
      </c>
      <c r="F103" s="31" t="s">
        <v>194</v>
      </c>
      <c r="G103" s="32">
        <v>42465</v>
      </c>
      <c r="H103" s="33">
        <v>29265.25</v>
      </c>
      <c r="I103" s="34">
        <v>35</v>
      </c>
      <c r="K103"/>
      <c r="L103"/>
    </row>
    <row r="104" spans="4:15" x14ac:dyDescent="0.3">
      <c r="D104" s="31" t="s">
        <v>53</v>
      </c>
      <c r="E104" s="35"/>
      <c r="F104" s="31" t="s">
        <v>194</v>
      </c>
      <c r="G104" s="32">
        <v>42144</v>
      </c>
      <c r="H104" s="33">
        <v>19414.139999999661</v>
      </c>
      <c r="I104" s="34">
        <v>487</v>
      </c>
      <c r="K104"/>
      <c r="L104"/>
    </row>
    <row r="105" spans="4:15" x14ac:dyDescent="0.3">
      <c r="D105" s="31" t="s">
        <v>49</v>
      </c>
      <c r="E105" s="35">
        <v>1</v>
      </c>
      <c r="F105" s="31" t="s">
        <v>194</v>
      </c>
      <c r="G105" s="32">
        <v>42025</v>
      </c>
      <c r="H105" s="33">
        <v>4663687.3599999836</v>
      </c>
      <c r="I105" s="34">
        <v>8548</v>
      </c>
      <c r="K105"/>
      <c r="L105"/>
    </row>
    <row r="106" spans="4:15" x14ac:dyDescent="0.3">
      <c r="D106" s="31" t="s">
        <v>470</v>
      </c>
      <c r="E106" s="35">
        <v>1</v>
      </c>
      <c r="F106" s="31" t="s">
        <v>194</v>
      </c>
      <c r="G106" s="32">
        <v>45229</v>
      </c>
      <c r="H106" s="33">
        <v>91827.189999999988</v>
      </c>
      <c r="I106" s="34">
        <v>170</v>
      </c>
      <c r="K106"/>
      <c r="L106"/>
    </row>
    <row r="107" spans="4:15" x14ac:dyDescent="0.3">
      <c r="D107" s="31" t="s">
        <v>469</v>
      </c>
      <c r="E107" s="35"/>
      <c r="F107" s="31" t="s">
        <v>194</v>
      </c>
      <c r="G107" s="32">
        <v>45174</v>
      </c>
      <c r="H107" s="33">
        <v>112164.34</v>
      </c>
      <c r="I107" s="34">
        <v>1284</v>
      </c>
      <c r="K107"/>
      <c r="L107"/>
    </row>
    <row r="108" spans="4:15" x14ac:dyDescent="0.3">
      <c r="D108" s="31" t="s">
        <v>47</v>
      </c>
      <c r="E108" s="35"/>
      <c r="F108" s="31" t="s">
        <v>194</v>
      </c>
      <c r="G108" s="32">
        <v>41866</v>
      </c>
      <c r="H108" s="33">
        <v>23725</v>
      </c>
      <c r="I108" s="34">
        <v>29</v>
      </c>
      <c r="K108"/>
      <c r="L108"/>
    </row>
    <row r="109" spans="4:15" x14ac:dyDescent="0.3">
      <c r="D109" s="31" t="s">
        <v>77</v>
      </c>
      <c r="E109" s="35"/>
      <c r="F109" s="31" t="s">
        <v>194</v>
      </c>
      <c r="G109" s="32">
        <v>42451</v>
      </c>
      <c r="H109" s="33">
        <v>2240.4700000000012</v>
      </c>
      <c r="I109" s="34">
        <v>51</v>
      </c>
      <c r="K109"/>
      <c r="L109"/>
    </row>
    <row r="110" spans="4:15" x14ac:dyDescent="0.3">
      <c r="D110" s="31" t="s">
        <v>468</v>
      </c>
      <c r="E110" s="35"/>
      <c r="F110" s="31" t="s">
        <v>194</v>
      </c>
      <c r="G110" s="32">
        <v>44847</v>
      </c>
      <c r="H110" s="33">
        <v>19268.96999999999</v>
      </c>
      <c r="I110" s="34">
        <v>332</v>
      </c>
      <c r="K110"/>
      <c r="L110"/>
    </row>
    <row r="111" spans="4:15" x14ac:dyDescent="0.3">
      <c r="D111" s="31" t="s">
        <v>96</v>
      </c>
      <c r="E111" s="35">
        <v>1</v>
      </c>
      <c r="F111" s="31" t="s">
        <v>194</v>
      </c>
      <c r="G111" s="32">
        <v>42520</v>
      </c>
      <c r="H111" s="33">
        <v>34587.310000000019</v>
      </c>
      <c r="I111" s="34">
        <v>508</v>
      </c>
      <c r="K111"/>
      <c r="L111"/>
    </row>
    <row r="112" spans="4:15" x14ac:dyDescent="0.3">
      <c r="D112" s="31" t="s">
        <v>74</v>
      </c>
      <c r="E112" s="35"/>
      <c r="F112" s="31" t="s">
        <v>194</v>
      </c>
      <c r="G112" s="32">
        <v>42451</v>
      </c>
      <c r="H112" s="33">
        <v>83722.14</v>
      </c>
      <c r="I112" s="34">
        <v>210</v>
      </c>
      <c r="K112"/>
      <c r="L112"/>
    </row>
    <row r="113" spans="4:12" x14ac:dyDescent="0.3">
      <c r="D113" s="31" t="s">
        <v>40</v>
      </c>
      <c r="E113" s="35">
        <v>1</v>
      </c>
      <c r="F113" s="31" t="s">
        <v>194</v>
      </c>
      <c r="G113" s="32">
        <v>41787</v>
      </c>
      <c r="H113" s="33">
        <v>72579.909999999727</v>
      </c>
      <c r="I113" s="34">
        <v>1493</v>
      </c>
      <c r="K113"/>
      <c r="L113"/>
    </row>
    <row r="114" spans="4:12" x14ac:dyDescent="0.3">
      <c r="D114" s="31" t="s">
        <v>147</v>
      </c>
      <c r="E114" s="35">
        <v>1</v>
      </c>
      <c r="F114" s="31" t="s">
        <v>194</v>
      </c>
      <c r="G114" s="32">
        <v>42884</v>
      </c>
      <c r="H114" s="33">
        <v>4788029.9999999776</v>
      </c>
      <c r="I114" s="34">
        <v>20695</v>
      </c>
      <c r="K114"/>
      <c r="L114"/>
    </row>
    <row r="115" spans="4:12" x14ac:dyDescent="0.3">
      <c r="D115" s="31" t="s">
        <v>203</v>
      </c>
      <c r="E115" s="35">
        <v>1</v>
      </c>
      <c r="F115" s="31" t="s">
        <v>194</v>
      </c>
      <c r="G115" s="32">
        <v>43741</v>
      </c>
      <c r="H115" s="33">
        <v>10571.07</v>
      </c>
      <c r="I115" s="34">
        <v>60</v>
      </c>
      <c r="K115"/>
      <c r="L115"/>
    </row>
    <row r="116" spans="4:12" x14ac:dyDescent="0.3">
      <c r="D116" s="31" t="s">
        <v>173</v>
      </c>
      <c r="E116" s="35">
        <v>1</v>
      </c>
      <c r="F116" s="31" t="s">
        <v>194</v>
      </c>
      <c r="G116" s="32">
        <v>43229</v>
      </c>
      <c r="H116" s="33">
        <v>152123.54</v>
      </c>
      <c r="I116" s="34">
        <v>435</v>
      </c>
      <c r="K116"/>
      <c r="L116"/>
    </row>
    <row r="117" spans="4:12" x14ac:dyDescent="0.3">
      <c r="D117" s="31" t="s">
        <v>434</v>
      </c>
      <c r="E117" s="35">
        <v>1</v>
      </c>
      <c r="F117" s="31" t="s">
        <v>194</v>
      </c>
      <c r="G117" s="32">
        <v>44385</v>
      </c>
      <c r="H117" s="33">
        <v>21153.950000000012</v>
      </c>
      <c r="I117" s="34">
        <v>189</v>
      </c>
      <c r="K117"/>
      <c r="L117"/>
    </row>
    <row r="118" spans="4:12" x14ac:dyDescent="0.3">
      <c r="D118" s="31" t="s">
        <v>27</v>
      </c>
      <c r="E118" s="35"/>
      <c r="F118" s="31" t="s">
        <v>194</v>
      </c>
      <c r="G118" s="32">
        <v>41530</v>
      </c>
      <c r="H118" s="33">
        <v>255846.0399999998</v>
      </c>
      <c r="I118" s="34">
        <v>390</v>
      </c>
      <c r="K118"/>
      <c r="L118"/>
    </row>
    <row r="119" spans="4:12" x14ac:dyDescent="0.3">
      <c r="D119" s="31" t="s">
        <v>52</v>
      </c>
      <c r="E119" s="35"/>
      <c r="F119" s="31" t="s">
        <v>194</v>
      </c>
      <c r="G119" s="32">
        <v>42144</v>
      </c>
      <c r="H119" s="33">
        <v>29377.88</v>
      </c>
      <c r="I119" s="34">
        <v>159</v>
      </c>
      <c r="K119"/>
      <c r="L119"/>
    </row>
    <row r="120" spans="4:12" x14ac:dyDescent="0.3">
      <c r="D120" s="31" t="s">
        <v>33</v>
      </c>
      <c r="E120" s="35"/>
      <c r="F120" s="31" t="s">
        <v>194</v>
      </c>
      <c r="G120" s="32">
        <v>41738</v>
      </c>
      <c r="H120" s="33">
        <v>5951.2600000000357</v>
      </c>
      <c r="I120" s="34">
        <v>856</v>
      </c>
      <c r="K120"/>
      <c r="L120"/>
    </row>
    <row r="121" spans="4:12" x14ac:dyDescent="0.3">
      <c r="D121" s="31" t="s">
        <v>202</v>
      </c>
      <c r="E121" s="35">
        <v>1</v>
      </c>
      <c r="F121" s="31" t="s">
        <v>194</v>
      </c>
      <c r="G121" s="32">
        <v>43873</v>
      </c>
      <c r="H121" s="33">
        <v>872695.80000000622</v>
      </c>
      <c r="I121" s="34">
        <v>3148</v>
      </c>
      <c r="K121"/>
      <c r="L121"/>
    </row>
    <row r="122" spans="4:12" x14ac:dyDescent="0.3">
      <c r="D122" s="31" t="s">
        <v>170</v>
      </c>
      <c r="E122" s="35"/>
      <c r="F122" s="31" t="s">
        <v>194</v>
      </c>
      <c r="G122" s="32">
        <v>43138</v>
      </c>
      <c r="H122" s="33">
        <v>12081.32</v>
      </c>
      <c r="I122" s="34">
        <v>186</v>
      </c>
      <c r="K122"/>
      <c r="L122"/>
    </row>
    <row r="123" spans="4:12" x14ac:dyDescent="0.3">
      <c r="D123" s="31" t="s">
        <v>435</v>
      </c>
      <c r="E123" s="35">
        <v>1</v>
      </c>
      <c r="F123" s="31" t="s">
        <v>194</v>
      </c>
      <c r="G123" s="32">
        <v>44509</v>
      </c>
      <c r="H123" s="33">
        <v>43800</v>
      </c>
      <c r="I123" s="34">
        <v>46</v>
      </c>
      <c r="K123"/>
      <c r="L123"/>
    </row>
    <row r="124" spans="4:12" x14ac:dyDescent="0.3">
      <c r="D124" s="31" t="s">
        <v>46</v>
      </c>
      <c r="E124" s="35"/>
      <c r="F124" s="31" t="s">
        <v>194</v>
      </c>
      <c r="G124" s="32">
        <v>41857</v>
      </c>
      <c r="H124" s="33">
        <v>6385.65</v>
      </c>
      <c r="I124" s="34">
        <v>94</v>
      </c>
      <c r="K124"/>
      <c r="L124"/>
    </row>
    <row r="125" spans="4:12" x14ac:dyDescent="0.3">
      <c r="D125" s="31" t="s">
        <v>481</v>
      </c>
      <c r="E125" s="35"/>
      <c r="F125" s="31" t="s">
        <v>194</v>
      </c>
      <c r="G125" s="32">
        <v>43615</v>
      </c>
      <c r="H125" s="33">
        <v>76188.989999999932</v>
      </c>
      <c r="I125" s="34">
        <v>1392</v>
      </c>
      <c r="K125"/>
      <c r="L125"/>
    </row>
    <row r="126" spans="4:12" x14ac:dyDescent="0.3">
      <c r="D126" s="31" t="s">
        <v>137</v>
      </c>
      <c r="E126" s="35"/>
      <c r="F126" s="31" t="s">
        <v>194</v>
      </c>
      <c r="G126" s="32">
        <v>42733</v>
      </c>
      <c r="H126" s="33">
        <v>49302.859999999993</v>
      </c>
      <c r="I126" s="34">
        <v>109</v>
      </c>
      <c r="K126"/>
      <c r="L126"/>
    </row>
    <row r="127" spans="4:12" x14ac:dyDescent="0.3">
      <c r="D127" s="31" t="s">
        <v>144</v>
      </c>
      <c r="E127" s="35"/>
      <c r="F127" s="31" t="s">
        <v>194</v>
      </c>
      <c r="G127" s="32">
        <v>42774</v>
      </c>
      <c r="H127" s="33">
        <v>1000</v>
      </c>
      <c r="I127" s="34">
        <v>1</v>
      </c>
      <c r="K127"/>
      <c r="L127"/>
    </row>
    <row r="128" spans="4:12" x14ac:dyDescent="0.3">
      <c r="D128" s="31" t="s">
        <v>429</v>
      </c>
      <c r="E128" s="35"/>
      <c r="F128" s="31" t="s">
        <v>194</v>
      </c>
      <c r="G128" s="32">
        <v>44336</v>
      </c>
      <c r="H128" s="33">
        <v>9124.0100000000075</v>
      </c>
      <c r="I128" s="34">
        <v>171</v>
      </c>
      <c r="K128"/>
      <c r="L128"/>
    </row>
    <row r="129" spans="4:12" x14ac:dyDescent="0.3">
      <c r="D129" s="31" t="s">
        <v>107</v>
      </c>
      <c r="E129" s="35">
        <v>1</v>
      </c>
      <c r="F129" s="31" t="s">
        <v>194</v>
      </c>
      <c r="G129" s="32">
        <v>42544</v>
      </c>
      <c r="H129" s="33">
        <v>263787.73999999987</v>
      </c>
      <c r="I129" s="34">
        <v>7807</v>
      </c>
      <c r="K129"/>
      <c r="L129"/>
    </row>
    <row r="130" spans="4:12" x14ac:dyDescent="0.3">
      <c r="D130" s="31" t="s">
        <v>124</v>
      </c>
      <c r="E130" s="35">
        <v>1</v>
      </c>
      <c r="F130" s="31" t="s">
        <v>194</v>
      </c>
      <c r="G130" s="32">
        <v>42555</v>
      </c>
      <c r="H130" s="33">
        <v>97910.160000000993</v>
      </c>
      <c r="I130" s="34">
        <v>2777</v>
      </c>
      <c r="K130"/>
      <c r="L130"/>
    </row>
    <row r="131" spans="4:12" x14ac:dyDescent="0.3">
      <c r="D131" s="31" t="s">
        <v>63</v>
      </c>
      <c r="E131" s="35">
        <v>1</v>
      </c>
      <c r="F131" s="31" t="s">
        <v>194</v>
      </c>
      <c r="G131" s="32">
        <v>42345</v>
      </c>
      <c r="H131" s="33">
        <v>27247.01</v>
      </c>
      <c r="I131" s="34">
        <v>36</v>
      </c>
      <c r="K131"/>
      <c r="L131"/>
    </row>
    <row r="132" spans="4:12" x14ac:dyDescent="0.3">
      <c r="D132" s="31" t="s">
        <v>125</v>
      </c>
      <c r="E132" s="35">
        <v>1</v>
      </c>
      <c r="F132" s="31" t="s">
        <v>194</v>
      </c>
      <c r="G132" s="32">
        <v>42563</v>
      </c>
      <c r="H132" s="33">
        <v>333274.86000000063</v>
      </c>
      <c r="I132" s="34">
        <v>6556</v>
      </c>
      <c r="K132"/>
      <c r="L132"/>
    </row>
    <row r="133" spans="4:12" x14ac:dyDescent="0.3">
      <c r="D133" s="31" t="s">
        <v>70</v>
      </c>
      <c r="E133" s="35">
        <v>1</v>
      </c>
      <c r="F133" s="31" t="s">
        <v>194</v>
      </c>
      <c r="G133" s="32">
        <v>42445</v>
      </c>
      <c r="H133" s="33">
        <v>18435.569999999971</v>
      </c>
      <c r="I133" s="34">
        <v>280</v>
      </c>
      <c r="K133"/>
      <c r="L133"/>
    </row>
    <row r="134" spans="4:12" x14ac:dyDescent="0.3">
      <c r="D134" s="31" t="s">
        <v>208</v>
      </c>
      <c r="E134" s="35"/>
      <c r="F134" s="31" t="s">
        <v>194</v>
      </c>
      <c r="G134" s="32">
        <v>44000</v>
      </c>
      <c r="H134" s="33">
        <v>88381.800000000017</v>
      </c>
      <c r="I134" s="34">
        <v>434</v>
      </c>
      <c r="K134"/>
      <c r="L134"/>
    </row>
    <row r="135" spans="4:12" x14ac:dyDescent="0.3">
      <c r="D135" s="31" t="s">
        <v>146</v>
      </c>
      <c r="E135" s="35"/>
      <c r="F135" s="31" t="s">
        <v>194</v>
      </c>
      <c r="G135" s="32">
        <v>42832</v>
      </c>
      <c r="H135" s="33">
        <v>2917.26</v>
      </c>
      <c r="I135" s="34">
        <v>77</v>
      </c>
      <c r="K135"/>
      <c r="L135"/>
    </row>
    <row r="136" spans="4:12" x14ac:dyDescent="0.3">
      <c r="D136" s="31" t="s">
        <v>452</v>
      </c>
      <c r="E136" s="35">
        <v>1</v>
      </c>
      <c r="F136" s="31" t="s">
        <v>194</v>
      </c>
      <c r="G136" s="32">
        <v>44782</v>
      </c>
      <c r="H136" s="33">
        <v>1868838.0300000019</v>
      </c>
      <c r="I136" s="34">
        <v>4613</v>
      </c>
      <c r="K136"/>
      <c r="L136"/>
    </row>
    <row r="137" spans="4:12" x14ac:dyDescent="0.3">
      <c r="D137" s="31" t="s">
        <v>140</v>
      </c>
      <c r="E137" s="35"/>
      <c r="F137" s="31" t="s">
        <v>194</v>
      </c>
      <c r="G137" s="32">
        <v>42733</v>
      </c>
      <c r="H137" s="33">
        <v>5062.74</v>
      </c>
      <c r="I137" s="34">
        <v>354</v>
      </c>
      <c r="K137"/>
      <c r="L137"/>
    </row>
    <row r="138" spans="4:12" x14ac:dyDescent="0.3">
      <c r="D138" s="31" t="s">
        <v>112</v>
      </c>
      <c r="E138" s="35"/>
      <c r="F138" s="31" t="s">
        <v>194</v>
      </c>
      <c r="G138" s="32">
        <v>42550</v>
      </c>
      <c r="H138" s="33">
        <v>26166.72999999997</v>
      </c>
      <c r="I138" s="34">
        <v>284</v>
      </c>
      <c r="K138"/>
      <c r="L138"/>
    </row>
    <row r="139" spans="4:12" x14ac:dyDescent="0.3">
      <c r="D139" s="31" t="s">
        <v>110</v>
      </c>
      <c r="E139" s="35">
        <v>1</v>
      </c>
      <c r="F139" s="31" t="s">
        <v>194</v>
      </c>
      <c r="G139" s="32">
        <v>42550</v>
      </c>
      <c r="H139" s="33">
        <v>63427.710000000006</v>
      </c>
      <c r="I139" s="34">
        <v>1374</v>
      </c>
      <c r="K139"/>
      <c r="L139"/>
    </row>
    <row r="140" spans="4:12" x14ac:dyDescent="0.3">
      <c r="D140" s="31" t="s">
        <v>200</v>
      </c>
      <c r="E140" s="35"/>
      <c r="F140" s="31" t="s">
        <v>194</v>
      </c>
      <c r="G140" s="32">
        <v>43851</v>
      </c>
      <c r="H140" s="33">
        <v>9256.7700000000023</v>
      </c>
      <c r="I140" s="34">
        <v>56</v>
      </c>
      <c r="K140"/>
      <c r="L140"/>
    </row>
    <row r="141" spans="4:12" x14ac:dyDescent="0.3">
      <c r="D141" s="31" t="s">
        <v>65</v>
      </c>
      <c r="E141" s="35">
        <v>1</v>
      </c>
      <c r="F141" s="31" t="s">
        <v>194</v>
      </c>
      <c r="G141" s="32">
        <v>42367</v>
      </c>
      <c r="H141" s="33">
        <v>128718.69000000029</v>
      </c>
      <c r="I141" s="34">
        <v>3148</v>
      </c>
      <c r="K141" s="17"/>
      <c r="L141"/>
    </row>
    <row r="142" spans="4:12" x14ac:dyDescent="0.3">
      <c r="D142" s="31" t="s">
        <v>176</v>
      </c>
      <c r="E142" s="35">
        <v>1</v>
      </c>
      <c r="F142" s="31" t="s">
        <v>194</v>
      </c>
      <c r="G142" s="32">
        <v>43328</v>
      </c>
      <c r="H142" s="33">
        <v>35509.599999999991</v>
      </c>
      <c r="I142" s="34">
        <v>831</v>
      </c>
      <c r="K142"/>
      <c r="L142"/>
    </row>
    <row r="143" spans="4:12" x14ac:dyDescent="0.3">
      <c r="D143" s="31" t="s">
        <v>97</v>
      </c>
      <c r="E143" s="35"/>
      <c r="F143" s="31" t="s">
        <v>194</v>
      </c>
      <c r="G143" s="32">
        <v>42520</v>
      </c>
      <c r="H143" s="33">
        <v>26832.03</v>
      </c>
      <c r="I143" s="34">
        <v>804</v>
      </c>
      <c r="K143"/>
      <c r="L143"/>
    </row>
    <row r="144" spans="4:12" x14ac:dyDescent="0.3">
      <c r="D144" s="31" t="s">
        <v>131</v>
      </c>
      <c r="E144" s="35">
        <v>1</v>
      </c>
      <c r="F144" s="31" t="s">
        <v>194</v>
      </c>
      <c r="G144" s="32">
        <v>42657</v>
      </c>
      <c r="H144" s="33">
        <v>155416.47000000009</v>
      </c>
      <c r="I144" s="34">
        <v>3287</v>
      </c>
      <c r="K144"/>
      <c r="L144"/>
    </row>
    <row r="145" spans="4:12" x14ac:dyDescent="0.3">
      <c r="D145" s="31" t="s">
        <v>152</v>
      </c>
      <c r="E145" s="35">
        <v>1</v>
      </c>
      <c r="F145" s="31" t="s">
        <v>194</v>
      </c>
      <c r="G145" s="32">
        <v>42951</v>
      </c>
      <c r="H145" s="33">
        <v>1572881.51</v>
      </c>
      <c r="I145" s="34">
        <v>3290</v>
      </c>
      <c r="K145"/>
      <c r="L145"/>
    </row>
    <row r="146" spans="4:12" x14ac:dyDescent="0.3">
      <c r="D146" s="31" t="s">
        <v>438</v>
      </c>
      <c r="E146" s="35"/>
      <c r="F146" s="31" t="s">
        <v>194</v>
      </c>
      <c r="G146" s="32">
        <v>44266</v>
      </c>
      <c r="H146" s="33">
        <v>3612.21</v>
      </c>
      <c r="I146" s="34">
        <v>5</v>
      </c>
      <c r="K146"/>
      <c r="L146"/>
    </row>
    <row r="147" spans="4:12" x14ac:dyDescent="0.3">
      <c r="D147" s="31" t="s">
        <v>105</v>
      </c>
      <c r="E147" s="35">
        <v>1</v>
      </c>
      <c r="F147" s="31" t="s">
        <v>194</v>
      </c>
      <c r="G147" s="32">
        <v>42542</v>
      </c>
      <c r="H147" s="33">
        <v>55662.850000000013</v>
      </c>
      <c r="I147" s="34">
        <v>99</v>
      </c>
      <c r="K147"/>
      <c r="L147"/>
    </row>
    <row r="148" spans="4:12" x14ac:dyDescent="0.3">
      <c r="D148" s="31" t="s">
        <v>109</v>
      </c>
      <c r="E148" s="35"/>
      <c r="F148" s="31" t="s">
        <v>194</v>
      </c>
      <c r="G148" s="32">
        <v>42550</v>
      </c>
      <c r="H148" s="33">
        <v>70178.679999999978</v>
      </c>
      <c r="I148" s="34">
        <v>614</v>
      </c>
      <c r="K148"/>
      <c r="L148"/>
    </row>
    <row r="149" spans="4:12" x14ac:dyDescent="0.3">
      <c r="D149" s="31" t="s">
        <v>81</v>
      </c>
      <c r="E149" s="35"/>
      <c r="F149" s="31" t="s">
        <v>194</v>
      </c>
      <c r="G149" s="32">
        <v>42453</v>
      </c>
      <c r="H149" s="33">
        <v>370</v>
      </c>
      <c r="I149" s="34">
        <v>2</v>
      </c>
      <c r="K149"/>
      <c r="L149"/>
    </row>
    <row r="150" spans="4:12" x14ac:dyDescent="0.3">
      <c r="D150" s="31" t="s">
        <v>544</v>
      </c>
      <c r="E150" s="35">
        <v>1</v>
      </c>
      <c r="F150" s="31" t="s">
        <v>194</v>
      </c>
      <c r="G150" s="32">
        <v>42675</v>
      </c>
      <c r="H150" s="33">
        <v>59705.910000000324</v>
      </c>
      <c r="I150" s="34">
        <v>1118</v>
      </c>
      <c r="K150"/>
      <c r="L150"/>
    </row>
    <row r="151" spans="4:12" x14ac:dyDescent="0.3">
      <c r="D151" s="31" t="s">
        <v>439</v>
      </c>
      <c r="E151" s="35"/>
      <c r="F151" s="31" t="s">
        <v>194</v>
      </c>
      <c r="G151" s="32">
        <v>44658</v>
      </c>
      <c r="H151" s="33">
        <v>12566.28</v>
      </c>
      <c r="I151" s="34">
        <v>414</v>
      </c>
      <c r="K151"/>
      <c r="L151"/>
    </row>
    <row r="152" spans="4:12" x14ac:dyDescent="0.3">
      <c r="D152" s="31" t="s">
        <v>60</v>
      </c>
      <c r="E152" s="35"/>
      <c r="F152" s="31" t="s">
        <v>194</v>
      </c>
      <c r="G152" s="32">
        <v>42298</v>
      </c>
      <c r="H152" s="33">
        <v>9351.6300000000028</v>
      </c>
      <c r="I152" s="34">
        <v>183</v>
      </c>
      <c r="K152"/>
      <c r="L152"/>
    </row>
    <row r="153" spans="4:12" x14ac:dyDescent="0.3">
      <c r="D153" s="31" t="s">
        <v>83</v>
      </c>
      <c r="E153" s="35">
        <v>1</v>
      </c>
      <c r="F153" s="31" t="s">
        <v>194</v>
      </c>
      <c r="G153" s="32">
        <v>42459</v>
      </c>
      <c r="H153" s="33">
        <v>672108.71999999962</v>
      </c>
      <c r="I153" s="34">
        <v>906</v>
      </c>
      <c r="K153"/>
      <c r="L153"/>
    </row>
    <row r="154" spans="4:12" x14ac:dyDescent="0.3">
      <c r="D154" s="31" t="s">
        <v>26</v>
      </c>
      <c r="E154" s="35"/>
      <c r="F154" s="31" t="s">
        <v>194</v>
      </c>
      <c r="G154" s="32">
        <v>41528</v>
      </c>
      <c r="H154" s="33">
        <v>17739.37</v>
      </c>
      <c r="I154" s="34">
        <v>32</v>
      </c>
      <c r="K154"/>
      <c r="L154"/>
    </row>
    <row r="155" spans="4:12" x14ac:dyDescent="0.3">
      <c r="D155" s="31" t="s">
        <v>117</v>
      </c>
      <c r="E155" s="35">
        <v>1</v>
      </c>
      <c r="F155" s="31" t="s">
        <v>194</v>
      </c>
      <c r="G155" s="32">
        <v>42551</v>
      </c>
      <c r="H155" s="33">
        <v>78695.109999999608</v>
      </c>
      <c r="I155" s="34">
        <v>611</v>
      </c>
      <c r="K155"/>
      <c r="L155"/>
    </row>
    <row r="156" spans="4:12" x14ac:dyDescent="0.3">
      <c r="D156" s="31" t="s">
        <v>179</v>
      </c>
      <c r="E156" s="35"/>
      <c r="F156" s="31" t="s">
        <v>194</v>
      </c>
      <c r="G156" s="32">
        <v>43355</v>
      </c>
      <c r="H156" s="33">
        <v>45415.929999999993</v>
      </c>
      <c r="I156" s="34">
        <v>963</v>
      </c>
      <c r="K156"/>
      <c r="L156"/>
    </row>
    <row r="157" spans="4:12" x14ac:dyDescent="0.3">
      <c r="D157" s="31" t="s">
        <v>88</v>
      </c>
      <c r="E157" s="35"/>
      <c r="F157" s="31" t="s">
        <v>194</v>
      </c>
      <c r="G157" s="32">
        <v>42506</v>
      </c>
      <c r="H157" s="33">
        <v>2138.69</v>
      </c>
      <c r="I157" s="34">
        <v>85</v>
      </c>
      <c r="K157"/>
      <c r="L157"/>
    </row>
    <row r="158" spans="4:12" x14ac:dyDescent="0.3">
      <c r="D158" s="31" t="s">
        <v>69</v>
      </c>
      <c r="E158" s="35"/>
      <c r="F158" s="31" t="s">
        <v>194</v>
      </c>
      <c r="G158" s="32">
        <v>42445</v>
      </c>
      <c r="H158" s="33">
        <v>24107.799999999948</v>
      </c>
      <c r="I158" s="34">
        <v>397</v>
      </c>
      <c r="K158"/>
      <c r="L158"/>
    </row>
    <row r="159" spans="4:12" x14ac:dyDescent="0.3">
      <c r="D159" s="31" t="s">
        <v>157</v>
      </c>
      <c r="E159" s="35"/>
      <c r="F159" s="31" t="s">
        <v>194</v>
      </c>
      <c r="G159" s="32">
        <v>43000</v>
      </c>
      <c r="H159" s="33">
        <v>39473.47</v>
      </c>
      <c r="I159" s="34">
        <v>849</v>
      </c>
      <c r="K159"/>
      <c r="L159"/>
    </row>
    <row r="160" spans="4:12" x14ac:dyDescent="0.3">
      <c r="D160" s="31" t="s">
        <v>123</v>
      </c>
      <c r="E160" s="35">
        <v>1</v>
      </c>
      <c r="F160" s="31" t="s">
        <v>194</v>
      </c>
      <c r="G160" s="32">
        <v>42551</v>
      </c>
      <c r="H160" s="33">
        <v>3097.329999999999</v>
      </c>
      <c r="I160" s="34">
        <v>36</v>
      </c>
      <c r="K160"/>
      <c r="L160"/>
    </row>
    <row r="161" spans="3:18" x14ac:dyDescent="0.3">
      <c r="D161" s="31" t="s">
        <v>34</v>
      </c>
      <c r="E161" s="35"/>
      <c r="F161" s="31" t="s">
        <v>194</v>
      </c>
      <c r="G161" s="32">
        <v>41738</v>
      </c>
      <c r="H161" s="33">
        <v>6248.84</v>
      </c>
      <c r="I161" s="34">
        <v>49</v>
      </c>
      <c r="K161"/>
      <c r="L161"/>
    </row>
    <row r="162" spans="3:18" x14ac:dyDescent="0.3">
      <c r="D162" s="31" t="s">
        <v>122</v>
      </c>
      <c r="E162" s="35"/>
      <c r="F162" s="31" t="s">
        <v>194</v>
      </c>
      <c r="G162" s="32">
        <v>42551</v>
      </c>
      <c r="H162" s="33">
        <v>7183.5400000000009</v>
      </c>
      <c r="I162" s="34">
        <v>79</v>
      </c>
      <c r="K162"/>
      <c r="L162"/>
    </row>
    <row r="163" spans="3:18" x14ac:dyDescent="0.3">
      <c r="D163" s="31" t="s">
        <v>457</v>
      </c>
      <c r="E163" s="35"/>
      <c r="F163" s="31" t="s">
        <v>194</v>
      </c>
      <c r="G163" s="32">
        <v>44970</v>
      </c>
      <c r="H163" s="33">
        <v>5843.9000000000042</v>
      </c>
      <c r="I163" s="34">
        <v>890</v>
      </c>
      <c r="K163"/>
      <c r="L163"/>
    </row>
    <row r="164" spans="3:18" x14ac:dyDescent="0.3">
      <c r="D164" s="31" t="s">
        <v>21</v>
      </c>
      <c r="E164" s="35"/>
      <c r="F164" s="31" t="s">
        <v>194</v>
      </c>
      <c r="G164" s="32">
        <v>43265</v>
      </c>
      <c r="H164" s="33">
        <v>12311.510000000009</v>
      </c>
      <c r="I164" s="34">
        <v>295</v>
      </c>
      <c r="K164"/>
      <c r="L164"/>
    </row>
    <row r="165" spans="3:18" x14ac:dyDescent="0.3">
      <c r="D165" s="31" t="s">
        <v>80</v>
      </c>
      <c r="E165" s="35"/>
      <c r="F165" s="31" t="s">
        <v>194</v>
      </c>
      <c r="G165" s="32">
        <v>42453</v>
      </c>
      <c r="H165" s="33">
        <v>2446.61</v>
      </c>
      <c r="I165" s="34">
        <v>70</v>
      </c>
      <c r="K165"/>
      <c r="L165"/>
    </row>
    <row r="166" spans="3:18" x14ac:dyDescent="0.3">
      <c r="D166" s="31" t="s">
        <v>422</v>
      </c>
      <c r="E166" s="35"/>
      <c r="F166" s="31" t="s">
        <v>194</v>
      </c>
      <c r="G166" s="32">
        <v>44151</v>
      </c>
      <c r="H166" s="33">
        <v>219562.21999999951</v>
      </c>
      <c r="I166" s="34">
        <v>4963</v>
      </c>
      <c r="K166"/>
      <c r="L166"/>
    </row>
    <row r="167" spans="3:18" x14ac:dyDescent="0.3">
      <c r="D167" s="31" t="s">
        <v>89</v>
      </c>
      <c r="E167" s="35">
        <v>1</v>
      </c>
      <c r="F167" s="31" t="s">
        <v>194</v>
      </c>
      <c r="G167" s="32">
        <v>42507</v>
      </c>
      <c r="H167" s="33">
        <v>3759.59</v>
      </c>
      <c r="I167" s="34">
        <v>11</v>
      </c>
      <c r="K167"/>
      <c r="L167"/>
    </row>
    <row r="168" spans="3:18" customFormat="1" x14ac:dyDescent="0.3">
      <c r="C168" s="1"/>
      <c r="D168" s="31" t="s">
        <v>455</v>
      </c>
      <c r="E168" s="35"/>
      <c r="F168" s="31" t="s">
        <v>194</v>
      </c>
      <c r="G168" s="32">
        <v>43845</v>
      </c>
      <c r="H168" s="33">
        <v>7034.33</v>
      </c>
      <c r="I168" s="34">
        <v>12</v>
      </c>
      <c r="J168" s="1"/>
      <c r="O168" s="1"/>
      <c r="P168" s="1"/>
      <c r="R168" s="1"/>
    </row>
    <row r="169" spans="3:18" x14ac:dyDescent="0.3">
      <c r="D169" s="31" t="s">
        <v>482</v>
      </c>
      <c r="E169" s="35">
        <v>1</v>
      </c>
      <c r="F169" s="31" t="s">
        <v>194</v>
      </c>
      <c r="G169" s="32">
        <v>43558</v>
      </c>
      <c r="H169" s="33">
        <v>170893.58</v>
      </c>
      <c r="I169" s="34">
        <v>2843</v>
      </c>
      <c r="K169"/>
      <c r="L169"/>
    </row>
    <row r="170" spans="3:18" x14ac:dyDescent="0.3">
      <c r="D170" s="31" t="s">
        <v>177</v>
      </c>
      <c r="E170" s="35"/>
      <c r="F170" s="31" t="s">
        <v>194</v>
      </c>
      <c r="G170" s="32">
        <v>43341</v>
      </c>
      <c r="H170" s="33">
        <v>7122.0099999999939</v>
      </c>
      <c r="I170" s="34">
        <v>331</v>
      </c>
      <c r="K170"/>
      <c r="L170"/>
    </row>
    <row r="171" spans="3:18" x14ac:dyDescent="0.3">
      <c r="D171" s="31" t="s">
        <v>136</v>
      </c>
      <c r="E171" s="35">
        <v>1</v>
      </c>
      <c r="F171" s="31" t="s">
        <v>194</v>
      </c>
      <c r="G171" s="32">
        <v>42709</v>
      </c>
      <c r="H171" s="33">
        <v>63170.5099999999</v>
      </c>
      <c r="I171" s="34">
        <v>732</v>
      </c>
      <c r="K171"/>
      <c r="L171"/>
    </row>
    <row r="172" spans="3:18" x14ac:dyDescent="0.3">
      <c r="D172" s="31" t="s">
        <v>196</v>
      </c>
      <c r="E172" s="35">
        <v>1</v>
      </c>
      <c r="F172" s="31" t="s">
        <v>194</v>
      </c>
      <c r="G172" s="32">
        <v>43682</v>
      </c>
      <c r="H172" s="33">
        <v>132771.73000000001</v>
      </c>
      <c r="I172" s="34">
        <v>242</v>
      </c>
      <c r="K172"/>
      <c r="L172"/>
    </row>
    <row r="173" spans="3:18" x14ac:dyDescent="0.3">
      <c r="D173" s="31" t="s">
        <v>483</v>
      </c>
      <c r="E173" s="35"/>
      <c r="F173" s="31" t="s">
        <v>194</v>
      </c>
      <c r="G173" s="32">
        <v>42506</v>
      </c>
      <c r="H173" s="33">
        <v>12074.71</v>
      </c>
      <c r="I173" s="34">
        <v>140</v>
      </c>
      <c r="K173"/>
      <c r="L173"/>
    </row>
    <row r="174" spans="3:18" x14ac:dyDescent="0.3">
      <c r="D174" s="31" t="s">
        <v>59</v>
      </c>
      <c r="E174" s="35">
        <v>1</v>
      </c>
      <c r="F174" s="31" t="s">
        <v>194</v>
      </c>
      <c r="G174" s="32">
        <v>42298</v>
      </c>
      <c r="H174" s="33">
        <v>2942.82</v>
      </c>
      <c r="I174" s="34">
        <v>8</v>
      </c>
      <c r="K174"/>
      <c r="L174"/>
    </row>
    <row r="175" spans="3:18" x14ac:dyDescent="0.3">
      <c r="D175" s="31" t="s">
        <v>484</v>
      </c>
      <c r="E175" s="35"/>
      <c r="F175" s="31" t="s">
        <v>194</v>
      </c>
      <c r="G175" s="32">
        <v>44286</v>
      </c>
      <c r="H175" s="33">
        <v>7371.92</v>
      </c>
      <c r="I175" s="34">
        <v>90</v>
      </c>
      <c r="K175"/>
      <c r="L175"/>
    </row>
    <row r="176" spans="3:18" x14ac:dyDescent="0.3">
      <c r="D176" s="31" t="s">
        <v>38</v>
      </c>
      <c r="E176" s="35">
        <v>1</v>
      </c>
      <c r="F176" s="31" t="s">
        <v>194</v>
      </c>
      <c r="G176" s="32">
        <v>41768</v>
      </c>
      <c r="H176" s="33">
        <v>633013.81000000704</v>
      </c>
      <c r="I176" s="34">
        <v>4291</v>
      </c>
      <c r="K176"/>
      <c r="L176"/>
    </row>
    <row r="177" spans="4:12" x14ac:dyDescent="0.3">
      <c r="D177" s="31" t="s">
        <v>90</v>
      </c>
      <c r="E177" s="35"/>
      <c r="F177" s="31" t="s">
        <v>194</v>
      </c>
      <c r="G177" s="32">
        <v>42507</v>
      </c>
      <c r="H177" s="33">
        <v>6560.1300000000156</v>
      </c>
      <c r="I177" s="34">
        <v>196</v>
      </c>
      <c r="K177"/>
      <c r="L177"/>
    </row>
    <row r="178" spans="4:12" x14ac:dyDescent="0.3">
      <c r="D178" s="31" t="s">
        <v>155</v>
      </c>
      <c r="E178" s="35"/>
      <c r="F178" s="31" t="s">
        <v>194</v>
      </c>
      <c r="G178" s="32">
        <v>42965</v>
      </c>
      <c r="H178" s="33">
        <v>165933.0199999997</v>
      </c>
      <c r="I178" s="34">
        <v>4347</v>
      </c>
      <c r="K178"/>
      <c r="L178"/>
    </row>
    <row r="179" spans="4:12" x14ac:dyDescent="0.3">
      <c r="D179" s="31" t="s">
        <v>35</v>
      </c>
      <c r="E179" s="35"/>
      <c r="F179" s="31" t="s">
        <v>194</v>
      </c>
      <c r="G179" s="32">
        <v>41739</v>
      </c>
      <c r="H179" s="33">
        <v>91122.50999999998</v>
      </c>
      <c r="I179" s="34">
        <v>412</v>
      </c>
      <c r="K179"/>
      <c r="L179"/>
    </row>
    <row r="180" spans="4:12" x14ac:dyDescent="0.3">
      <c r="D180" s="31" t="s">
        <v>151</v>
      </c>
      <c r="E180" s="35">
        <v>1</v>
      </c>
      <c r="F180" s="31" t="s">
        <v>194</v>
      </c>
      <c r="G180" s="32">
        <v>42949</v>
      </c>
      <c r="H180" s="33">
        <v>335624.27000000229</v>
      </c>
      <c r="I180" s="34">
        <v>6347</v>
      </c>
      <c r="K180"/>
      <c r="L180"/>
    </row>
    <row r="181" spans="4:12" x14ac:dyDescent="0.3">
      <c r="D181" s="31" t="s">
        <v>485</v>
      </c>
      <c r="E181" s="35">
        <v>1</v>
      </c>
      <c r="F181" s="31" t="s">
        <v>194</v>
      </c>
      <c r="G181" s="32">
        <v>42450</v>
      </c>
      <c r="H181" s="33">
        <v>425134.77000000421</v>
      </c>
      <c r="I181" s="34">
        <v>7347</v>
      </c>
      <c r="K181"/>
      <c r="L181"/>
    </row>
    <row r="182" spans="4:12" x14ac:dyDescent="0.3">
      <c r="D182" s="31" t="s">
        <v>79</v>
      </c>
      <c r="E182" s="35"/>
      <c r="F182" s="31" t="s">
        <v>194</v>
      </c>
      <c r="G182" s="32">
        <v>42453</v>
      </c>
      <c r="H182" s="33">
        <v>31401.55999999999</v>
      </c>
      <c r="I182" s="34">
        <v>385</v>
      </c>
      <c r="K182"/>
      <c r="L182"/>
    </row>
    <row r="183" spans="4:12" x14ac:dyDescent="0.3">
      <c r="D183" s="31" t="s">
        <v>145</v>
      </c>
      <c r="E183" s="35">
        <v>1</v>
      </c>
      <c r="F183" s="31" t="s">
        <v>194</v>
      </c>
      <c r="G183" s="32">
        <v>42804</v>
      </c>
      <c r="H183" s="33">
        <v>89683.460000000036</v>
      </c>
      <c r="I183" s="34">
        <v>1665</v>
      </c>
      <c r="K183"/>
      <c r="L183"/>
    </row>
    <row r="184" spans="4:12" x14ac:dyDescent="0.3">
      <c r="D184" s="31" t="s">
        <v>466</v>
      </c>
      <c r="E184" s="35">
        <v>1</v>
      </c>
      <c r="F184" s="31" t="s">
        <v>194</v>
      </c>
      <c r="G184" s="32">
        <v>45243</v>
      </c>
      <c r="H184" s="33">
        <v>2517162.8899999792</v>
      </c>
      <c r="I184" s="34">
        <v>6952</v>
      </c>
      <c r="K184" s="17"/>
      <c r="L184"/>
    </row>
    <row r="185" spans="4:12" x14ac:dyDescent="0.3">
      <c r="D185" s="31" t="s">
        <v>111</v>
      </c>
      <c r="E185" s="35"/>
      <c r="F185" s="31" t="s">
        <v>194</v>
      </c>
      <c r="G185" s="32">
        <v>42550</v>
      </c>
      <c r="H185" s="33">
        <v>27064.61000000003</v>
      </c>
      <c r="I185" s="34">
        <v>468</v>
      </c>
      <c r="K185"/>
      <c r="L185"/>
    </row>
    <row r="186" spans="4:12" x14ac:dyDescent="0.3">
      <c r="D186" s="31" t="s">
        <v>25</v>
      </c>
      <c r="E186" s="35">
        <v>1</v>
      </c>
      <c r="F186" s="31" t="s">
        <v>194</v>
      </c>
      <c r="G186" s="32">
        <v>41445</v>
      </c>
      <c r="H186" s="33">
        <v>337254.40000000561</v>
      </c>
      <c r="I186" s="34">
        <v>5899</v>
      </c>
      <c r="K186"/>
      <c r="L186"/>
    </row>
    <row r="187" spans="4:12" x14ac:dyDescent="0.3">
      <c r="D187" s="31" t="s">
        <v>121</v>
      </c>
      <c r="E187" s="35"/>
      <c r="F187" s="31" t="s">
        <v>194</v>
      </c>
      <c r="G187" s="32">
        <v>42551</v>
      </c>
      <c r="H187" s="33">
        <v>13856.95</v>
      </c>
      <c r="I187" s="34">
        <v>437</v>
      </c>
      <c r="K187"/>
      <c r="L187"/>
    </row>
    <row r="188" spans="4:12" x14ac:dyDescent="0.3">
      <c r="D188" s="31" t="s">
        <v>73</v>
      </c>
      <c r="E188" s="35"/>
      <c r="F188" s="31" t="s">
        <v>194</v>
      </c>
      <c r="G188" s="32">
        <v>42450</v>
      </c>
      <c r="H188" s="33">
        <v>64547.300000000207</v>
      </c>
      <c r="I188" s="34">
        <v>1238</v>
      </c>
      <c r="K188"/>
      <c r="L188"/>
    </row>
    <row r="189" spans="4:12" x14ac:dyDescent="0.3">
      <c r="D189" s="31" t="s">
        <v>86</v>
      </c>
      <c r="E189" s="35"/>
      <c r="F189" s="31" t="s">
        <v>194</v>
      </c>
      <c r="G189" s="32">
        <v>42506</v>
      </c>
      <c r="H189" s="33">
        <v>40637.339999999997</v>
      </c>
      <c r="I189" s="34">
        <v>50</v>
      </c>
      <c r="K189"/>
      <c r="L189"/>
    </row>
    <row r="190" spans="4:12" x14ac:dyDescent="0.3">
      <c r="D190" s="31" t="s">
        <v>163</v>
      </c>
      <c r="E190" s="35">
        <v>1</v>
      </c>
      <c r="F190" s="31" t="s">
        <v>194</v>
      </c>
      <c r="G190" s="32">
        <v>43090</v>
      </c>
      <c r="H190" s="33">
        <v>269704.2200000005</v>
      </c>
      <c r="I190" s="34">
        <v>3625</v>
      </c>
      <c r="K190"/>
      <c r="L190"/>
    </row>
    <row r="191" spans="4:12" x14ac:dyDescent="0.3">
      <c r="D191" s="31" t="s">
        <v>164</v>
      </c>
      <c r="E191" s="35"/>
      <c r="F191" s="31" t="s">
        <v>194</v>
      </c>
      <c r="G191" s="32">
        <v>43090</v>
      </c>
      <c r="H191" s="33">
        <v>80734.520000000019</v>
      </c>
      <c r="I191" s="34">
        <v>624</v>
      </c>
      <c r="K191"/>
      <c r="L191"/>
    </row>
    <row r="192" spans="4:12" x14ac:dyDescent="0.3">
      <c r="D192" s="31" t="s">
        <v>44</v>
      </c>
      <c r="E192" s="35">
        <v>1</v>
      </c>
      <c r="F192" s="31" t="s">
        <v>194</v>
      </c>
      <c r="G192" s="32">
        <v>41809</v>
      </c>
      <c r="H192" s="33">
        <v>19437.619999999992</v>
      </c>
      <c r="I192" s="34">
        <v>571</v>
      </c>
      <c r="K192"/>
      <c r="L192"/>
    </row>
    <row r="193" spans="4:12" x14ac:dyDescent="0.3">
      <c r="D193" s="31" t="s">
        <v>39</v>
      </c>
      <c r="E193" s="35">
        <v>1</v>
      </c>
      <c r="F193" s="31" t="s">
        <v>194</v>
      </c>
      <c r="G193" s="32">
        <v>41779</v>
      </c>
      <c r="H193" s="33">
        <v>1254.3</v>
      </c>
      <c r="I193" s="34">
        <v>54</v>
      </c>
      <c r="K193"/>
      <c r="L193"/>
    </row>
    <row r="194" spans="4:12" x14ac:dyDescent="0.3">
      <c r="D194" s="31" t="s">
        <v>184</v>
      </c>
      <c r="E194" s="35"/>
      <c r="F194" s="31" t="s">
        <v>194</v>
      </c>
      <c r="G194" s="32">
        <v>43396</v>
      </c>
      <c r="H194" s="33">
        <v>249354.89</v>
      </c>
      <c r="I194" s="34">
        <v>681</v>
      </c>
      <c r="K194"/>
      <c r="L194"/>
    </row>
    <row r="195" spans="4:12" x14ac:dyDescent="0.3">
      <c r="D195" s="31" t="s">
        <v>195</v>
      </c>
      <c r="E195" s="35">
        <v>1</v>
      </c>
      <c r="F195" s="31" t="s">
        <v>194</v>
      </c>
      <c r="G195" s="32">
        <v>43542</v>
      </c>
      <c r="H195" s="33">
        <v>351471.82000000018</v>
      </c>
      <c r="I195" s="34">
        <v>779</v>
      </c>
      <c r="K195"/>
      <c r="L195"/>
    </row>
    <row r="196" spans="4:12" x14ac:dyDescent="0.3">
      <c r="D196" s="31" t="s">
        <v>171</v>
      </c>
      <c r="E196" s="35">
        <v>1</v>
      </c>
      <c r="F196" s="31" t="s">
        <v>194</v>
      </c>
      <c r="G196" s="32">
        <v>43153</v>
      </c>
      <c r="H196" s="33">
        <v>70083.31</v>
      </c>
      <c r="I196" s="34">
        <v>485</v>
      </c>
      <c r="J196" s="4"/>
      <c r="K196"/>
      <c r="L196"/>
    </row>
    <row r="197" spans="4:12" x14ac:dyDescent="0.3">
      <c r="D197" s="31" t="s">
        <v>62</v>
      </c>
      <c r="E197" s="35"/>
      <c r="F197" s="31" t="s">
        <v>194</v>
      </c>
      <c r="G197" s="32">
        <v>42298</v>
      </c>
      <c r="H197" s="33">
        <v>1402.01</v>
      </c>
      <c r="I197" s="34">
        <v>2</v>
      </c>
      <c r="J197" s="4"/>
      <c r="K197"/>
      <c r="L197"/>
    </row>
    <row r="198" spans="4:12" x14ac:dyDescent="0.3">
      <c r="D198" s="31" t="s">
        <v>93</v>
      </c>
      <c r="E198" s="35">
        <v>1</v>
      </c>
      <c r="F198" s="31" t="s">
        <v>194</v>
      </c>
      <c r="G198" s="32">
        <v>42516</v>
      </c>
      <c r="H198" s="33">
        <v>21227.01</v>
      </c>
      <c r="I198" s="34">
        <v>30</v>
      </c>
      <c r="J198" s="4"/>
      <c r="K198"/>
      <c r="L198"/>
    </row>
    <row r="199" spans="4:12" x14ac:dyDescent="0.3">
      <c r="D199" s="31" t="s">
        <v>134</v>
      </c>
      <c r="E199" s="35"/>
      <c r="F199" s="31" t="s">
        <v>194</v>
      </c>
      <c r="G199" s="32">
        <v>42692</v>
      </c>
      <c r="H199" s="33">
        <v>24605.910000000011</v>
      </c>
      <c r="I199" s="34">
        <v>213</v>
      </c>
      <c r="J199" s="4"/>
      <c r="K199"/>
      <c r="L199"/>
    </row>
    <row r="200" spans="4:12" x14ac:dyDescent="0.3">
      <c r="D200" s="31" t="s">
        <v>128</v>
      </c>
      <c r="E200" s="35">
        <v>1</v>
      </c>
      <c r="F200" s="31" t="s">
        <v>194</v>
      </c>
      <c r="G200" s="32">
        <v>42580</v>
      </c>
      <c r="H200" s="33">
        <v>178816.08999999979</v>
      </c>
      <c r="I200" s="34">
        <v>4573</v>
      </c>
      <c r="J200" s="4"/>
      <c r="K200"/>
      <c r="L200"/>
    </row>
    <row r="201" spans="4:12" x14ac:dyDescent="0.3">
      <c r="D201" s="31" t="s">
        <v>120</v>
      </c>
      <c r="E201" s="35"/>
      <c r="F201" s="31" t="s">
        <v>194</v>
      </c>
      <c r="G201" s="32">
        <v>42551</v>
      </c>
      <c r="H201" s="33">
        <v>69601.590000000026</v>
      </c>
      <c r="I201" s="34">
        <v>566</v>
      </c>
      <c r="J201" s="4"/>
      <c r="K201"/>
      <c r="L201"/>
    </row>
    <row r="202" spans="4:12" x14ac:dyDescent="0.3">
      <c r="D202" s="31" t="s">
        <v>156</v>
      </c>
      <c r="E202" s="35">
        <v>1</v>
      </c>
      <c r="F202" s="31" t="s">
        <v>194</v>
      </c>
      <c r="G202" s="32">
        <v>42972</v>
      </c>
      <c r="H202" s="33">
        <v>101998.63</v>
      </c>
      <c r="I202" s="34">
        <v>182</v>
      </c>
      <c r="J202" s="4"/>
      <c r="K202"/>
      <c r="L202"/>
    </row>
    <row r="203" spans="4:12" x14ac:dyDescent="0.3">
      <c r="D203" s="31" t="s">
        <v>486</v>
      </c>
      <c r="E203" s="35"/>
      <c r="F203" s="31" t="s">
        <v>194</v>
      </c>
      <c r="G203" s="32">
        <v>45405</v>
      </c>
      <c r="H203" s="33">
        <v>31118.570000000029</v>
      </c>
      <c r="I203" s="34">
        <v>699</v>
      </c>
      <c r="J203" s="4"/>
      <c r="K203"/>
      <c r="L203"/>
    </row>
    <row r="204" spans="4:12" x14ac:dyDescent="0.3">
      <c r="D204" s="31" t="s">
        <v>115</v>
      </c>
      <c r="E204" s="35">
        <v>1</v>
      </c>
      <c r="F204" s="31" t="s">
        <v>194</v>
      </c>
      <c r="G204" s="32">
        <v>42550</v>
      </c>
      <c r="H204" s="33">
        <v>23166.78</v>
      </c>
      <c r="I204" s="34">
        <v>27</v>
      </c>
      <c r="J204" s="4"/>
      <c r="K204"/>
      <c r="L204"/>
    </row>
    <row r="205" spans="4:12" x14ac:dyDescent="0.3">
      <c r="D205" s="31" t="s">
        <v>436</v>
      </c>
      <c r="E205" s="35"/>
      <c r="F205" s="31" t="s">
        <v>194</v>
      </c>
      <c r="G205" s="32">
        <v>44494</v>
      </c>
      <c r="H205" s="33">
        <v>126238.7900000001</v>
      </c>
      <c r="I205" s="34">
        <v>1569</v>
      </c>
      <c r="J205" s="4"/>
      <c r="K205"/>
      <c r="L205"/>
    </row>
    <row r="206" spans="4:12" x14ac:dyDescent="0.3">
      <c r="D206" s="31" t="s">
        <v>57</v>
      </c>
      <c r="E206" s="35"/>
      <c r="F206" s="31" t="s">
        <v>194</v>
      </c>
      <c r="G206" s="32">
        <v>42298</v>
      </c>
      <c r="H206" s="33">
        <v>41115.07</v>
      </c>
      <c r="I206" s="34">
        <v>487</v>
      </c>
      <c r="J206" s="4"/>
      <c r="K206"/>
      <c r="L206"/>
    </row>
    <row r="207" spans="4:12" x14ac:dyDescent="0.3">
      <c r="D207" s="31" t="s">
        <v>18</v>
      </c>
      <c r="E207" s="35"/>
      <c r="F207" s="31" t="s">
        <v>194</v>
      </c>
      <c r="G207" s="32">
        <v>43265</v>
      </c>
      <c r="H207" s="33">
        <v>66432.130000000019</v>
      </c>
      <c r="I207" s="34">
        <v>468</v>
      </c>
      <c r="J207" s="4"/>
      <c r="K207"/>
      <c r="L207"/>
    </row>
    <row r="208" spans="4:12" x14ac:dyDescent="0.3">
      <c r="D208" s="31" t="s">
        <v>430</v>
      </c>
      <c r="E208" s="35"/>
      <c r="F208" s="31" t="s">
        <v>194</v>
      </c>
      <c r="G208" s="32">
        <v>44335</v>
      </c>
      <c r="H208" s="33">
        <v>81846.060000000012</v>
      </c>
      <c r="I208" s="34">
        <v>418</v>
      </c>
      <c r="J208" s="4"/>
      <c r="K208"/>
      <c r="L208"/>
    </row>
    <row r="209" spans="3:12" x14ac:dyDescent="0.3">
      <c r="D209" s="31" t="s">
        <v>84</v>
      </c>
      <c r="E209" s="35">
        <v>1</v>
      </c>
      <c r="F209" s="31" t="s">
        <v>194</v>
      </c>
      <c r="G209" s="32">
        <v>42465</v>
      </c>
      <c r="H209" s="33">
        <v>77616.439999999959</v>
      </c>
      <c r="I209" s="34">
        <v>737</v>
      </c>
      <c r="J209" s="4"/>
      <c r="K209"/>
      <c r="L209"/>
    </row>
    <row r="210" spans="3:12" x14ac:dyDescent="0.3">
      <c r="D210" s="31" t="s">
        <v>30</v>
      </c>
      <c r="E210" s="35">
        <v>1</v>
      </c>
      <c r="F210" s="31" t="s">
        <v>194</v>
      </c>
      <c r="G210" s="32">
        <v>41568</v>
      </c>
      <c r="H210" s="33">
        <v>18606.670000000009</v>
      </c>
      <c r="I210" s="34">
        <v>43</v>
      </c>
      <c r="J210" s="4"/>
      <c r="K210"/>
      <c r="L210"/>
    </row>
    <row r="211" spans="3:12" x14ac:dyDescent="0.3">
      <c r="C211" s="5"/>
      <c r="D211" s="31" t="s">
        <v>461</v>
      </c>
      <c r="E211" s="35">
        <v>1</v>
      </c>
      <c r="F211" s="31" t="s">
        <v>194</v>
      </c>
      <c r="G211" s="32">
        <v>44763</v>
      </c>
      <c r="H211" s="33">
        <v>2800</v>
      </c>
      <c r="I211" s="34">
        <v>3</v>
      </c>
      <c r="K211"/>
      <c r="L211"/>
    </row>
    <row r="212" spans="3:12" x14ac:dyDescent="0.3">
      <c r="C212" s="5"/>
      <c r="D212" s="31" t="s">
        <v>197</v>
      </c>
      <c r="E212" s="35">
        <v>1</v>
      </c>
      <c r="F212" s="31" t="s">
        <v>194</v>
      </c>
      <c r="G212" s="32">
        <v>43851</v>
      </c>
      <c r="H212" s="33">
        <v>4344106.4300000099</v>
      </c>
      <c r="I212" s="34">
        <v>12773</v>
      </c>
      <c r="K212"/>
      <c r="L212"/>
    </row>
    <row r="213" spans="3:12" x14ac:dyDescent="0.3">
      <c r="C213" s="5"/>
      <c r="D213" s="31" t="s">
        <v>172</v>
      </c>
      <c r="E213" s="35">
        <v>1</v>
      </c>
      <c r="F213" s="31" t="s">
        <v>194</v>
      </c>
      <c r="G213" s="32">
        <v>43165</v>
      </c>
      <c r="H213" s="33">
        <v>25497.66</v>
      </c>
      <c r="I213" s="34">
        <v>298</v>
      </c>
      <c r="K213"/>
      <c r="L213"/>
    </row>
    <row r="214" spans="3:12" x14ac:dyDescent="0.3">
      <c r="C214" s="5"/>
      <c r="D214" s="31" t="s">
        <v>114</v>
      </c>
      <c r="E214" s="35">
        <v>1</v>
      </c>
      <c r="F214" s="31" t="s">
        <v>194</v>
      </c>
      <c r="G214" s="32">
        <v>42550</v>
      </c>
      <c r="H214" s="33">
        <v>21433.64999999998</v>
      </c>
      <c r="I214" s="34">
        <v>563</v>
      </c>
      <c r="K214"/>
      <c r="L214"/>
    </row>
    <row r="215" spans="3:12" x14ac:dyDescent="0.3">
      <c r="C215" s="5"/>
      <c r="D215" s="31" t="s">
        <v>178</v>
      </c>
      <c r="E215" s="35"/>
      <c r="F215" s="31" t="s">
        <v>194</v>
      </c>
      <c r="G215" s="32">
        <v>43343</v>
      </c>
      <c r="H215" s="33">
        <v>135958.35999999999</v>
      </c>
      <c r="I215" s="34">
        <v>983</v>
      </c>
      <c r="K215"/>
      <c r="L215"/>
    </row>
    <row r="216" spans="3:12" x14ac:dyDescent="0.3">
      <c r="C216" s="5"/>
      <c r="D216" s="31" t="s">
        <v>169</v>
      </c>
      <c r="E216" s="35">
        <v>1</v>
      </c>
      <c r="F216" s="31" t="s">
        <v>194</v>
      </c>
      <c r="G216" s="32">
        <v>43138</v>
      </c>
      <c r="H216" s="33">
        <v>4488.68</v>
      </c>
      <c r="I216" s="34">
        <v>5</v>
      </c>
      <c r="K216"/>
      <c r="L216"/>
    </row>
    <row r="217" spans="3:12" x14ac:dyDescent="0.3">
      <c r="C217" s="5"/>
      <c r="D217" s="31" t="s">
        <v>453</v>
      </c>
      <c r="E217" s="35">
        <v>1</v>
      </c>
      <c r="F217" s="31" t="s">
        <v>194</v>
      </c>
      <c r="G217" s="32">
        <v>44825</v>
      </c>
      <c r="H217" s="33">
        <v>31028.730000000029</v>
      </c>
      <c r="I217" s="34">
        <v>455</v>
      </c>
      <c r="K217"/>
      <c r="L217"/>
    </row>
    <row r="218" spans="3:12" x14ac:dyDescent="0.3">
      <c r="C218" s="5"/>
      <c r="D218" s="31" t="s">
        <v>29</v>
      </c>
      <c r="E218" s="35"/>
      <c r="F218" s="31" t="s">
        <v>194</v>
      </c>
      <c r="G218" s="32">
        <v>41555</v>
      </c>
      <c r="H218" s="33">
        <v>14985.3</v>
      </c>
      <c r="I218" s="34">
        <v>571</v>
      </c>
      <c r="K218"/>
      <c r="L218"/>
    </row>
    <row r="219" spans="3:12" x14ac:dyDescent="0.3">
      <c r="C219" s="5"/>
      <c r="D219" s="31" t="s">
        <v>433</v>
      </c>
      <c r="E219" s="35">
        <v>1</v>
      </c>
      <c r="F219" s="31" t="s">
        <v>194</v>
      </c>
      <c r="G219" s="32">
        <v>44454</v>
      </c>
      <c r="H219" s="33">
        <v>3058.33</v>
      </c>
      <c r="I219" s="34">
        <v>4</v>
      </c>
      <c r="K219"/>
      <c r="L219"/>
    </row>
    <row r="220" spans="3:12" x14ac:dyDescent="0.3">
      <c r="C220" s="5"/>
      <c r="D220" s="31" t="s">
        <v>150</v>
      </c>
      <c r="E220" s="35"/>
      <c r="F220" s="31" t="s">
        <v>194</v>
      </c>
      <c r="G220" s="32">
        <v>42944</v>
      </c>
      <c r="H220" s="33">
        <v>62112.390000000349</v>
      </c>
      <c r="I220" s="34">
        <v>2561</v>
      </c>
      <c r="K220"/>
      <c r="L220"/>
    </row>
    <row r="221" spans="3:12" x14ac:dyDescent="0.3">
      <c r="C221" s="5"/>
      <c r="D221" s="31" t="s">
        <v>127</v>
      </c>
      <c r="E221" s="35"/>
      <c r="F221" s="31" t="s">
        <v>194</v>
      </c>
      <c r="G221" s="32">
        <v>42576</v>
      </c>
      <c r="H221" s="33">
        <v>16323.96</v>
      </c>
      <c r="I221" s="34">
        <v>402</v>
      </c>
      <c r="K221"/>
      <c r="L221"/>
    </row>
    <row r="222" spans="3:12" x14ac:dyDescent="0.3">
      <c r="C222" s="5"/>
      <c r="D222" s="31" t="s">
        <v>50</v>
      </c>
      <c r="E222" s="35"/>
      <c r="F222" s="31" t="s">
        <v>194</v>
      </c>
      <c r="G222" s="32">
        <v>42083</v>
      </c>
      <c r="H222" s="33">
        <v>350340.86000000697</v>
      </c>
      <c r="I222" s="34">
        <v>6565</v>
      </c>
      <c r="K222"/>
      <c r="L222"/>
    </row>
    <row r="223" spans="3:12" x14ac:dyDescent="0.3">
      <c r="C223" s="5"/>
      <c r="D223" s="31" t="s">
        <v>82</v>
      </c>
      <c r="E223" s="35"/>
      <c r="F223" s="31" t="s">
        <v>194</v>
      </c>
      <c r="G223" s="32">
        <v>42458</v>
      </c>
      <c r="H223" s="33">
        <v>33934.189999999973</v>
      </c>
      <c r="I223" s="34">
        <v>677</v>
      </c>
      <c r="K223"/>
      <c r="L223"/>
    </row>
    <row r="224" spans="3:12" x14ac:dyDescent="0.3">
      <c r="C224" s="5"/>
      <c r="D224" s="31" t="s">
        <v>432</v>
      </c>
      <c r="E224" s="35"/>
      <c r="F224" s="31" t="s">
        <v>194</v>
      </c>
      <c r="G224" s="32">
        <v>44440</v>
      </c>
      <c r="H224" s="33">
        <v>49204.319999999978</v>
      </c>
      <c r="I224" s="34">
        <v>778</v>
      </c>
      <c r="K224"/>
      <c r="L224"/>
    </row>
    <row r="225" spans="3:12" x14ac:dyDescent="0.3">
      <c r="C225" s="5"/>
      <c r="D225" s="31" t="s">
        <v>192</v>
      </c>
      <c r="E225" s="35"/>
      <c r="F225" s="31" t="s">
        <v>194</v>
      </c>
      <c r="G225" s="32">
        <v>43594</v>
      </c>
      <c r="H225" s="33">
        <v>27599.19</v>
      </c>
      <c r="I225" s="34">
        <v>602</v>
      </c>
      <c r="K225"/>
      <c r="L225"/>
    </row>
    <row r="226" spans="3:12" x14ac:dyDescent="0.3">
      <c r="C226" s="5"/>
      <c r="D226" s="31" t="s">
        <v>66</v>
      </c>
      <c r="E226" s="35">
        <v>1</v>
      </c>
      <c r="F226" s="31" t="s">
        <v>194</v>
      </c>
      <c r="G226" s="32">
        <v>42367</v>
      </c>
      <c r="H226" s="33">
        <v>118889.9399999999</v>
      </c>
      <c r="I226" s="34">
        <v>3795</v>
      </c>
      <c r="K226"/>
      <c r="L226"/>
    </row>
    <row r="227" spans="3:12" x14ac:dyDescent="0.3">
      <c r="C227" s="5"/>
      <c r="D227" s="31" t="s">
        <v>165</v>
      </c>
      <c r="E227" s="35"/>
      <c r="F227" s="31" t="s">
        <v>194</v>
      </c>
      <c r="G227" s="32">
        <v>43090</v>
      </c>
      <c r="H227" s="33">
        <v>35306.460000000006</v>
      </c>
      <c r="I227" s="34">
        <v>768</v>
      </c>
      <c r="K227"/>
      <c r="L227"/>
    </row>
    <row r="228" spans="3:12" x14ac:dyDescent="0.3">
      <c r="C228" s="5"/>
      <c r="D228" s="31" t="s">
        <v>64</v>
      </c>
      <c r="E228" s="35">
        <v>1</v>
      </c>
      <c r="F228" s="31" t="s">
        <v>194</v>
      </c>
      <c r="G228" s="32">
        <v>42367</v>
      </c>
      <c r="H228" s="33">
        <v>245309.3899999987</v>
      </c>
      <c r="I228" s="34">
        <v>2706</v>
      </c>
      <c r="K228"/>
      <c r="L228"/>
    </row>
    <row r="229" spans="3:12" x14ac:dyDescent="0.3">
      <c r="C229" s="5"/>
      <c r="D229" s="31" t="s">
        <v>94</v>
      </c>
      <c r="E229" s="35"/>
      <c r="F229" s="31" t="s">
        <v>194</v>
      </c>
      <c r="G229" s="32">
        <v>42516</v>
      </c>
      <c r="H229" s="33">
        <v>17331.490000000002</v>
      </c>
      <c r="I229" s="34">
        <v>119</v>
      </c>
      <c r="K229"/>
      <c r="L229"/>
    </row>
    <row r="230" spans="3:12" x14ac:dyDescent="0.3">
      <c r="C230" s="5"/>
      <c r="D230" s="31" t="s">
        <v>161</v>
      </c>
      <c r="E230" s="35"/>
      <c r="F230" s="31" t="s">
        <v>194</v>
      </c>
      <c r="G230" s="32">
        <v>43070</v>
      </c>
      <c r="H230" s="33">
        <v>16482.919999999998</v>
      </c>
      <c r="I230" s="34">
        <v>163</v>
      </c>
      <c r="K230"/>
      <c r="L230"/>
    </row>
    <row r="231" spans="3:12" x14ac:dyDescent="0.3">
      <c r="C231" s="5"/>
      <c r="D231" s="31" t="s">
        <v>19</v>
      </c>
      <c r="E231" s="35"/>
      <c r="F231" s="31" t="s">
        <v>194</v>
      </c>
      <c r="G231" s="32">
        <v>43314</v>
      </c>
      <c r="H231" s="33">
        <v>88514.840000000069</v>
      </c>
      <c r="I231" s="34">
        <v>1433</v>
      </c>
      <c r="K231"/>
      <c r="L231"/>
    </row>
    <row r="232" spans="3:12" x14ac:dyDescent="0.3">
      <c r="C232" s="5"/>
      <c r="D232" s="31" t="s">
        <v>95</v>
      </c>
      <c r="E232" s="35">
        <v>1</v>
      </c>
      <c r="F232" s="31" t="s">
        <v>194</v>
      </c>
      <c r="G232" s="32">
        <v>42520</v>
      </c>
      <c r="H232" s="33">
        <v>106339.8599999999</v>
      </c>
      <c r="I232" s="34">
        <v>1311</v>
      </c>
      <c r="K232"/>
      <c r="L232"/>
    </row>
    <row r="233" spans="3:12" x14ac:dyDescent="0.3">
      <c r="C233" s="5"/>
      <c r="D233" s="31" t="s">
        <v>175</v>
      </c>
      <c r="E233" s="35">
        <v>1</v>
      </c>
      <c r="F233" s="31" t="s">
        <v>194</v>
      </c>
      <c r="G233" s="32">
        <v>43301</v>
      </c>
      <c r="H233" s="33">
        <v>33234.710000000043</v>
      </c>
      <c r="I233" s="34">
        <v>785</v>
      </c>
      <c r="K233"/>
      <c r="L233"/>
    </row>
    <row r="234" spans="3:12" x14ac:dyDescent="0.3">
      <c r="C234" s="5"/>
      <c r="D234" s="31" t="s">
        <v>113</v>
      </c>
      <c r="E234" s="35"/>
      <c r="F234" s="31" t="s">
        <v>194</v>
      </c>
      <c r="G234" s="32">
        <v>42550</v>
      </c>
      <c r="H234" s="33">
        <v>23971.94</v>
      </c>
      <c r="I234" s="34">
        <v>302</v>
      </c>
      <c r="K234"/>
      <c r="L234"/>
    </row>
    <row r="235" spans="3:12" x14ac:dyDescent="0.3">
      <c r="C235" s="5"/>
      <c r="D235" s="31" t="s">
        <v>206</v>
      </c>
      <c r="E235" s="35"/>
      <c r="F235" s="31" t="s">
        <v>194</v>
      </c>
      <c r="G235" s="32">
        <v>44035</v>
      </c>
      <c r="H235" s="33">
        <v>674.84</v>
      </c>
      <c r="I235" s="34">
        <v>4</v>
      </c>
      <c r="K235"/>
      <c r="L235"/>
    </row>
    <row r="236" spans="3:12" x14ac:dyDescent="0.3">
      <c r="C236" s="5"/>
      <c r="D236" s="31" t="s">
        <v>76</v>
      </c>
      <c r="E236" s="35"/>
      <c r="F236" s="31" t="s">
        <v>194</v>
      </c>
      <c r="G236" s="32">
        <v>42451</v>
      </c>
      <c r="H236" s="33">
        <v>24726.749999999989</v>
      </c>
      <c r="I236" s="34">
        <v>68</v>
      </c>
      <c r="K236"/>
      <c r="L236"/>
    </row>
    <row r="237" spans="3:12" x14ac:dyDescent="0.3">
      <c r="C237" s="5"/>
      <c r="D237" s="31" t="s">
        <v>98</v>
      </c>
      <c r="E237" s="35">
        <v>1</v>
      </c>
      <c r="F237" s="31" t="s">
        <v>194</v>
      </c>
      <c r="G237" s="32">
        <v>42520</v>
      </c>
      <c r="H237" s="33">
        <v>15344.15</v>
      </c>
      <c r="I237" s="34">
        <v>138</v>
      </c>
      <c r="K237"/>
      <c r="L237"/>
    </row>
    <row r="238" spans="3:12" x14ac:dyDescent="0.3">
      <c r="C238" s="5"/>
      <c r="D238" s="31" t="s">
        <v>126</v>
      </c>
      <c r="E238" s="35">
        <v>1</v>
      </c>
      <c r="F238" s="31" t="s">
        <v>194</v>
      </c>
      <c r="G238" s="32">
        <v>42563</v>
      </c>
      <c r="H238" s="33">
        <v>222516.05999999959</v>
      </c>
      <c r="I238" s="34">
        <v>2777</v>
      </c>
      <c r="K238"/>
      <c r="L238"/>
    </row>
    <row r="239" spans="3:12" x14ac:dyDescent="0.3">
      <c r="C239" s="5"/>
      <c r="D239" s="31" t="s">
        <v>428</v>
      </c>
      <c r="E239" s="35">
        <v>1</v>
      </c>
      <c r="F239" s="31" t="s">
        <v>194</v>
      </c>
      <c r="G239" s="32">
        <v>44307</v>
      </c>
      <c r="H239" s="33">
        <v>123772.25999999981</v>
      </c>
      <c r="I239" s="34">
        <v>944</v>
      </c>
      <c r="K239"/>
      <c r="L239"/>
    </row>
    <row r="240" spans="3:12" x14ac:dyDescent="0.3">
      <c r="C240" s="5"/>
      <c r="D240" s="31" t="s">
        <v>139</v>
      </c>
      <c r="E240" s="35">
        <v>1</v>
      </c>
      <c r="F240" s="31" t="s">
        <v>194</v>
      </c>
      <c r="G240" s="32">
        <v>42733</v>
      </c>
      <c r="H240" s="33">
        <v>1930.89</v>
      </c>
      <c r="I240" s="34">
        <v>78</v>
      </c>
      <c r="K240"/>
      <c r="L240"/>
    </row>
    <row r="241" spans="3:17" x14ac:dyDescent="0.3">
      <c r="C241" s="5"/>
      <c r="D241" s="31" t="s">
        <v>37</v>
      </c>
      <c r="E241" s="35"/>
      <c r="F241" s="31" t="s">
        <v>194</v>
      </c>
      <c r="G241" s="32">
        <v>41739</v>
      </c>
      <c r="H241" s="33">
        <v>273644.16000000382</v>
      </c>
      <c r="I241" s="34">
        <v>7733</v>
      </c>
      <c r="K241"/>
      <c r="L241"/>
    </row>
    <row r="242" spans="3:17" x14ac:dyDescent="0.3">
      <c r="C242" s="5"/>
      <c r="D242" s="31" t="s">
        <v>474</v>
      </c>
      <c r="E242" s="35">
        <v>1</v>
      </c>
      <c r="F242" s="31" t="s">
        <v>194</v>
      </c>
      <c r="G242" s="32">
        <v>45433</v>
      </c>
      <c r="H242" s="33">
        <v>168071.64999999979</v>
      </c>
      <c r="I242" s="34">
        <v>4326</v>
      </c>
      <c r="K242"/>
      <c r="L242"/>
    </row>
    <row r="243" spans="3:17" x14ac:dyDescent="0.3">
      <c r="D243" s="97" t="s">
        <v>201</v>
      </c>
      <c r="E243" s="98"/>
      <c r="F243" s="98"/>
      <c r="G243" s="99"/>
      <c r="H243" s="45">
        <f>SUM(H9:H242)</f>
        <v>233543958.7199983</v>
      </c>
      <c r="I243" s="49">
        <f>SUM(I9:I242)</f>
        <v>565495</v>
      </c>
      <c r="J243" s="46">
        <v>2</v>
      </c>
      <c r="K243"/>
      <c r="L243"/>
    </row>
    <row r="244" spans="3:17" x14ac:dyDescent="0.3">
      <c r="D244" s="38"/>
      <c r="E244" s="39"/>
      <c r="F244" s="38"/>
      <c r="G244" s="40"/>
      <c r="H244" s="41"/>
      <c r="I244" s="42"/>
      <c r="K244"/>
      <c r="L244"/>
    </row>
    <row r="245" spans="3:17" x14ac:dyDescent="0.3">
      <c r="D245" s="38"/>
      <c r="E245" s="39"/>
      <c r="F245" s="38"/>
      <c r="G245" s="40"/>
      <c r="H245" s="41"/>
      <c r="I245" s="42"/>
      <c r="K245"/>
      <c r="L245"/>
    </row>
    <row r="246" spans="3:17" x14ac:dyDescent="0.3">
      <c r="C246" s="5"/>
      <c r="D246" s="16"/>
      <c r="E246" s="19"/>
      <c r="G246" s="4"/>
      <c r="H246" s="4"/>
    </row>
    <row r="247" spans="3:17" x14ac:dyDescent="0.3">
      <c r="C247" s="14"/>
      <c r="D247" s="5" t="s">
        <v>4</v>
      </c>
      <c r="E247" s="16"/>
      <c r="G247" s="4"/>
      <c r="H247" s="4"/>
      <c r="I247" s="4"/>
    </row>
    <row r="248" spans="3:17" x14ac:dyDescent="0.3">
      <c r="C248" s="14"/>
      <c r="D248" s="14" t="s">
        <v>185</v>
      </c>
      <c r="G248" s="1"/>
    </row>
    <row r="249" spans="3:17" x14ac:dyDescent="0.3">
      <c r="C249" s="14"/>
      <c r="D249" s="14" t="s">
        <v>437</v>
      </c>
      <c r="G249" s="1"/>
    </row>
    <row r="250" spans="3:17" x14ac:dyDescent="0.3">
      <c r="C250" s="14"/>
      <c r="D250" s="14" t="s">
        <v>464</v>
      </c>
      <c r="G250" s="1"/>
    </row>
    <row r="251" spans="3:17" x14ac:dyDescent="0.3">
      <c r="C251" s="14"/>
      <c r="D251" s="1" t="s">
        <v>467</v>
      </c>
      <c r="G251" s="1"/>
    </row>
    <row r="252" spans="3:17" x14ac:dyDescent="0.3">
      <c r="C252" s="14"/>
      <c r="D252" s="95" t="s">
        <v>473</v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</row>
    <row r="253" spans="3:17" x14ac:dyDescent="0.3">
      <c r="C253" s="14"/>
      <c r="D253" s="51" t="s">
        <v>471</v>
      </c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3:17" x14ac:dyDescent="0.3">
      <c r="D254" s="5" t="s">
        <v>14</v>
      </c>
      <c r="E254" s="16"/>
    </row>
  </sheetData>
  <sortState xmlns:xlrd2="http://schemas.microsoft.com/office/spreadsheetml/2017/richdata2" ref="D9:I202">
    <sortCondition ref="G9:G202"/>
  </sortState>
  <dataConsolidate/>
  <customSheetViews>
    <customSheetView guid="{54D1B231-99FE-45D1-9CA6-4C062A8254AD}" showGridLines="0" showAutoFilter="1" state="hidden">
      <selection activeCell="C12" sqref="C12:H12"/>
      <pageMargins left="0.7" right="0.7" top="0.75" bottom="0.75" header="0.3" footer="0.3"/>
      <pageSetup orientation="portrait" r:id="rId1"/>
      <autoFilter ref="D8:I200" xr:uid="{90F0A307-242F-4882-8170-D3FD5D782361}">
        <sortState xmlns:xlrd2="http://schemas.microsoft.com/office/spreadsheetml/2017/richdata2" ref="D9:I192">
          <sortCondition ref="G8:G192"/>
        </sortState>
      </autoFilter>
    </customSheetView>
    <customSheetView guid="{78F72573-CDBA-4596-9EE6-521230658988}" showGridLines="0" showAutoFilter="1">
      <selection activeCell="B6" sqref="B6"/>
      <pageMargins left="0.7" right="0.7" top="0.75" bottom="0.75" header="0.3" footer="0.3"/>
      <pageSetup orientation="portrait" r:id="rId2"/>
      <autoFilter ref="D8:I200" xr:uid="{4508791A-3E0C-4B18-87B2-D38938E402C5}">
        <sortState xmlns:xlrd2="http://schemas.microsoft.com/office/spreadsheetml/2017/richdata2" ref="D9:I192">
          <sortCondition ref="G8:G192"/>
        </sortState>
      </autoFilter>
    </customSheetView>
  </customSheetViews>
  <mergeCells count="7">
    <mergeCell ref="D252:Q252"/>
    <mergeCell ref="C2:J2"/>
    <mergeCell ref="C3:J3"/>
    <mergeCell ref="C4:J4"/>
    <mergeCell ref="C5:J5"/>
    <mergeCell ref="B6:D6"/>
    <mergeCell ref="D243:G243"/>
  </mergeCells>
  <hyperlinks>
    <hyperlink ref="B6" location="Menú!A1" display="&lt;- Volver a índice" xr:uid="{00000000-0004-0000-0200-000000000000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85"/>
  <sheetViews>
    <sheetView zoomScale="70" zoomScaleNormal="70" workbookViewId="0">
      <selection activeCell="N70" sqref="N70:N71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92" t="s">
        <v>0</v>
      </c>
      <c r="E2" s="92"/>
      <c r="F2" s="92"/>
      <c r="G2" s="92"/>
      <c r="H2" s="92"/>
      <c r="I2" s="92"/>
      <c r="J2" s="92"/>
      <c r="K2" s="92"/>
      <c r="L2" s="92"/>
      <c r="M2" s="92"/>
    </row>
    <row r="3" spans="2:13" ht="15.6" x14ac:dyDescent="0.3">
      <c r="D3" s="92" t="s">
        <v>210</v>
      </c>
      <c r="E3" s="92"/>
      <c r="F3" s="92"/>
      <c r="G3" s="92"/>
      <c r="H3" s="92"/>
      <c r="I3" s="92"/>
      <c r="J3" s="92"/>
      <c r="K3" s="92"/>
      <c r="L3" s="92"/>
      <c r="M3" s="92"/>
    </row>
    <row r="6" spans="2:13" ht="14.4" x14ac:dyDescent="0.3">
      <c r="B6" s="8" t="s">
        <v>1</v>
      </c>
    </row>
    <row r="35" spans="2:7" x14ac:dyDescent="0.3">
      <c r="B35" s="5" t="s">
        <v>4</v>
      </c>
      <c r="C35" s="25"/>
    </row>
    <row r="36" spans="2:7" x14ac:dyDescent="0.3">
      <c r="B36" s="91" t="s">
        <v>420</v>
      </c>
      <c r="C36" s="91"/>
      <c r="D36" s="91"/>
      <c r="E36" s="91"/>
      <c r="F36" s="91"/>
      <c r="G36" s="91"/>
    </row>
    <row r="37" spans="2:7" x14ac:dyDescent="0.3">
      <c r="B37" s="1" t="s">
        <v>870</v>
      </c>
      <c r="C37" s="74"/>
      <c r="D37" s="74"/>
      <c r="E37" s="74"/>
      <c r="F37" s="74"/>
      <c r="G37" s="74"/>
    </row>
    <row r="38" spans="2:7" x14ac:dyDescent="0.3">
      <c r="B38" s="5" t="s">
        <v>14</v>
      </c>
      <c r="C38" s="25"/>
    </row>
    <row r="61" spans="3:8" x14ac:dyDescent="0.3">
      <c r="C61" s="5"/>
      <c r="D61" s="25"/>
    </row>
    <row r="62" spans="3:8" ht="12.75" customHeight="1" x14ac:dyDescent="0.3">
      <c r="C62" s="91"/>
      <c r="D62" s="91"/>
      <c r="E62" s="91"/>
      <c r="F62" s="91"/>
      <c r="G62" s="91"/>
      <c r="H62" s="91"/>
    </row>
    <row r="63" spans="3:8" x14ac:dyDescent="0.3">
      <c r="C63" s="5"/>
      <c r="D63" s="25"/>
    </row>
    <row r="84" spans="2:2" x14ac:dyDescent="0.3">
      <c r="B84" s="1" t="s">
        <v>875</v>
      </c>
    </row>
    <row r="85" spans="2:2" x14ac:dyDescent="0.3">
      <c r="B85" s="36"/>
    </row>
  </sheetData>
  <mergeCells count="4">
    <mergeCell ref="D3:M3"/>
    <mergeCell ref="D2:M2"/>
    <mergeCell ref="B36:G36"/>
    <mergeCell ref="C62:H62"/>
  </mergeCells>
  <hyperlinks>
    <hyperlink ref="B6" location="Menú!A1" display="&lt;- Volver a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18"/>
  <sheetViews>
    <sheetView workbookViewId="0">
      <selection activeCell="C26" sqref="C26"/>
    </sheetView>
  </sheetViews>
  <sheetFormatPr baseColWidth="10" defaultColWidth="11.5546875" defaultRowHeight="13.8" x14ac:dyDescent="0.3"/>
  <cols>
    <col min="1" max="1" width="3.88671875" style="1" customWidth="1"/>
    <col min="2" max="2" width="14.88671875" style="1" customWidth="1"/>
    <col min="3" max="3" width="59.6640625" style="1" customWidth="1"/>
    <col min="4" max="4" width="14.109375" style="3" customWidth="1"/>
    <col min="5" max="5" width="20.109375" style="1" bestFit="1" customWidth="1"/>
    <col min="6" max="6" width="15.5546875" style="1" customWidth="1"/>
    <col min="7" max="7" width="15.109375" style="1" customWidth="1"/>
    <col min="8" max="8" width="13" style="1" customWidth="1"/>
    <col min="9" max="9" width="15.33203125" style="1" customWidth="1"/>
    <col min="10" max="10" width="36.33203125" style="1" customWidth="1"/>
    <col min="11" max="11" width="13.6640625" style="1" customWidth="1"/>
    <col min="12" max="16384" width="11.5546875" style="1"/>
  </cols>
  <sheetData>
    <row r="2" spans="2:14" ht="15.6" x14ac:dyDescent="0.3">
      <c r="C2" s="92" t="s">
        <v>0</v>
      </c>
      <c r="D2" s="92"/>
      <c r="E2" s="92"/>
      <c r="F2" s="92"/>
      <c r="G2" s="92"/>
      <c r="H2" s="92"/>
      <c r="I2" s="92"/>
      <c r="J2" s="92"/>
      <c r="K2" s="9"/>
      <c r="L2" s="9"/>
    </row>
    <row r="3" spans="2:14" ht="14.4" x14ac:dyDescent="0.3">
      <c r="C3" s="93" t="s">
        <v>448</v>
      </c>
      <c r="D3" s="93"/>
      <c r="E3" s="93"/>
      <c r="F3" s="93"/>
      <c r="G3" s="93"/>
      <c r="H3" s="93"/>
      <c r="I3" s="93"/>
      <c r="J3" s="93"/>
      <c r="K3" s="10"/>
      <c r="L3" s="10"/>
    </row>
    <row r="4" spans="2:14" ht="14.4" x14ac:dyDescent="0.3">
      <c r="C4" s="93" t="s">
        <v>874</v>
      </c>
      <c r="D4" s="93"/>
      <c r="E4" s="93"/>
      <c r="F4" s="93"/>
      <c r="G4" s="93"/>
      <c r="H4" s="93"/>
      <c r="I4" s="93"/>
      <c r="J4" s="93"/>
      <c r="K4" s="10"/>
      <c r="L4" s="10"/>
    </row>
    <row r="5" spans="2:14" ht="14.4" x14ac:dyDescent="0.3">
      <c r="C5" s="93" t="s">
        <v>15</v>
      </c>
      <c r="D5" s="93"/>
      <c r="E5" s="93"/>
      <c r="F5" s="93"/>
      <c r="G5" s="93"/>
      <c r="H5" s="93"/>
      <c r="I5" s="93"/>
      <c r="J5" s="93"/>
      <c r="K5" s="10"/>
      <c r="L5" s="10"/>
    </row>
    <row r="6" spans="2:14" ht="28.8" x14ac:dyDescent="0.3">
      <c r="B6" s="8" t="s">
        <v>1</v>
      </c>
      <c r="E6" s="8"/>
      <c r="F6" s="8"/>
      <c r="G6" s="3"/>
      <c r="H6" s="3"/>
      <c r="I6" s="3"/>
      <c r="J6" s="3"/>
      <c r="K6" s="3"/>
    </row>
    <row r="7" spans="2:14" ht="14.4" x14ac:dyDescent="0.3">
      <c r="B7" s="8"/>
      <c r="E7" s="8"/>
      <c r="F7" s="8"/>
      <c r="G7" s="3"/>
      <c r="H7" s="3"/>
      <c r="I7" s="3"/>
      <c r="J7" s="3"/>
      <c r="K7" s="3"/>
    </row>
    <row r="9" spans="2:14" ht="41.4" x14ac:dyDescent="0.3">
      <c r="C9" s="6" t="s">
        <v>10</v>
      </c>
      <c r="D9" s="6" t="s">
        <v>17</v>
      </c>
      <c r="E9" s="6" t="s">
        <v>13</v>
      </c>
      <c r="F9" s="6" t="s">
        <v>186</v>
      </c>
      <c r="G9" s="6" t="s">
        <v>449</v>
      </c>
      <c r="H9" s="6" t="s">
        <v>12</v>
      </c>
    </row>
    <row r="10" spans="2:14" x14ac:dyDescent="0.3">
      <c r="B10" s="36"/>
      <c r="C10" s="31" t="s">
        <v>450</v>
      </c>
      <c r="D10" s="35"/>
      <c r="E10" s="31" t="s">
        <v>458</v>
      </c>
      <c r="F10" s="32">
        <v>44524</v>
      </c>
      <c r="G10" s="43">
        <v>399137.37</v>
      </c>
      <c r="H10" s="34">
        <v>540</v>
      </c>
      <c r="K10" s="12"/>
      <c r="L10" s="12"/>
      <c r="M10" s="4"/>
      <c r="N10" s="4"/>
    </row>
    <row r="11" spans="2:14" x14ac:dyDescent="0.3">
      <c r="B11" s="36"/>
      <c r="C11" s="72" t="s">
        <v>547</v>
      </c>
      <c r="D11" s="73"/>
      <c r="E11" s="31" t="s">
        <v>458</v>
      </c>
      <c r="F11" s="32">
        <v>45330</v>
      </c>
      <c r="G11" s="43">
        <v>115392.84</v>
      </c>
      <c r="H11" s="34">
        <v>62</v>
      </c>
      <c r="K11" s="12"/>
      <c r="L11" s="12"/>
      <c r="M11" s="4"/>
      <c r="N11" s="4"/>
    </row>
    <row r="12" spans="2:14" x14ac:dyDescent="0.3">
      <c r="C12" s="101"/>
      <c r="D12" s="101"/>
      <c r="E12" s="101"/>
      <c r="F12" s="102"/>
      <c r="G12" s="70">
        <f>SUM(G10:G11)</f>
        <v>514530.20999999996</v>
      </c>
      <c r="H12" s="71">
        <f>SUM(H10:H11)</f>
        <v>602</v>
      </c>
      <c r="I12" s="46"/>
      <c r="J12" s="11"/>
      <c r="K12" s="13"/>
      <c r="L12" s="12"/>
      <c r="M12" s="4"/>
      <c r="N12" s="4"/>
    </row>
    <row r="13" spans="2:14" x14ac:dyDescent="0.3">
      <c r="C13" s="5" t="s">
        <v>14</v>
      </c>
      <c r="F13" s="4"/>
      <c r="G13" s="4"/>
      <c r="H13" s="4"/>
      <c r="I13" s="4"/>
      <c r="J13" s="11"/>
      <c r="K13" s="13"/>
      <c r="L13" s="12"/>
      <c r="M13" s="4"/>
      <c r="N13" s="4"/>
    </row>
    <row r="14" spans="2:14" x14ac:dyDescent="0.3">
      <c r="G14" s="47"/>
      <c r="H14" s="47"/>
      <c r="I14" s="4"/>
      <c r="J14" s="11"/>
      <c r="K14" s="13"/>
      <c r="L14" s="12"/>
      <c r="M14" s="4"/>
      <c r="N14" s="4"/>
    </row>
    <row r="15" spans="2:14" x14ac:dyDescent="0.3">
      <c r="C15" s="5"/>
      <c r="D15" s="16"/>
    </row>
    <row r="16" spans="2:14" x14ac:dyDescent="0.3">
      <c r="C16" s="91"/>
      <c r="D16" s="91"/>
      <c r="E16" s="91"/>
      <c r="F16" s="91"/>
      <c r="G16" s="91"/>
      <c r="H16" s="91"/>
      <c r="I16" s="11"/>
    </row>
    <row r="17" spans="3:23" x14ac:dyDescent="0.3">
      <c r="C17" s="14"/>
      <c r="D17" s="16"/>
      <c r="G17" s="37"/>
      <c r="H17" s="4"/>
    </row>
    <row r="18" spans="3:23" x14ac:dyDescent="0.3">
      <c r="C18" s="100"/>
      <c r="D18" s="100"/>
      <c r="E18" s="100"/>
      <c r="F18" s="100"/>
      <c r="G18" s="100"/>
      <c r="H18" s="100"/>
      <c r="I18" s="11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7">
    <mergeCell ref="C18:H18"/>
    <mergeCell ref="C2:J2"/>
    <mergeCell ref="C3:J3"/>
    <mergeCell ref="C4:J4"/>
    <mergeCell ref="C5:J5"/>
    <mergeCell ref="C12:F12"/>
    <mergeCell ref="C16:H16"/>
  </mergeCells>
  <hyperlinks>
    <hyperlink ref="B6:E6" location="Hoja3!A1" display="&lt;- Volver a índice" xr:uid="{00000000-0004-0000-0400-000000000000}"/>
    <hyperlink ref="B6" location="Menú!A1" display="&lt;- Volver a índice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7"/>
  <sheetViews>
    <sheetView workbookViewId="0">
      <selection activeCell="J12" sqref="J12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92" t="s">
        <v>0</v>
      </c>
      <c r="E2" s="92"/>
      <c r="F2" s="92"/>
      <c r="G2" s="92"/>
      <c r="H2" s="92"/>
      <c r="I2" s="92"/>
      <c r="J2" s="92"/>
      <c r="K2" s="92"/>
      <c r="L2" s="92"/>
      <c r="M2" s="92"/>
    </row>
    <row r="3" spans="2:13" ht="15.6" x14ac:dyDescent="0.3">
      <c r="D3" s="92" t="s">
        <v>451</v>
      </c>
      <c r="E3" s="92"/>
      <c r="F3" s="92"/>
      <c r="G3" s="92"/>
      <c r="H3" s="92"/>
      <c r="I3" s="92"/>
      <c r="J3" s="92"/>
      <c r="K3" s="92"/>
      <c r="L3" s="92"/>
      <c r="M3" s="92"/>
    </row>
    <row r="6" spans="2:13" ht="14.4" x14ac:dyDescent="0.3">
      <c r="B6" s="8" t="s">
        <v>1</v>
      </c>
    </row>
    <row r="26" spans="2:13" x14ac:dyDescent="0.3">
      <c r="B26" s="5" t="s">
        <v>459</v>
      </c>
    </row>
    <row r="27" spans="2:13" ht="64.8" customHeight="1" x14ac:dyDescent="0.3">
      <c r="B27" s="103" t="s">
        <v>548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</row>
  </sheetData>
  <mergeCells count="3">
    <mergeCell ref="D2:M2"/>
    <mergeCell ref="D3:M3"/>
    <mergeCell ref="B27:M27"/>
  </mergeCells>
  <hyperlinks>
    <hyperlink ref="B6" location="Menú!A1" display="&lt;- 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8BA-3988-4B6F-A0FB-B2E60E201E42}">
  <dimension ref="A1"/>
  <sheetViews>
    <sheetView workbookViewId="0"/>
  </sheetViews>
  <sheetFormatPr baseColWidth="10" defaultRowHeight="13.8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5"/>
  <sheetViews>
    <sheetView showGridLines="0" workbookViewId="0">
      <selection activeCell="L32" sqref="L32"/>
    </sheetView>
  </sheetViews>
  <sheetFormatPr baseColWidth="10" defaultColWidth="11.5546875" defaultRowHeight="13.8" x14ac:dyDescent="0.3"/>
  <cols>
    <col min="1" max="1" width="3.88671875" style="1" customWidth="1"/>
    <col min="2" max="2" width="44.5546875" style="1" customWidth="1"/>
    <col min="3" max="3" width="8.441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1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91" t="s">
        <v>420</v>
      </c>
      <c r="C24" s="91"/>
      <c r="D24" s="91"/>
      <c r="E24" s="91"/>
      <c r="F24" s="91"/>
      <c r="G24" s="91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76" t="s">
        <v>212</v>
      </c>
      <c r="B27" s="76" t="s">
        <v>213</v>
      </c>
      <c r="C27" s="77" t="s">
        <v>214</v>
      </c>
      <c r="D27" s="75" t="s">
        <v>215</v>
      </c>
      <c r="E27" s="78" t="s">
        <v>216</v>
      </c>
      <c r="F27" s="78" t="s">
        <v>217</v>
      </c>
      <c r="G27" s="78" t="s">
        <v>421</v>
      </c>
      <c r="H27" s="79" t="s">
        <v>218</v>
      </c>
      <c r="I27" s="79" t="s">
        <v>219</v>
      </c>
      <c r="J27" s="79" t="s">
        <v>220</v>
      </c>
      <c r="K27" s="79" t="s">
        <v>221</v>
      </c>
      <c r="L27" s="80" t="s">
        <v>222</v>
      </c>
      <c r="M27" s="76" t="s">
        <v>223</v>
      </c>
      <c r="N27" s="81" t="s">
        <v>224</v>
      </c>
      <c r="O27" s="79" t="s">
        <v>225</v>
      </c>
      <c r="P27" s="82" t="s">
        <v>226</v>
      </c>
      <c r="Q27" s="82" t="s">
        <v>227</v>
      </c>
      <c r="R27" s="83" t="s">
        <v>228</v>
      </c>
    </row>
    <row r="28" spans="1:18" x14ac:dyDescent="0.3">
      <c r="A28" t="s">
        <v>546</v>
      </c>
      <c r="B28" t="s">
        <v>545</v>
      </c>
      <c r="C28" t="s">
        <v>541</v>
      </c>
      <c r="D28" s="23">
        <v>45747</v>
      </c>
      <c r="E28" s="30">
        <v>2025</v>
      </c>
      <c r="F28" s="30">
        <v>3</v>
      </c>
      <c r="G28" s="29" t="s">
        <v>552</v>
      </c>
      <c r="H28" t="s">
        <v>211</v>
      </c>
      <c r="I28" t="s">
        <v>553</v>
      </c>
      <c r="J28" s="23">
        <v>45761</v>
      </c>
      <c r="K28" s="23">
        <v>45768</v>
      </c>
      <c r="L28" s="64">
        <v>32436367.300003331</v>
      </c>
      <c r="M28" s="64">
        <v>24208307.05000288</v>
      </c>
      <c r="N28" s="65">
        <v>0.74633225188569108</v>
      </c>
      <c r="O28" s="64">
        <v>23587418.140001681</v>
      </c>
      <c r="P28" s="66">
        <v>9</v>
      </c>
      <c r="Q28" s="66" t="s">
        <v>842</v>
      </c>
      <c r="R28" s="66">
        <v>5</v>
      </c>
    </row>
    <row r="29" spans="1:18" x14ac:dyDescent="0.3">
      <c r="A29" t="s">
        <v>418</v>
      </c>
      <c r="B29" t="s">
        <v>187</v>
      </c>
      <c r="C29" t="s">
        <v>541</v>
      </c>
      <c r="D29" s="23">
        <v>41876</v>
      </c>
      <c r="E29" s="30">
        <v>2014</v>
      </c>
      <c r="F29" s="30">
        <v>8</v>
      </c>
      <c r="G29" s="29" t="s">
        <v>554</v>
      </c>
      <c r="H29" t="s">
        <v>211</v>
      </c>
      <c r="I29" t="s">
        <v>555</v>
      </c>
      <c r="J29" s="23">
        <v>41884</v>
      </c>
      <c r="K29" s="23">
        <v>41890</v>
      </c>
      <c r="L29" s="64">
        <v>2191327.1900000041</v>
      </c>
      <c r="M29" s="64">
        <v>1721707.570000015</v>
      </c>
      <c r="N29" s="65">
        <v>0.78569169307848163</v>
      </c>
      <c r="O29" s="64">
        <v>1721707.570000015</v>
      </c>
      <c r="P29" s="66">
        <v>5</v>
      </c>
      <c r="Q29" s="66" t="s">
        <v>842</v>
      </c>
      <c r="R29" s="66">
        <v>5</v>
      </c>
    </row>
    <row r="30" spans="1:18" x14ac:dyDescent="0.3">
      <c r="A30" t="s">
        <v>417</v>
      </c>
      <c r="B30" t="s">
        <v>189</v>
      </c>
      <c r="C30" t="s">
        <v>541</v>
      </c>
      <c r="D30" s="23">
        <v>41350</v>
      </c>
      <c r="E30" s="30">
        <v>2013</v>
      </c>
      <c r="F30" s="30">
        <v>3</v>
      </c>
      <c r="G30" s="29" t="s">
        <v>556</v>
      </c>
      <c r="H30" t="s">
        <v>211</v>
      </c>
      <c r="I30" t="s">
        <v>557</v>
      </c>
      <c r="J30" s="23">
        <v>41365</v>
      </c>
      <c r="K30" s="23">
        <v>41365</v>
      </c>
      <c r="L30" s="64">
        <v>56325026.089997239</v>
      </c>
      <c r="M30" s="64">
        <v>53547613.939999692</v>
      </c>
      <c r="N30" s="65">
        <v>0.95068955413247846</v>
      </c>
      <c r="O30" s="64">
        <v>53547613.939999692</v>
      </c>
      <c r="P30" s="66">
        <v>6</v>
      </c>
      <c r="Q30" s="66" t="s">
        <v>843</v>
      </c>
      <c r="R30" s="66">
        <v>3</v>
      </c>
    </row>
    <row r="31" spans="1:18" x14ac:dyDescent="0.3">
      <c r="A31" t="s">
        <v>385</v>
      </c>
      <c r="B31" t="s">
        <v>22</v>
      </c>
      <c r="C31" t="s">
        <v>542</v>
      </c>
      <c r="D31" s="23">
        <v>43489</v>
      </c>
      <c r="E31" s="30">
        <v>2019</v>
      </c>
      <c r="F31" s="30">
        <v>1</v>
      </c>
      <c r="G31" s="29" t="s">
        <v>558</v>
      </c>
      <c r="H31" t="s">
        <v>211</v>
      </c>
      <c r="I31" t="s">
        <v>559</v>
      </c>
      <c r="J31" s="23">
        <v>43587</v>
      </c>
      <c r="K31" s="23">
        <v>43598</v>
      </c>
      <c r="L31" s="64">
        <v>114084.64</v>
      </c>
      <c r="M31" s="64">
        <v>51175.82</v>
      </c>
      <c r="N31" s="65">
        <v>0.44857765252184695</v>
      </c>
      <c r="O31" s="64">
        <v>51175.82</v>
      </c>
      <c r="P31" s="66">
        <v>58</v>
      </c>
      <c r="Q31" s="66" t="s">
        <v>844</v>
      </c>
      <c r="R31" s="66">
        <v>16</v>
      </c>
    </row>
    <row r="32" spans="1:18" x14ac:dyDescent="0.3">
      <c r="A32" t="s">
        <v>397</v>
      </c>
      <c r="B32" t="s">
        <v>198</v>
      </c>
      <c r="C32" t="s">
        <v>542</v>
      </c>
      <c r="D32" s="23">
        <v>43810</v>
      </c>
      <c r="E32" s="30">
        <v>2019</v>
      </c>
      <c r="F32" s="30">
        <v>12</v>
      </c>
      <c r="G32" s="29" t="s">
        <v>560</v>
      </c>
      <c r="H32" t="s">
        <v>211</v>
      </c>
      <c r="I32" t="s">
        <v>561</v>
      </c>
      <c r="J32" s="23">
        <v>43871</v>
      </c>
      <c r="K32" s="23">
        <v>43878</v>
      </c>
      <c r="L32" s="64">
        <v>42209.780000000013</v>
      </c>
      <c r="M32" s="64">
        <v>3042.8200000000011</v>
      </c>
      <c r="N32" s="65">
        <v>7.2088032678682523E-2</v>
      </c>
      <c r="O32" s="64">
        <v>3042.8200000000011</v>
      </c>
      <c r="P32" s="66">
        <v>36</v>
      </c>
      <c r="Q32" s="66" t="s">
        <v>845</v>
      </c>
      <c r="R32" s="66">
        <v>10</v>
      </c>
    </row>
    <row r="33" spans="1:18" x14ac:dyDescent="0.3">
      <c r="A33" t="s">
        <v>256</v>
      </c>
      <c r="B33" t="s">
        <v>87</v>
      </c>
      <c r="C33" t="s">
        <v>542</v>
      </c>
      <c r="D33" s="23">
        <v>42506</v>
      </c>
      <c r="E33" s="30">
        <v>2016</v>
      </c>
      <c r="F33" s="30">
        <v>5</v>
      </c>
      <c r="G33" s="29" t="s">
        <v>562</v>
      </c>
      <c r="H33" t="s">
        <v>211</v>
      </c>
      <c r="I33" t="s">
        <v>563</v>
      </c>
      <c r="J33" s="23">
        <v>42846</v>
      </c>
      <c r="K33" s="23">
        <v>42870</v>
      </c>
      <c r="L33" s="64">
        <v>33761.53</v>
      </c>
      <c r="M33" s="64">
        <v>14458.239999999991</v>
      </c>
      <c r="N33" s="65">
        <v>0.42824599477571046</v>
      </c>
      <c r="O33" s="64">
        <v>12500.13999999999</v>
      </c>
      <c r="P33" s="66">
        <v>222</v>
      </c>
      <c r="Q33" s="66" t="s">
        <v>846</v>
      </c>
      <c r="R33" s="66">
        <v>27</v>
      </c>
    </row>
    <row r="34" spans="1:18" x14ac:dyDescent="0.3">
      <c r="A34" t="s">
        <v>381</v>
      </c>
      <c r="B34" t="s">
        <v>174</v>
      </c>
      <c r="C34" t="s">
        <v>542</v>
      </c>
      <c r="D34" s="23">
        <v>43272</v>
      </c>
      <c r="E34" s="30">
        <v>2018</v>
      </c>
      <c r="F34" s="30">
        <v>6</v>
      </c>
      <c r="G34" s="29" t="s">
        <v>564</v>
      </c>
      <c r="H34" t="s">
        <v>211</v>
      </c>
      <c r="I34" t="s">
        <v>565</v>
      </c>
      <c r="J34" s="23">
        <v>43390</v>
      </c>
      <c r="K34" s="23">
        <v>43416</v>
      </c>
      <c r="L34" s="64">
        <v>114206.13</v>
      </c>
      <c r="M34" s="64">
        <v>72248.460000000021</v>
      </c>
      <c r="N34" s="65">
        <v>0.63261455405239642</v>
      </c>
      <c r="O34" s="64">
        <v>72248.460000000021</v>
      </c>
      <c r="P34" s="66">
        <v>64</v>
      </c>
      <c r="Q34" s="66" t="s">
        <v>847</v>
      </c>
      <c r="R34" s="66">
        <v>34</v>
      </c>
    </row>
    <row r="35" spans="1:18" x14ac:dyDescent="0.3">
      <c r="A35" t="s">
        <v>398</v>
      </c>
      <c r="B35" t="s">
        <v>207</v>
      </c>
      <c r="C35" t="s">
        <v>542</v>
      </c>
      <c r="D35" s="23">
        <v>44013</v>
      </c>
      <c r="E35" s="30">
        <v>2020</v>
      </c>
      <c r="F35" s="30">
        <v>7</v>
      </c>
      <c r="G35" s="29" t="s">
        <v>566</v>
      </c>
      <c r="H35" t="s">
        <v>211</v>
      </c>
      <c r="I35" t="s">
        <v>567</v>
      </c>
      <c r="J35" s="23">
        <v>44061</v>
      </c>
      <c r="K35" s="23">
        <v>44062</v>
      </c>
      <c r="L35" s="64">
        <v>173862.03999999931</v>
      </c>
      <c r="M35" s="64">
        <v>43302.499999999789</v>
      </c>
      <c r="N35" s="65">
        <v>0.24906241753519032</v>
      </c>
      <c r="O35" s="64">
        <v>41007.599999999809</v>
      </c>
      <c r="P35" s="66">
        <v>27</v>
      </c>
      <c r="Q35" s="66" t="s">
        <v>848</v>
      </c>
      <c r="R35" s="66">
        <v>7</v>
      </c>
    </row>
    <row r="36" spans="1:18" x14ac:dyDescent="0.3">
      <c r="A36" t="s">
        <v>487</v>
      </c>
      <c r="B36" t="s">
        <v>423</v>
      </c>
      <c r="C36" t="s">
        <v>542</v>
      </c>
      <c r="D36" s="23">
        <v>44103</v>
      </c>
      <c r="E36" s="30">
        <v>2020</v>
      </c>
      <c r="F36" s="30">
        <v>9</v>
      </c>
      <c r="G36" s="29" t="s">
        <v>568</v>
      </c>
      <c r="H36" t="s">
        <v>211</v>
      </c>
      <c r="I36" t="s">
        <v>569</v>
      </c>
      <c r="J36" s="23">
        <v>44203</v>
      </c>
      <c r="K36" s="23">
        <v>44214</v>
      </c>
      <c r="L36" s="64">
        <v>1376822.300000001</v>
      </c>
      <c r="M36" s="64">
        <v>246669.89999999979</v>
      </c>
      <c r="N36" s="65">
        <v>0.17915885005639406</v>
      </c>
      <c r="O36" s="64">
        <v>241656.39999999991</v>
      </c>
      <c r="P36" s="66">
        <v>60</v>
      </c>
      <c r="Q36" s="66" t="s">
        <v>849</v>
      </c>
      <c r="R36" s="66">
        <v>14</v>
      </c>
    </row>
    <row r="37" spans="1:18" x14ac:dyDescent="0.3">
      <c r="A37" t="s">
        <v>382</v>
      </c>
      <c r="B37" t="s">
        <v>183</v>
      </c>
      <c r="C37" t="s">
        <v>542</v>
      </c>
      <c r="D37" s="23">
        <v>43385</v>
      </c>
      <c r="E37" s="30">
        <v>2018</v>
      </c>
      <c r="F37" s="30">
        <v>10</v>
      </c>
      <c r="G37" s="29" t="s">
        <v>570</v>
      </c>
      <c r="H37" t="s">
        <v>211</v>
      </c>
      <c r="I37" t="s">
        <v>571</v>
      </c>
      <c r="J37" s="23">
        <v>43496</v>
      </c>
      <c r="K37" s="23">
        <v>43507</v>
      </c>
      <c r="L37" s="64">
        <v>533839.48999999976</v>
      </c>
      <c r="M37" s="64">
        <v>226286.13999999981</v>
      </c>
      <c r="N37" s="65">
        <v>0.42388422782286095</v>
      </c>
      <c r="O37" s="64">
        <v>213077.1099999999</v>
      </c>
      <c r="P37" s="66">
        <v>64</v>
      </c>
      <c r="Q37" s="66" t="s">
        <v>844</v>
      </c>
      <c r="R37" s="66">
        <v>16</v>
      </c>
    </row>
    <row r="38" spans="1:18" x14ac:dyDescent="0.3">
      <c r="A38" t="s">
        <v>289</v>
      </c>
      <c r="B38" t="s">
        <v>141</v>
      </c>
      <c r="C38" t="s">
        <v>542</v>
      </c>
      <c r="D38" s="23">
        <v>42733</v>
      </c>
      <c r="E38" s="30">
        <v>2016</v>
      </c>
      <c r="F38" s="30">
        <v>12</v>
      </c>
      <c r="G38" s="29" t="s">
        <v>572</v>
      </c>
      <c r="H38" t="s">
        <v>211</v>
      </c>
      <c r="I38" t="s">
        <v>573</v>
      </c>
      <c r="J38" s="23">
        <v>42983</v>
      </c>
      <c r="K38" s="23">
        <v>42999</v>
      </c>
      <c r="L38" s="64">
        <v>5526.4000000000005</v>
      </c>
      <c r="M38" s="64">
        <v>4118.3100000000004</v>
      </c>
      <c r="N38" s="65">
        <v>0.74520664447017948</v>
      </c>
      <c r="O38" s="64">
        <v>4118.3100000000004</v>
      </c>
      <c r="P38" s="66">
        <v>165</v>
      </c>
      <c r="Q38" s="66" t="s">
        <v>848</v>
      </c>
      <c r="R38" s="66">
        <v>18</v>
      </c>
    </row>
    <row r="39" spans="1:18" x14ac:dyDescent="0.3">
      <c r="A39" t="s">
        <v>488</v>
      </c>
      <c r="B39" t="s">
        <v>454</v>
      </c>
      <c r="C39" t="s">
        <v>542</v>
      </c>
      <c r="D39" s="23">
        <v>44832</v>
      </c>
      <c r="E39" s="30">
        <v>2022</v>
      </c>
      <c r="F39" s="30">
        <v>9</v>
      </c>
      <c r="G39" s="29" t="s">
        <v>574</v>
      </c>
      <c r="H39" t="s">
        <v>211</v>
      </c>
      <c r="I39" t="s">
        <v>575</v>
      </c>
      <c r="J39" s="23">
        <v>44987</v>
      </c>
      <c r="K39" s="23">
        <v>44992</v>
      </c>
      <c r="L39" s="64">
        <v>884758.09999999916</v>
      </c>
      <c r="M39" s="64">
        <v>175757.6499999993</v>
      </c>
      <c r="N39" s="65">
        <v>0.19865051249601384</v>
      </c>
      <c r="O39" s="64">
        <v>166791.66999999949</v>
      </c>
      <c r="P39" s="66">
        <v>99</v>
      </c>
      <c r="Q39" s="66" t="s">
        <v>850</v>
      </c>
      <c r="R39" s="66">
        <v>7</v>
      </c>
    </row>
    <row r="40" spans="1:18" x14ac:dyDescent="0.3">
      <c r="A40" t="s">
        <v>300</v>
      </c>
      <c r="B40" t="s">
        <v>75</v>
      </c>
      <c r="C40" t="s">
        <v>542</v>
      </c>
      <c r="D40" s="23">
        <v>42451</v>
      </c>
      <c r="E40" s="30">
        <v>2016</v>
      </c>
      <c r="F40" s="30">
        <v>3</v>
      </c>
      <c r="G40" s="29" t="s">
        <v>576</v>
      </c>
      <c r="H40" t="s">
        <v>211</v>
      </c>
      <c r="I40" t="s">
        <v>577</v>
      </c>
      <c r="J40" s="23">
        <v>42695</v>
      </c>
      <c r="K40" s="23">
        <v>42716</v>
      </c>
      <c r="L40" s="64">
        <v>82567.53</v>
      </c>
      <c r="M40" s="64">
        <v>34709.06</v>
      </c>
      <c r="N40" s="65">
        <v>0.42037178537374192</v>
      </c>
      <c r="O40" s="64">
        <v>34709.06</v>
      </c>
      <c r="P40" s="66">
        <v>152</v>
      </c>
      <c r="Q40" s="66" t="s">
        <v>851</v>
      </c>
      <c r="R40" s="66">
        <v>31</v>
      </c>
    </row>
    <row r="41" spans="1:18" x14ac:dyDescent="0.3">
      <c r="A41" t="s">
        <v>489</v>
      </c>
      <c r="B41" t="s">
        <v>460</v>
      </c>
      <c r="C41" t="s">
        <v>542</v>
      </c>
      <c r="D41" s="23">
        <v>44916</v>
      </c>
      <c r="E41" s="30">
        <v>2022</v>
      </c>
      <c r="F41" s="30">
        <v>12</v>
      </c>
      <c r="G41" s="29" t="s">
        <v>578</v>
      </c>
      <c r="H41" t="s">
        <v>211</v>
      </c>
      <c r="I41" t="s">
        <v>579</v>
      </c>
      <c r="J41" s="23">
        <v>45071</v>
      </c>
      <c r="K41" s="23">
        <v>45071</v>
      </c>
      <c r="L41" s="64">
        <v>354596.48</v>
      </c>
      <c r="M41" s="64">
        <v>6759.18</v>
      </c>
      <c r="N41" s="65">
        <v>1.9061610538265921E-2</v>
      </c>
      <c r="O41" s="64">
        <v>6000</v>
      </c>
      <c r="P41" s="66">
        <v>100</v>
      </c>
      <c r="Q41" s="66" t="s">
        <v>850</v>
      </c>
      <c r="R41" s="66">
        <v>4</v>
      </c>
    </row>
    <row r="42" spans="1:18" x14ac:dyDescent="0.3">
      <c r="A42" t="s">
        <v>261</v>
      </c>
      <c r="B42" t="s">
        <v>116</v>
      </c>
      <c r="C42" t="s">
        <v>542</v>
      </c>
      <c r="D42" s="23">
        <v>42550</v>
      </c>
      <c r="E42" s="30">
        <v>2016</v>
      </c>
      <c r="F42" s="30">
        <v>6</v>
      </c>
      <c r="G42" s="29" t="s">
        <v>580</v>
      </c>
      <c r="H42" t="s">
        <v>211</v>
      </c>
      <c r="I42" t="s">
        <v>581</v>
      </c>
      <c r="J42" s="23">
        <v>42866</v>
      </c>
      <c r="K42" s="23">
        <v>42884</v>
      </c>
      <c r="L42" s="64">
        <v>12090.48000000001</v>
      </c>
      <c r="M42" s="64">
        <v>6045.24</v>
      </c>
      <c r="N42" s="65">
        <v>0.49999999999999956</v>
      </c>
      <c r="O42" s="64">
        <v>5782.32</v>
      </c>
      <c r="P42" s="66">
        <v>199</v>
      </c>
      <c r="Q42" s="66" t="s">
        <v>852</v>
      </c>
      <c r="R42" s="66">
        <v>28</v>
      </c>
    </row>
    <row r="43" spans="1:18" x14ac:dyDescent="0.3">
      <c r="A43" t="s">
        <v>248</v>
      </c>
      <c r="B43" t="s">
        <v>31</v>
      </c>
      <c r="C43" t="s">
        <v>542</v>
      </c>
      <c r="D43" s="23">
        <v>41666</v>
      </c>
      <c r="E43" s="30">
        <v>2014</v>
      </c>
      <c r="F43" s="30">
        <v>1</v>
      </c>
      <c r="G43" s="29" t="s">
        <v>582</v>
      </c>
      <c r="H43" t="s">
        <v>211</v>
      </c>
      <c r="I43" t="s">
        <v>583</v>
      </c>
      <c r="J43" s="23">
        <v>42065</v>
      </c>
      <c r="K43" s="23">
        <v>42069</v>
      </c>
      <c r="L43" s="64">
        <v>37705.929999999993</v>
      </c>
      <c r="M43" s="64">
        <v>37705.929999999993</v>
      </c>
      <c r="N43" s="65">
        <v>1</v>
      </c>
      <c r="O43" s="64">
        <v>37705.929999999993</v>
      </c>
      <c r="P43" s="66">
        <v>257</v>
      </c>
      <c r="Q43" s="66" t="s">
        <v>851</v>
      </c>
      <c r="R43" s="66">
        <v>20</v>
      </c>
    </row>
    <row r="44" spans="1:18" x14ac:dyDescent="0.3">
      <c r="A44" t="s">
        <v>349</v>
      </c>
      <c r="B44" t="s">
        <v>71</v>
      </c>
      <c r="C44" t="s">
        <v>542</v>
      </c>
      <c r="D44" s="23">
        <v>42445</v>
      </c>
      <c r="E44" s="30">
        <v>2016</v>
      </c>
      <c r="F44" s="30">
        <v>3</v>
      </c>
      <c r="G44" s="29" t="s">
        <v>576</v>
      </c>
      <c r="H44" t="s">
        <v>211</v>
      </c>
      <c r="I44" t="s">
        <v>584</v>
      </c>
      <c r="J44" s="23">
        <v>42601</v>
      </c>
      <c r="K44" s="23">
        <v>42625</v>
      </c>
      <c r="L44" s="64">
        <v>35487.620000000003</v>
      </c>
      <c r="M44" s="64">
        <v>31387.62</v>
      </c>
      <c r="N44" s="65">
        <v>0.8844667520673406</v>
      </c>
      <c r="O44" s="64">
        <v>28387.62</v>
      </c>
      <c r="P44" s="66">
        <v>91</v>
      </c>
      <c r="Q44" s="66" t="s">
        <v>847</v>
      </c>
      <c r="R44" s="66">
        <v>34</v>
      </c>
    </row>
    <row r="45" spans="1:18" customFormat="1" x14ac:dyDescent="0.3">
      <c r="A45" t="s">
        <v>404</v>
      </c>
      <c r="B45" t="s">
        <v>54</v>
      </c>
      <c r="C45" t="s">
        <v>542</v>
      </c>
      <c r="D45" s="23">
        <v>42240</v>
      </c>
      <c r="E45" s="30">
        <v>2015</v>
      </c>
      <c r="F45" s="30">
        <v>8</v>
      </c>
      <c r="G45" s="29" t="s">
        <v>585</v>
      </c>
      <c r="H45" t="s">
        <v>211</v>
      </c>
      <c r="I45" t="s">
        <v>586</v>
      </c>
      <c r="J45" s="23">
        <v>42265</v>
      </c>
      <c r="K45" s="23">
        <v>42268</v>
      </c>
      <c r="L45" s="64">
        <v>9429312.8199997004</v>
      </c>
      <c r="M45" s="64">
        <v>7747351.8600000879</v>
      </c>
      <c r="N45" s="65">
        <v>0.82162422733158769</v>
      </c>
      <c r="O45" s="64">
        <v>7747351.8600000879</v>
      </c>
      <c r="P45" s="66">
        <v>10</v>
      </c>
      <c r="Q45" s="66" t="s">
        <v>844</v>
      </c>
      <c r="R45" s="66">
        <v>10</v>
      </c>
    </row>
    <row r="46" spans="1:18" ht="14.7" customHeight="1" x14ac:dyDescent="0.3">
      <c r="A46" t="s">
        <v>352</v>
      </c>
      <c r="B46" t="s">
        <v>168</v>
      </c>
      <c r="C46" t="s">
        <v>542</v>
      </c>
      <c r="D46" s="23">
        <v>43098</v>
      </c>
      <c r="E46" s="30">
        <v>2017</v>
      </c>
      <c r="F46" s="30">
        <v>12</v>
      </c>
      <c r="G46" s="29" t="s">
        <v>587</v>
      </c>
      <c r="H46" t="s">
        <v>211</v>
      </c>
      <c r="I46" t="s">
        <v>588</v>
      </c>
      <c r="J46" s="23">
        <v>43250</v>
      </c>
      <c r="K46" s="23">
        <v>43269</v>
      </c>
      <c r="L46" s="64">
        <v>553965.71000000054</v>
      </c>
      <c r="M46" s="64">
        <v>95011.36</v>
      </c>
      <c r="N46" s="65">
        <v>0.17151126556190618</v>
      </c>
      <c r="O46" s="64">
        <v>91386.900000000038</v>
      </c>
      <c r="P46" s="66">
        <v>90</v>
      </c>
      <c r="Q46" s="66" t="s">
        <v>853</v>
      </c>
      <c r="R46" s="66">
        <v>24</v>
      </c>
    </row>
    <row r="47" spans="1:18" x14ac:dyDescent="0.3">
      <c r="A47" t="s">
        <v>369</v>
      </c>
      <c r="B47" t="s">
        <v>193</v>
      </c>
      <c r="C47" t="s">
        <v>542</v>
      </c>
      <c r="D47" s="23">
        <v>43615</v>
      </c>
      <c r="E47" s="30">
        <v>2019</v>
      </c>
      <c r="F47" s="30">
        <v>5</v>
      </c>
      <c r="G47" s="29" t="s">
        <v>589</v>
      </c>
      <c r="H47" t="s">
        <v>211</v>
      </c>
      <c r="I47" t="s">
        <v>590</v>
      </c>
      <c r="J47" s="23">
        <v>43727</v>
      </c>
      <c r="K47" s="23">
        <v>43738</v>
      </c>
      <c r="L47" s="64">
        <v>36725.1</v>
      </c>
      <c r="M47" s="64">
        <v>6286.78</v>
      </c>
      <c r="N47" s="65">
        <v>0.17118482999365556</v>
      </c>
      <c r="O47" s="64">
        <v>6286.78</v>
      </c>
      <c r="P47" s="66">
        <v>71</v>
      </c>
      <c r="Q47" s="66" t="s">
        <v>854</v>
      </c>
      <c r="R47" s="66">
        <v>15</v>
      </c>
    </row>
    <row r="48" spans="1:18" x14ac:dyDescent="0.3">
      <c r="A48" t="s">
        <v>490</v>
      </c>
      <c r="B48" t="s">
        <v>424</v>
      </c>
      <c r="C48" t="s">
        <v>542</v>
      </c>
      <c r="D48" s="23">
        <v>44077</v>
      </c>
      <c r="E48" s="30">
        <v>2020</v>
      </c>
      <c r="F48" s="30">
        <v>9</v>
      </c>
      <c r="G48" s="29" t="s">
        <v>568</v>
      </c>
      <c r="H48" t="s">
        <v>211</v>
      </c>
      <c r="I48" t="s">
        <v>591</v>
      </c>
      <c r="J48" s="23">
        <v>44203</v>
      </c>
      <c r="K48" s="23">
        <v>44214</v>
      </c>
      <c r="L48" s="64">
        <v>83072.170000000027</v>
      </c>
      <c r="M48" s="64">
        <v>20996.28000000001</v>
      </c>
      <c r="N48" s="65">
        <v>0.25274746043109264</v>
      </c>
      <c r="O48" s="64">
        <v>18257.91</v>
      </c>
      <c r="P48" s="66">
        <v>80</v>
      </c>
      <c r="Q48" s="66" t="s">
        <v>845</v>
      </c>
      <c r="R48" s="66">
        <v>12</v>
      </c>
    </row>
    <row r="49" spans="1:18" x14ac:dyDescent="0.3">
      <c r="A49" t="s">
        <v>491</v>
      </c>
      <c r="B49" t="s">
        <v>425</v>
      </c>
      <c r="C49" t="s">
        <v>542</v>
      </c>
      <c r="D49" s="23">
        <v>43880</v>
      </c>
      <c r="E49" s="30">
        <v>2020</v>
      </c>
      <c r="F49" s="30">
        <v>2</v>
      </c>
      <c r="G49" s="29" t="s">
        <v>592</v>
      </c>
      <c r="H49" t="s">
        <v>211</v>
      </c>
      <c r="I49" t="s">
        <v>593</v>
      </c>
      <c r="J49" s="23">
        <v>44222</v>
      </c>
      <c r="K49" s="23">
        <v>44235</v>
      </c>
      <c r="L49" s="64">
        <v>113930.04</v>
      </c>
      <c r="M49" s="64">
        <v>12303</v>
      </c>
      <c r="N49" s="65">
        <v>0.10798732274648548</v>
      </c>
      <c r="O49" s="64">
        <v>11511</v>
      </c>
      <c r="P49" s="66">
        <v>227</v>
      </c>
      <c r="Q49" s="66" t="s">
        <v>848</v>
      </c>
      <c r="R49" s="66">
        <v>15</v>
      </c>
    </row>
    <row r="50" spans="1:18" x14ac:dyDescent="0.3">
      <c r="A50" t="s">
        <v>492</v>
      </c>
      <c r="B50" t="s">
        <v>441</v>
      </c>
      <c r="C50" t="s">
        <v>542</v>
      </c>
      <c r="D50" s="23">
        <v>44714</v>
      </c>
      <c r="E50" s="30">
        <v>2022</v>
      </c>
      <c r="F50" s="30">
        <v>6</v>
      </c>
      <c r="G50" s="29" t="s">
        <v>594</v>
      </c>
      <c r="H50" t="s">
        <v>211</v>
      </c>
      <c r="I50" t="s">
        <v>595</v>
      </c>
      <c r="J50" s="23">
        <v>44764</v>
      </c>
      <c r="K50" s="23">
        <v>44770</v>
      </c>
      <c r="L50" s="64">
        <v>2210273.9299999988</v>
      </c>
      <c r="M50" s="64">
        <v>272719.45999999979</v>
      </c>
      <c r="N50" s="65">
        <v>0.12338717671976521</v>
      </c>
      <c r="O50" s="64">
        <v>272331.09999999992</v>
      </c>
      <c r="P50" s="66">
        <v>34</v>
      </c>
      <c r="Q50" s="66" t="s">
        <v>855</v>
      </c>
      <c r="R50" s="66">
        <v>6</v>
      </c>
    </row>
    <row r="51" spans="1:18" x14ac:dyDescent="0.3">
      <c r="A51" t="s">
        <v>370</v>
      </c>
      <c r="B51" t="s">
        <v>167</v>
      </c>
      <c r="C51" t="s">
        <v>542</v>
      </c>
      <c r="D51" s="23">
        <v>43097</v>
      </c>
      <c r="E51" s="30">
        <v>2017</v>
      </c>
      <c r="F51" s="30">
        <v>12</v>
      </c>
      <c r="G51" s="29" t="s">
        <v>587</v>
      </c>
      <c r="H51" t="s">
        <v>211</v>
      </c>
      <c r="I51" t="s">
        <v>596</v>
      </c>
      <c r="J51" s="23">
        <v>43217</v>
      </c>
      <c r="K51" s="23">
        <v>43241</v>
      </c>
      <c r="L51" s="64">
        <v>208701.74000000011</v>
      </c>
      <c r="M51" s="64">
        <v>75532.939999999973</v>
      </c>
      <c r="N51" s="65">
        <v>0.36191811338036728</v>
      </c>
      <c r="O51" s="64">
        <v>69154.61</v>
      </c>
      <c r="P51" s="66">
        <v>71</v>
      </c>
      <c r="Q51" s="66" t="s">
        <v>853</v>
      </c>
      <c r="R51" s="66">
        <v>25</v>
      </c>
    </row>
    <row r="52" spans="1:18" x14ac:dyDescent="0.3">
      <c r="A52" t="s">
        <v>386</v>
      </c>
      <c r="B52" t="s">
        <v>148</v>
      </c>
      <c r="C52" t="s">
        <v>542</v>
      </c>
      <c r="D52" s="23">
        <v>42909</v>
      </c>
      <c r="E52" s="30">
        <v>2017</v>
      </c>
      <c r="F52" s="30">
        <v>6</v>
      </c>
      <c r="G52" s="29" t="s">
        <v>597</v>
      </c>
      <c r="H52" t="s">
        <v>211</v>
      </c>
      <c r="I52" t="s">
        <v>598</v>
      </c>
      <c r="J52" s="23">
        <v>43006</v>
      </c>
      <c r="K52" s="23">
        <v>43024</v>
      </c>
      <c r="L52" s="64">
        <v>350984.80000000022</v>
      </c>
      <c r="M52" s="64">
        <v>44363.360000000008</v>
      </c>
      <c r="N52" s="65">
        <v>0.12639681262550395</v>
      </c>
      <c r="O52" s="64">
        <v>44363.360000000008</v>
      </c>
      <c r="P52" s="66">
        <v>58</v>
      </c>
      <c r="Q52" s="66" t="s">
        <v>856</v>
      </c>
      <c r="R52" s="66">
        <v>21</v>
      </c>
    </row>
    <row r="53" spans="1:18" x14ac:dyDescent="0.3">
      <c r="A53" t="s">
        <v>266</v>
      </c>
      <c r="B53" t="s">
        <v>103</v>
      </c>
      <c r="C53" t="s">
        <v>542</v>
      </c>
      <c r="D53" s="23">
        <v>42535</v>
      </c>
      <c r="E53" s="30">
        <v>2016</v>
      </c>
      <c r="F53" s="30">
        <v>6</v>
      </c>
      <c r="G53" s="29" t="s">
        <v>580</v>
      </c>
      <c r="H53" t="s">
        <v>211</v>
      </c>
      <c r="I53" t="s">
        <v>599</v>
      </c>
      <c r="J53" s="23">
        <v>42832</v>
      </c>
      <c r="K53" s="23">
        <v>42857</v>
      </c>
      <c r="L53" s="64">
        <v>2301.5600000000009</v>
      </c>
      <c r="M53" s="64">
        <v>1145.96</v>
      </c>
      <c r="N53" s="65">
        <v>0.49790576826152677</v>
      </c>
      <c r="O53" s="64">
        <v>1139.77</v>
      </c>
      <c r="P53" s="66">
        <v>192</v>
      </c>
      <c r="Q53" s="66" t="s">
        <v>857</v>
      </c>
      <c r="R53" s="66">
        <v>28</v>
      </c>
    </row>
    <row r="54" spans="1:18" x14ac:dyDescent="0.3">
      <c r="A54" t="s">
        <v>409</v>
      </c>
      <c r="B54" t="s">
        <v>41</v>
      </c>
      <c r="C54" t="s">
        <v>542</v>
      </c>
      <c r="D54" s="23">
        <v>41800</v>
      </c>
      <c r="E54" s="30">
        <v>2014</v>
      </c>
      <c r="F54" s="30">
        <v>6</v>
      </c>
      <c r="G54" s="29" t="s">
        <v>600</v>
      </c>
      <c r="H54" t="s">
        <v>211</v>
      </c>
      <c r="I54" t="s">
        <v>601</v>
      </c>
      <c r="J54" s="23">
        <v>41820</v>
      </c>
      <c r="K54" s="23">
        <v>41820</v>
      </c>
      <c r="L54" s="64">
        <v>896591.60000000161</v>
      </c>
      <c r="M54" s="64">
        <v>605427.71999999916</v>
      </c>
      <c r="N54" s="65">
        <v>0.67525473136263836</v>
      </c>
      <c r="O54" s="64">
        <v>605427.71999999916</v>
      </c>
      <c r="P54" s="66">
        <v>5</v>
      </c>
      <c r="Q54" s="66" t="s">
        <v>844</v>
      </c>
      <c r="R54" s="66">
        <v>9</v>
      </c>
    </row>
    <row r="55" spans="1:18" x14ac:dyDescent="0.3">
      <c r="A55" t="s">
        <v>339</v>
      </c>
      <c r="B55" t="s">
        <v>42</v>
      </c>
      <c r="C55" t="s">
        <v>542</v>
      </c>
      <c r="D55" s="23">
        <v>41809</v>
      </c>
      <c r="E55" s="30">
        <v>2014</v>
      </c>
      <c r="F55" s="30">
        <v>6</v>
      </c>
      <c r="G55" s="29" t="s">
        <v>600</v>
      </c>
      <c r="H55" t="s">
        <v>211</v>
      </c>
      <c r="I55" t="s">
        <v>602</v>
      </c>
      <c r="J55" s="23">
        <v>41991</v>
      </c>
      <c r="K55" s="23">
        <v>41992</v>
      </c>
      <c r="L55" s="64">
        <v>419622.46</v>
      </c>
      <c r="M55" s="64">
        <v>39561.529999999977</v>
      </c>
      <c r="N55" s="65">
        <v>9.4278866769905434E-2</v>
      </c>
      <c r="O55" s="64">
        <v>39561.529999999977</v>
      </c>
      <c r="P55" s="66">
        <v>103</v>
      </c>
      <c r="Q55" s="66" t="s">
        <v>858</v>
      </c>
      <c r="R55" s="66">
        <v>26</v>
      </c>
    </row>
    <row r="56" spans="1:18" x14ac:dyDescent="0.3">
      <c r="A56" t="s">
        <v>493</v>
      </c>
      <c r="B56" t="s">
        <v>462</v>
      </c>
      <c r="C56" t="s">
        <v>542</v>
      </c>
      <c r="D56" s="23">
        <v>45105</v>
      </c>
      <c r="E56" s="30">
        <v>2023</v>
      </c>
      <c r="F56" s="30">
        <v>6</v>
      </c>
      <c r="G56" s="29" t="s">
        <v>603</v>
      </c>
      <c r="H56" t="s">
        <v>211</v>
      </c>
      <c r="I56" t="s">
        <v>604</v>
      </c>
      <c r="J56" s="23">
        <v>45183</v>
      </c>
      <c r="K56" s="23">
        <v>45187</v>
      </c>
      <c r="L56" s="64">
        <v>14350063.48</v>
      </c>
      <c r="M56" s="64">
        <v>9245330.1099999957</v>
      </c>
      <c r="N56" s="65">
        <v>0.64427102520385471</v>
      </c>
      <c r="O56" s="64">
        <v>8902457.8399999961</v>
      </c>
      <c r="P56" s="66">
        <v>51</v>
      </c>
      <c r="Q56" s="66" t="s">
        <v>850</v>
      </c>
      <c r="R56" s="66">
        <v>6</v>
      </c>
    </row>
    <row r="57" spans="1:18" x14ac:dyDescent="0.3">
      <c r="A57" t="s">
        <v>412</v>
      </c>
      <c r="B57" t="s">
        <v>132</v>
      </c>
      <c r="C57" t="s">
        <v>542</v>
      </c>
      <c r="D57" s="23">
        <v>42669</v>
      </c>
      <c r="E57" s="30">
        <v>2016</v>
      </c>
      <c r="F57" s="30">
        <v>10</v>
      </c>
      <c r="G57" s="29" t="s">
        <v>605</v>
      </c>
      <c r="H57" t="s">
        <v>211</v>
      </c>
      <c r="I57" t="s">
        <v>606</v>
      </c>
      <c r="J57" s="23">
        <v>42682</v>
      </c>
      <c r="K57" s="23">
        <v>42688</v>
      </c>
      <c r="L57" s="64">
        <v>424971.72000001592</v>
      </c>
      <c r="M57" s="64">
        <v>185945.72000000841</v>
      </c>
      <c r="N57" s="65">
        <v>0.43754845616551014</v>
      </c>
      <c r="O57" s="64">
        <v>182365.0100000072</v>
      </c>
      <c r="P57" s="66">
        <v>4</v>
      </c>
      <c r="Q57" s="66" t="s">
        <v>855</v>
      </c>
      <c r="R57" s="66">
        <v>6</v>
      </c>
    </row>
    <row r="58" spans="1:18" x14ac:dyDescent="0.3">
      <c r="A58" t="s">
        <v>294</v>
      </c>
      <c r="B58" t="s">
        <v>119</v>
      </c>
      <c r="C58" t="s">
        <v>542</v>
      </c>
      <c r="D58" s="23">
        <v>42551</v>
      </c>
      <c r="E58" s="30">
        <v>2016</v>
      </c>
      <c r="F58" s="30">
        <v>6</v>
      </c>
      <c r="G58" s="29" t="s">
        <v>580</v>
      </c>
      <c r="H58" t="s">
        <v>211</v>
      </c>
      <c r="I58" t="s">
        <v>607</v>
      </c>
      <c r="J58" s="23">
        <v>42808</v>
      </c>
      <c r="K58" s="23">
        <v>42821</v>
      </c>
      <c r="L58" s="64">
        <v>133229.46</v>
      </c>
      <c r="M58" s="64">
        <v>39223.770000000011</v>
      </c>
      <c r="N58" s="65">
        <v>0.2944076332666965</v>
      </c>
      <c r="O58" s="64">
        <v>37336.390000000043</v>
      </c>
      <c r="P58" s="66">
        <v>162</v>
      </c>
      <c r="Q58" s="66" t="s">
        <v>857</v>
      </c>
      <c r="R58" s="66">
        <v>22</v>
      </c>
    </row>
    <row r="59" spans="1:18" x14ac:dyDescent="0.3">
      <c r="A59" t="s">
        <v>246</v>
      </c>
      <c r="B59" t="s">
        <v>475</v>
      </c>
      <c r="C59" t="s">
        <v>542</v>
      </c>
      <c r="D59" s="23">
        <v>43138</v>
      </c>
      <c r="E59" s="30">
        <v>2018</v>
      </c>
      <c r="F59" s="30">
        <v>2</v>
      </c>
      <c r="G59" s="29" t="s">
        <v>608</v>
      </c>
      <c r="H59" t="s">
        <v>211</v>
      </c>
      <c r="I59" t="s">
        <v>609</v>
      </c>
      <c r="J59" s="23">
        <v>43585</v>
      </c>
      <c r="K59" s="23">
        <v>43598</v>
      </c>
      <c r="L59" s="64">
        <v>58380.990000000078</v>
      </c>
      <c r="M59" s="64">
        <v>47552.100000000028</v>
      </c>
      <c r="N59" s="65">
        <v>0.81451342294812001</v>
      </c>
      <c r="O59" s="64">
        <v>47424.860000000022</v>
      </c>
      <c r="P59" s="66">
        <v>296</v>
      </c>
      <c r="Q59" s="66" t="s">
        <v>848</v>
      </c>
      <c r="R59" s="66">
        <v>15</v>
      </c>
    </row>
    <row r="60" spans="1:18" x14ac:dyDescent="0.3">
      <c r="A60" t="s">
        <v>332</v>
      </c>
      <c r="B60" t="s">
        <v>159</v>
      </c>
      <c r="C60" t="s">
        <v>542</v>
      </c>
      <c r="D60" s="23">
        <v>43000</v>
      </c>
      <c r="E60" s="30">
        <v>2017</v>
      </c>
      <c r="F60" s="30">
        <v>9</v>
      </c>
      <c r="G60" s="29" t="s">
        <v>610</v>
      </c>
      <c r="H60" t="s">
        <v>211</v>
      </c>
      <c r="I60" t="s">
        <v>611</v>
      </c>
      <c r="J60" s="23">
        <v>43182</v>
      </c>
      <c r="K60" s="23">
        <v>43199</v>
      </c>
      <c r="L60" s="64">
        <v>71492.05</v>
      </c>
      <c r="M60" s="64">
        <v>31278.21000000001</v>
      </c>
      <c r="N60" s="65">
        <v>0.43750612830377655</v>
      </c>
      <c r="O60" s="64">
        <v>28820.400000000001</v>
      </c>
      <c r="P60" s="66">
        <v>110</v>
      </c>
      <c r="Q60" s="66" t="s">
        <v>857</v>
      </c>
      <c r="R60" s="66">
        <v>23</v>
      </c>
    </row>
    <row r="61" spans="1:18" x14ac:dyDescent="0.3">
      <c r="A61" t="s">
        <v>286</v>
      </c>
      <c r="B61" t="s">
        <v>204</v>
      </c>
      <c r="C61" t="s">
        <v>542</v>
      </c>
      <c r="D61" s="23">
        <v>43755</v>
      </c>
      <c r="E61" s="30">
        <v>2019</v>
      </c>
      <c r="F61" s="30">
        <v>10</v>
      </c>
      <c r="G61" s="29" t="s">
        <v>612</v>
      </c>
      <c r="H61" t="s">
        <v>211</v>
      </c>
      <c r="I61" t="s">
        <v>613</v>
      </c>
      <c r="J61" s="23">
        <v>44011</v>
      </c>
      <c r="K61" s="23">
        <v>44014</v>
      </c>
      <c r="L61" s="64">
        <v>1793.81</v>
      </c>
      <c r="M61" s="64">
        <v>1000</v>
      </c>
      <c r="N61" s="65">
        <v>0.55747264203009239</v>
      </c>
      <c r="O61" s="64">
        <v>1000</v>
      </c>
      <c r="P61" s="66">
        <v>167</v>
      </c>
      <c r="Q61" s="66" t="s">
        <v>848</v>
      </c>
      <c r="R61" s="66">
        <v>9</v>
      </c>
    </row>
    <row r="62" spans="1:18" x14ac:dyDescent="0.3">
      <c r="A62" t="s">
        <v>295</v>
      </c>
      <c r="B62" t="s">
        <v>45</v>
      </c>
      <c r="C62" t="s">
        <v>542</v>
      </c>
      <c r="D62" s="23">
        <v>41857</v>
      </c>
      <c r="E62" s="30">
        <v>2014</v>
      </c>
      <c r="F62" s="30">
        <v>8</v>
      </c>
      <c r="G62" s="29" t="s">
        <v>554</v>
      </c>
      <c r="H62" t="s">
        <v>211</v>
      </c>
      <c r="I62" t="s">
        <v>614</v>
      </c>
      <c r="J62" s="23">
        <v>42145</v>
      </c>
      <c r="K62" s="23">
        <v>42145</v>
      </c>
      <c r="L62" s="64">
        <v>27120.78999999999</v>
      </c>
      <c r="M62" s="64">
        <v>20827.78</v>
      </c>
      <c r="N62" s="65">
        <v>0.76796361757898668</v>
      </c>
      <c r="O62" s="64">
        <v>20827.78</v>
      </c>
      <c r="P62" s="66">
        <v>161</v>
      </c>
      <c r="Q62" s="66" t="s">
        <v>859</v>
      </c>
      <c r="R62" s="66">
        <v>35</v>
      </c>
    </row>
    <row r="63" spans="1:18" x14ac:dyDescent="0.3">
      <c r="A63" t="s">
        <v>267</v>
      </c>
      <c r="B63" t="s">
        <v>100</v>
      </c>
      <c r="C63" t="s">
        <v>542</v>
      </c>
      <c r="D63" s="23">
        <v>42535</v>
      </c>
      <c r="E63" s="30">
        <v>2016</v>
      </c>
      <c r="F63" s="30">
        <v>6</v>
      </c>
      <c r="G63" s="29" t="s">
        <v>580</v>
      </c>
      <c r="H63" t="s">
        <v>211</v>
      </c>
      <c r="I63" t="s">
        <v>599</v>
      </c>
      <c r="J63" s="23">
        <v>42837</v>
      </c>
      <c r="K63" s="23">
        <v>42863</v>
      </c>
      <c r="L63" s="64">
        <v>88135.02999999997</v>
      </c>
      <c r="M63" s="64">
        <v>61398.729999999989</v>
      </c>
      <c r="N63" s="65">
        <v>0.69664388836084823</v>
      </c>
      <c r="O63" s="64">
        <v>60185.87</v>
      </c>
      <c r="P63" s="66">
        <v>192</v>
      </c>
      <c r="Q63" s="66" t="s">
        <v>851</v>
      </c>
      <c r="R63" s="66">
        <v>32</v>
      </c>
    </row>
    <row r="64" spans="1:18" x14ac:dyDescent="0.3">
      <c r="A64" t="s">
        <v>364</v>
      </c>
      <c r="B64" t="s">
        <v>133</v>
      </c>
      <c r="C64" t="s">
        <v>542</v>
      </c>
      <c r="D64" s="23">
        <v>42675</v>
      </c>
      <c r="E64" s="30">
        <v>2016</v>
      </c>
      <c r="F64" s="30">
        <v>11</v>
      </c>
      <c r="G64" s="29" t="s">
        <v>615</v>
      </c>
      <c r="H64" t="s">
        <v>211</v>
      </c>
      <c r="I64" t="s">
        <v>616</v>
      </c>
      <c r="J64" s="23">
        <v>42804</v>
      </c>
      <c r="K64" s="23">
        <v>42821</v>
      </c>
      <c r="L64" s="64">
        <v>494995.62000000279</v>
      </c>
      <c r="M64" s="64">
        <v>371398.47000000259</v>
      </c>
      <c r="N64" s="65">
        <v>0.75030657847033166</v>
      </c>
      <c r="O64" s="64">
        <v>359970.54000000178</v>
      </c>
      <c r="P64" s="66">
        <v>74</v>
      </c>
      <c r="Q64" s="66" t="s">
        <v>846</v>
      </c>
      <c r="R64" s="66">
        <v>23</v>
      </c>
    </row>
    <row r="65" spans="1:18" x14ac:dyDescent="0.3">
      <c r="A65" t="s">
        <v>371</v>
      </c>
      <c r="B65" t="s">
        <v>182</v>
      </c>
      <c r="C65" t="s">
        <v>542</v>
      </c>
      <c r="D65" s="23">
        <v>43377</v>
      </c>
      <c r="E65" s="30">
        <v>2018</v>
      </c>
      <c r="F65" s="30">
        <v>10</v>
      </c>
      <c r="G65" s="29" t="s">
        <v>570</v>
      </c>
      <c r="H65" t="s">
        <v>211</v>
      </c>
      <c r="I65" t="s">
        <v>617</v>
      </c>
      <c r="J65" s="23">
        <v>43495</v>
      </c>
      <c r="K65" s="23">
        <v>43507</v>
      </c>
      <c r="L65" s="64">
        <v>51571.979999999989</v>
      </c>
      <c r="M65" s="64">
        <v>23870.13000000003</v>
      </c>
      <c r="N65" s="65">
        <v>0.46285075732985304</v>
      </c>
      <c r="O65" s="64">
        <v>21971.120000000039</v>
      </c>
      <c r="P65" s="66">
        <v>71</v>
      </c>
      <c r="Q65" s="66" t="s">
        <v>848</v>
      </c>
      <c r="R65" s="66">
        <v>14</v>
      </c>
    </row>
    <row r="66" spans="1:18" x14ac:dyDescent="0.3">
      <c r="A66" t="s">
        <v>233</v>
      </c>
      <c r="B66" t="s">
        <v>28</v>
      </c>
      <c r="C66" t="s">
        <v>542</v>
      </c>
      <c r="D66" s="23">
        <v>41553</v>
      </c>
      <c r="E66" s="30">
        <v>2013</v>
      </c>
      <c r="F66" s="30">
        <v>10</v>
      </c>
      <c r="G66" s="29" t="s">
        <v>618</v>
      </c>
      <c r="H66" t="s">
        <v>211</v>
      </c>
      <c r="I66" t="s">
        <v>619</v>
      </c>
      <c r="J66" s="23">
        <v>42265</v>
      </c>
      <c r="K66" s="23">
        <v>42265</v>
      </c>
      <c r="L66" s="64">
        <v>55219.37</v>
      </c>
      <c r="M66" s="64">
        <v>28023.3</v>
      </c>
      <c r="N66" s="65">
        <v>0.50749039693861042</v>
      </c>
      <c r="O66" s="64">
        <v>28023.3</v>
      </c>
      <c r="P66" s="66">
        <v>468</v>
      </c>
      <c r="Q66" s="66" t="s">
        <v>860</v>
      </c>
      <c r="R66" s="66">
        <v>22</v>
      </c>
    </row>
    <row r="67" spans="1:18" x14ac:dyDescent="0.3">
      <c r="A67" t="s">
        <v>410</v>
      </c>
      <c r="B67" t="s">
        <v>55</v>
      </c>
      <c r="C67" t="s">
        <v>542</v>
      </c>
      <c r="D67" s="23">
        <v>42240</v>
      </c>
      <c r="E67" s="30">
        <v>2015</v>
      </c>
      <c r="F67" s="30">
        <v>8</v>
      </c>
      <c r="G67" s="29" t="s">
        <v>585</v>
      </c>
      <c r="H67" t="s">
        <v>211</v>
      </c>
      <c r="I67" t="s">
        <v>620</v>
      </c>
      <c r="J67" s="23">
        <v>42268</v>
      </c>
      <c r="K67" s="23">
        <v>42268</v>
      </c>
      <c r="L67" s="64">
        <v>807927.86000000127</v>
      </c>
      <c r="M67" s="64">
        <v>727068.5199999992</v>
      </c>
      <c r="N67" s="65">
        <v>0.8999176238333928</v>
      </c>
      <c r="O67" s="64">
        <v>727068.5199999992</v>
      </c>
      <c r="P67" s="66">
        <v>5</v>
      </c>
      <c r="Q67" s="66" t="s">
        <v>861</v>
      </c>
      <c r="R67" s="66">
        <v>15</v>
      </c>
    </row>
    <row r="68" spans="1:18" x14ac:dyDescent="0.3">
      <c r="A68" t="s">
        <v>285</v>
      </c>
      <c r="B68" t="s">
        <v>104</v>
      </c>
      <c r="C68" t="s">
        <v>542</v>
      </c>
      <c r="D68" s="23">
        <v>42535</v>
      </c>
      <c r="E68" s="30">
        <v>2016</v>
      </c>
      <c r="F68" s="30">
        <v>6</v>
      </c>
      <c r="G68" s="29" t="s">
        <v>580</v>
      </c>
      <c r="H68" t="s">
        <v>211</v>
      </c>
      <c r="I68" t="s">
        <v>621</v>
      </c>
      <c r="J68" s="23">
        <v>42796</v>
      </c>
      <c r="K68" s="23">
        <v>42808</v>
      </c>
      <c r="L68" s="64">
        <v>433.76</v>
      </c>
      <c r="M68" s="64">
        <v>433.76</v>
      </c>
      <c r="N68" s="65">
        <v>1</v>
      </c>
      <c r="O68" s="64">
        <v>184.66</v>
      </c>
      <c r="P68" s="66">
        <v>169</v>
      </c>
      <c r="Q68" s="66" t="s">
        <v>856</v>
      </c>
      <c r="R68" s="66">
        <v>18</v>
      </c>
    </row>
    <row r="69" spans="1:18" x14ac:dyDescent="0.3">
      <c r="A69" t="s">
        <v>494</v>
      </c>
      <c r="B69" t="s">
        <v>431</v>
      </c>
      <c r="C69" t="s">
        <v>542</v>
      </c>
      <c r="D69" s="23">
        <v>44426</v>
      </c>
      <c r="E69" s="30">
        <v>2021</v>
      </c>
      <c r="F69" s="30">
        <v>8</v>
      </c>
      <c r="G69" s="29" t="s">
        <v>622</v>
      </c>
      <c r="H69" t="s">
        <v>211</v>
      </c>
      <c r="I69" t="s">
        <v>623</v>
      </c>
      <c r="J69" s="23">
        <v>44469</v>
      </c>
      <c r="K69" s="23">
        <v>44480</v>
      </c>
      <c r="L69" s="64">
        <v>105057.27000000011</v>
      </c>
      <c r="M69" s="64">
        <v>15958.669999999989</v>
      </c>
      <c r="N69" s="65">
        <v>0.15190448028965509</v>
      </c>
      <c r="O69" s="64">
        <v>15871.909999999991</v>
      </c>
      <c r="P69" s="66">
        <v>29</v>
      </c>
      <c r="Q69" s="66" t="s">
        <v>855</v>
      </c>
      <c r="R69" s="66">
        <v>8</v>
      </c>
    </row>
    <row r="70" spans="1:18" x14ac:dyDescent="0.3">
      <c r="A70" t="s">
        <v>540</v>
      </c>
      <c r="B70" t="s">
        <v>539</v>
      </c>
      <c r="C70" t="s">
        <v>542</v>
      </c>
      <c r="D70" s="23">
        <v>45628</v>
      </c>
      <c r="E70" s="30">
        <v>2024</v>
      </c>
      <c r="F70" s="30">
        <v>12</v>
      </c>
      <c r="G70" s="29" t="s">
        <v>624</v>
      </c>
      <c r="H70" t="s">
        <v>211</v>
      </c>
      <c r="I70" t="s">
        <v>625</v>
      </c>
      <c r="J70" s="23">
        <v>45643</v>
      </c>
      <c r="K70" s="23">
        <v>45645</v>
      </c>
      <c r="L70" s="64">
        <v>116358751.70001119</v>
      </c>
      <c r="M70" s="64">
        <v>82480599.93000105</v>
      </c>
      <c r="N70" s="65">
        <v>0.70884741134596685</v>
      </c>
      <c r="O70" s="64">
        <v>81642584.800000682</v>
      </c>
      <c r="P70" s="66">
        <v>10</v>
      </c>
      <c r="Q70" s="66" t="s">
        <v>842</v>
      </c>
      <c r="R70" s="66">
        <v>3</v>
      </c>
    </row>
    <row r="71" spans="1:18" x14ac:dyDescent="0.3">
      <c r="A71" t="s">
        <v>378</v>
      </c>
      <c r="B71" t="s">
        <v>153</v>
      </c>
      <c r="C71" t="s">
        <v>542</v>
      </c>
      <c r="D71" s="23">
        <v>42951</v>
      </c>
      <c r="E71" s="30">
        <v>2017</v>
      </c>
      <c r="F71" s="30">
        <v>8</v>
      </c>
      <c r="G71" s="29" t="s">
        <v>626</v>
      </c>
      <c r="H71" t="s">
        <v>211</v>
      </c>
      <c r="I71" t="s">
        <v>627</v>
      </c>
      <c r="J71" s="23">
        <v>43062</v>
      </c>
      <c r="K71" s="23">
        <v>43080</v>
      </c>
      <c r="L71" s="64">
        <v>6690551.0799999991</v>
      </c>
      <c r="M71" s="64">
        <v>1517929.939999999</v>
      </c>
      <c r="N71" s="65">
        <v>0.22687666858078889</v>
      </c>
      <c r="O71" s="64">
        <v>1506164.679999999</v>
      </c>
      <c r="P71" s="66">
        <v>65</v>
      </c>
      <c r="Q71" s="66" t="s">
        <v>856</v>
      </c>
      <c r="R71" s="66">
        <v>22</v>
      </c>
    </row>
    <row r="72" spans="1:18" x14ac:dyDescent="0.3">
      <c r="A72" t="s">
        <v>336</v>
      </c>
      <c r="B72" t="s">
        <v>68</v>
      </c>
      <c r="C72" t="s">
        <v>542</v>
      </c>
      <c r="D72" s="23">
        <v>42445</v>
      </c>
      <c r="E72" s="30">
        <v>2016</v>
      </c>
      <c r="F72" s="30">
        <v>3</v>
      </c>
      <c r="G72" s="29" t="s">
        <v>576</v>
      </c>
      <c r="H72" t="s">
        <v>211</v>
      </c>
      <c r="I72" t="s">
        <v>628</v>
      </c>
      <c r="J72" s="23">
        <v>42608</v>
      </c>
      <c r="K72" s="23">
        <v>42625</v>
      </c>
      <c r="L72" s="64">
        <v>81695.399999999921</v>
      </c>
      <c r="M72" s="64">
        <v>23028.869999999981</v>
      </c>
      <c r="N72" s="65">
        <v>0.28188698506892679</v>
      </c>
      <c r="O72" s="64">
        <v>21596.359999999979</v>
      </c>
      <c r="P72" s="66">
        <v>104</v>
      </c>
      <c r="Q72" s="66" t="s">
        <v>856</v>
      </c>
      <c r="R72" s="66">
        <v>21</v>
      </c>
    </row>
    <row r="73" spans="1:18" x14ac:dyDescent="0.3">
      <c r="A73" t="s">
        <v>315</v>
      </c>
      <c r="B73" t="s">
        <v>51</v>
      </c>
      <c r="C73" t="s">
        <v>542</v>
      </c>
      <c r="D73" s="23">
        <v>42094</v>
      </c>
      <c r="E73" s="30">
        <v>2015</v>
      </c>
      <c r="F73" s="30">
        <v>3</v>
      </c>
      <c r="G73" s="29" t="s">
        <v>629</v>
      </c>
      <c r="H73" t="s">
        <v>211</v>
      </c>
      <c r="I73" t="s">
        <v>630</v>
      </c>
      <c r="J73" s="23">
        <v>42292</v>
      </c>
      <c r="K73" s="23">
        <v>42296</v>
      </c>
      <c r="L73" s="64">
        <v>3189.54</v>
      </c>
      <c r="M73" s="64">
        <v>2633.84</v>
      </c>
      <c r="N73" s="65">
        <v>0.82577424957830914</v>
      </c>
      <c r="O73" s="64">
        <v>2633.84</v>
      </c>
      <c r="P73" s="66">
        <v>130</v>
      </c>
      <c r="Q73" s="66" t="s">
        <v>854</v>
      </c>
      <c r="R73" s="66">
        <v>10</v>
      </c>
    </row>
    <row r="74" spans="1:18" x14ac:dyDescent="0.3">
      <c r="A74" t="s">
        <v>321</v>
      </c>
      <c r="B74" t="s">
        <v>48</v>
      </c>
      <c r="C74" t="s">
        <v>542</v>
      </c>
      <c r="D74" s="23">
        <v>41975</v>
      </c>
      <c r="E74" s="30">
        <v>2014</v>
      </c>
      <c r="F74" s="30">
        <v>12</v>
      </c>
      <c r="G74" s="29" t="s">
        <v>631</v>
      </c>
      <c r="H74" t="s">
        <v>211</v>
      </c>
      <c r="I74" t="s">
        <v>632</v>
      </c>
      <c r="J74" s="23">
        <v>42179</v>
      </c>
      <c r="K74" s="23">
        <v>42179</v>
      </c>
      <c r="L74" s="64">
        <v>16577.80000000001</v>
      </c>
      <c r="M74" s="64">
        <v>6250.88</v>
      </c>
      <c r="N74" s="65">
        <v>0.37706330152372425</v>
      </c>
      <c r="O74" s="64">
        <v>6250.88</v>
      </c>
      <c r="P74" s="66">
        <v>126</v>
      </c>
      <c r="Q74" s="66" t="s">
        <v>846</v>
      </c>
      <c r="R74" s="66">
        <v>12</v>
      </c>
    </row>
    <row r="75" spans="1:18" x14ac:dyDescent="0.3">
      <c r="A75" t="s">
        <v>411</v>
      </c>
      <c r="B75" t="s">
        <v>162</v>
      </c>
      <c r="C75" t="s">
        <v>542</v>
      </c>
      <c r="D75" s="23">
        <v>43076</v>
      </c>
      <c r="E75" s="30">
        <v>2017</v>
      </c>
      <c r="F75" s="30">
        <v>12</v>
      </c>
      <c r="G75" s="29" t="s">
        <v>587</v>
      </c>
      <c r="H75" t="s">
        <v>211</v>
      </c>
      <c r="I75" t="s">
        <v>633</v>
      </c>
      <c r="J75" s="23">
        <v>43087</v>
      </c>
      <c r="K75" s="23">
        <v>43095</v>
      </c>
      <c r="L75" s="64">
        <v>6696403.2899996983</v>
      </c>
      <c r="M75" s="64">
        <v>3419394.5999999982</v>
      </c>
      <c r="N75" s="65">
        <v>0.5106315214178434</v>
      </c>
      <c r="O75" s="64">
        <v>3383734.5</v>
      </c>
      <c r="P75" s="66">
        <v>5</v>
      </c>
      <c r="Q75" s="66" t="s">
        <v>855</v>
      </c>
      <c r="R75" s="66">
        <v>7</v>
      </c>
    </row>
    <row r="76" spans="1:18" x14ac:dyDescent="0.3">
      <c r="A76" t="s">
        <v>414</v>
      </c>
      <c r="B76" t="s">
        <v>142</v>
      </c>
      <c r="C76" t="s">
        <v>542</v>
      </c>
      <c r="D76" s="23">
        <v>42748</v>
      </c>
      <c r="E76" s="30">
        <v>2017</v>
      </c>
      <c r="F76" s="30">
        <v>1</v>
      </c>
      <c r="G76" s="29" t="s">
        <v>634</v>
      </c>
      <c r="H76" t="s">
        <v>211</v>
      </c>
      <c r="I76" t="s">
        <v>635</v>
      </c>
      <c r="J76" s="23">
        <v>42760</v>
      </c>
      <c r="K76" s="23">
        <v>42767</v>
      </c>
      <c r="L76" s="64">
        <v>154516.32000000129</v>
      </c>
      <c r="M76" s="64">
        <v>100934.4099999996</v>
      </c>
      <c r="N76" s="65">
        <v>0.65322815091634823</v>
      </c>
      <c r="O76" s="64">
        <v>92480.129999999685</v>
      </c>
      <c r="P76" s="66">
        <v>3</v>
      </c>
      <c r="Q76" s="66" t="s">
        <v>845</v>
      </c>
      <c r="R76" s="66">
        <v>10</v>
      </c>
    </row>
    <row r="77" spans="1:18" x14ac:dyDescent="0.3">
      <c r="A77" t="s">
        <v>348</v>
      </c>
      <c r="B77" t="s">
        <v>476</v>
      </c>
      <c r="C77" t="s">
        <v>542</v>
      </c>
      <c r="D77" s="23">
        <v>42520</v>
      </c>
      <c r="E77" s="30">
        <v>2016</v>
      </c>
      <c r="F77" s="30">
        <v>5</v>
      </c>
      <c r="G77" s="29" t="s">
        <v>562</v>
      </c>
      <c r="H77" t="s">
        <v>211</v>
      </c>
      <c r="I77" t="s">
        <v>636</v>
      </c>
      <c r="J77" s="23">
        <v>42663</v>
      </c>
      <c r="K77" s="23">
        <v>42688</v>
      </c>
      <c r="L77" s="64">
        <v>8168.1400000000021</v>
      </c>
      <c r="M77" s="64">
        <v>6584.0699999999979</v>
      </c>
      <c r="N77" s="65">
        <v>0.80606723195243912</v>
      </c>
      <c r="O77" s="64">
        <v>6268.1099999999988</v>
      </c>
      <c r="P77" s="66">
        <v>93</v>
      </c>
      <c r="Q77" s="66" t="s">
        <v>844</v>
      </c>
      <c r="R77" s="66">
        <v>23</v>
      </c>
    </row>
    <row r="78" spans="1:18" x14ac:dyDescent="0.3">
      <c r="A78" t="s">
        <v>345</v>
      </c>
      <c r="B78" t="s">
        <v>143</v>
      </c>
      <c r="C78" t="s">
        <v>542</v>
      </c>
      <c r="D78" s="23">
        <v>42762</v>
      </c>
      <c r="E78" s="30">
        <v>2017</v>
      </c>
      <c r="F78" s="30">
        <v>1</v>
      </c>
      <c r="G78" s="29" t="s">
        <v>634</v>
      </c>
      <c r="H78" t="s">
        <v>211</v>
      </c>
      <c r="I78" t="s">
        <v>637</v>
      </c>
      <c r="J78" s="23">
        <v>42933</v>
      </c>
      <c r="K78" s="23">
        <v>42954</v>
      </c>
      <c r="L78" s="64">
        <v>1277580.710000003</v>
      </c>
      <c r="M78" s="64">
        <v>553601.87000000069</v>
      </c>
      <c r="N78" s="65">
        <v>0.43332046708814148</v>
      </c>
      <c r="O78" s="64">
        <v>544409.31000000064</v>
      </c>
      <c r="P78" s="66">
        <v>98</v>
      </c>
      <c r="Q78" s="66" t="s">
        <v>847</v>
      </c>
      <c r="R78" s="66">
        <v>33</v>
      </c>
    </row>
    <row r="79" spans="1:18" x14ac:dyDescent="0.3">
      <c r="A79" t="s">
        <v>495</v>
      </c>
      <c r="B79" t="s">
        <v>456</v>
      </c>
      <c r="C79" t="s">
        <v>542</v>
      </c>
      <c r="D79" s="23">
        <v>44406</v>
      </c>
      <c r="E79" s="30">
        <v>2021</v>
      </c>
      <c r="F79" s="30">
        <v>7</v>
      </c>
      <c r="G79" s="29" t="s">
        <v>638</v>
      </c>
      <c r="H79" t="s">
        <v>211</v>
      </c>
      <c r="I79" t="s">
        <v>639</v>
      </c>
      <c r="J79" s="23">
        <v>45030</v>
      </c>
      <c r="K79" s="23">
        <v>45034</v>
      </c>
      <c r="L79" s="64">
        <v>10215433.10999999</v>
      </c>
      <c r="M79" s="64">
        <v>451661.22000000009</v>
      </c>
      <c r="N79" s="65">
        <v>4.4213614355505339E-2</v>
      </c>
      <c r="O79" s="64">
        <v>449153.15000000008</v>
      </c>
      <c r="P79" s="66">
        <v>421</v>
      </c>
      <c r="Q79" s="66" t="s">
        <v>843</v>
      </c>
      <c r="R79" s="66">
        <v>5</v>
      </c>
    </row>
    <row r="80" spans="1:18" x14ac:dyDescent="0.3">
      <c r="A80" t="s">
        <v>284</v>
      </c>
      <c r="B80" t="s">
        <v>99</v>
      </c>
      <c r="C80" t="s">
        <v>542</v>
      </c>
      <c r="D80" s="23">
        <v>42520</v>
      </c>
      <c r="E80" s="30">
        <v>2016</v>
      </c>
      <c r="F80" s="30">
        <v>5</v>
      </c>
      <c r="G80" s="29" t="s">
        <v>562</v>
      </c>
      <c r="H80" t="s">
        <v>211</v>
      </c>
      <c r="I80" t="s">
        <v>640</v>
      </c>
      <c r="J80" s="23">
        <v>42780</v>
      </c>
      <c r="K80" s="23">
        <v>42800</v>
      </c>
      <c r="L80" s="64">
        <v>26537.389999999989</v>
      </c>
      <c r="M80" s="64">
        <v>15700.43</v>
      </c>
      <c r="N80" s="65">
        <v>0.59163429410352741</v>
      </c>
      <c r="O80" s="64">
        <v>15672.76</v>
      </c>
      <c r="P80" s="66">
        <v>172</v>
      </c>
      <c r="Q80" s="66" t="s">
        <v>854</v>
      </c>
      <c r="R80" s="66">
        <v>20</v>
      </c>
    </row>
    <row r="81" spans="1:18" x14ac:dyDescent="0.3">
      <c r="A81" t="s">
        <v>375</v>
      </c>
      <c r="B81" t="s">
        <v>135</v>
      </c>
      <c r="C81" t="s">
        <v>542</v>
      </c>
      <c r="D81" s="23">
        <v>42692</v>
      </c>
      <c r="E81" s="30">
        <v>2016</v>
      </c>
      <c r="F81" s="30">
        <v>11</v>
      </c>
      <c r="G81" s="29" t="s">
        <v>615</v>
      </c>
      <c r="H81" t="s">
        <v>211</v>
      </c>
      <c r="I81" t="s">
        <v>641</v>
      </c>
      <c r="J81" s="23">
        <v>42811</v>
      </c>
      <c r="K81" s="23">
        <v>42816</v>
      </c>
      <c r="L81" s="64">
        <v>41432.979999999967</v>
      </c>
      <c r="M81" s="64">
        <v>22863.84</v>
      </c>
      <c r="N81" s="65">
        <v>0.55182707109167672</v>
      </c>
      <c r="O81" s="64">
        <v>22863.84</v>
      </c>
      <c r="P81" s="66">
        <v>67</v>
      </c>
      <c r="Q81" s="66" t="s">
        <v>862</v>
      </c>
      <c r="R81" s="66">
        <v>17</v>
      </c>
    </row>
    <row r="82" spans="1:18" x14ac:dyDescent="0.3">
      <c r="A82" t="s">
        <v>496</v>
      </c>
      <c r="B82" t="s">
        <v>472</v>
      </c>
      <c r="C82" t="s">
        <v>542</v>
      </c>
      <c r="D82" s="23">
        <v>45100</v>
      </c>
      <c r="E82" s="30">
        <v>2023</v>
      </c>
      <c r="F82" s="30">
        <v>6</v>
      </c>
      <c r="G82" s="29" t="s">
        <v>603</v>
      </c>
      <c r="H82" t="s">
        <v>211</v>
      </c>
      <c r="I82" t="s">
        <v>642</v>
      </c>
      <c r="J82" s="23">
        <v>45441</v>
      </c>
      <c r="K82" s="23">
        <v>45443</v>
      </c>
      <c r="L82" s="64">
        <v>450588.45</v>
      </c>
      <c r="M82" s="64">
        <v>76493.679999999949</v>
      </c>
      <c r="N82" s="65">
        <v>0.16976396088270782</v>
      </c>
      <c r="O82" s="64">
        <v>70210.509999999995</v>
      </c>
      <c r="P82" s="66">
        <v>229</v>
      </c>
      <c r="Q82" s="66" t="s">
        <v>843</v>
      </c>
      <c r="R82" s="66">
        <v>5</v>
      </c>
    </row>
    <row r="83" spans="1:18" x14ac:dyDescent="0.3">
      <c r="A83" t="s">
        <v>268</v>
      </c>
      <c r="B83" t="s">
        <v>101</v>
      </c>
      <c r="C83" t="s">
        <v>542</v>
      </c>
      <c r="D83" s="23">
        <v>42535</v>
      </c>
      <c r="E83" s="30">
        <v>2016</v>
      </c>
      <c r="F83" s="30">
        <v>6</v>
      </c>
      <c r="G83" s="29" t="s">
        <v>580</v>
      </c>
      <c r="H83" t="s">
        <v>211</v>
      </c>
      <c r="I83" t="s">
        <v>643</v>
      </c>
      <c r="J83" s="23">
        <v>42824</v>
      </c>
      <c r="K83" s="23">
        <v>42849</v>
      </c>
      <c r="L83" s="64">
        <v>52244.870000000323</v>
      </c>
      <c r="M83" s="64">
        <v>27596.509999999769</v>
      </c>
      <c r="N83" s="65">
        <v>0.52821473189615742</v>
      </c>
      <c r="O83" s="64">
        <v>22845.819999999971</v>
      </c>
      <c r="P83" s="66">
        <v>191</v>
      </c>
      <c r="Q83" s="66" t="s">
        <v>854</v>
      </c>
      <c r="R83" s="66">
        <v>24</v>
      </c>
    </row>
    <row r="84" spans="1:18" x14ac:dyDescent="0.3">
      <c r="A84" t="s">
        <v>323</v>
      </c>
      <c r="B84" t="s">
        <v>102</v>
      </c>
      <c r="C84" t="s">
        <v>542</v>
      </c>
      <c r="D84" s="23">
        <v>42535</v>
      </c>
      <c r="E84" s="30">
        <v>2016</v>
      </c>
      <c r="F84" s="30">
        <v>6</v>
      </c>
      <c r="G84" s="29" t="s">
        <v>580</v>
      </c>
      <c r="H84" t="s">
        <v>211</v>
      </c>
      <c r="I84" t="s">
        <v>644</v>
      </c>
      <c r="J84" s="23">
        <v>42725</v>
      </c>
      <c r="K84" s="23">
        <v>42754</v>
      </c>
      <c r="L84" s="64">
        <v>9886.6599999999944</v>
      </c>
      <c r="M84" s="64">
        <v>6789.75</v>
      </c>
      <c r="N84" s="65">
        <v>0.68675872337068367</v>
      </c>
      <c r="O84" s="64">
        <v>6747.11</v>
      </c>
      <c r="P84" s="66">
        <v>125</v>
      </c>
      <c r="Q84" s="66" t="s">
        <v>849</v>
      </c>
      <c r="R84" s="66">
        <v>26</v>
      </c>
    </row>
    <row r="85" spans="1:18" x14ac:dyDescent="0.3">
      <c r="A85" t="s">
        <v>258</v>
      </c>
      <c r="B85" t="s">
        <v>32</v>
      </c>
      <c r="C85" t="s">
        <v>542</v>
      </c>
      <c r="D85" s="23">
        <v>41724</v>
      </c>
      <c r="E85" s="30">
        <v>2014</v>
      </c>
      <c r="F85" s="30">
        <v>3</v>
      </c>
      <c r="G85" s="29" t="s">
        <v>645</v>
      </c>
      <c r="H85" t="s">
        <v>211</v>
      </c>
      <c r="I85" t="s">
        <v>583</v>
      </c>
      <c r="J85" s="23">
        <v>42069</v>
      </c>
      <c r="K85" s="23">
        <v>42069</v>
      </c>
      <c r="L85" s="64">
        <v>134898.26</v>
      </c>
      <c r="M85" s="64">
        <v>117309.69</v>
      </c>
      <c r="N85" s="65">
        <v>0.86961603507710172</v>
      </c>
      <c r="O85" s="64">
        <v>117309.69</v>
      </c>
      <c r="P85" s="66">
        <v>217</v>
      </c>
      <c r="Q85" s="66" t="s">
        <v>863</v>
      </c>
      <c r="R85" s="66">
        <v>20</v>
      </c>
    </row>
    <row r="86" spans="1:18" x14ac:dyDescent="0.3">
      <c r="A86" t="s">
        <v>237</v>
      </c>
      <c r="B86" t="s">
        <v>67</v>
      </c>
      <c r="C86" t="s">
        <v>542</v>
      </c>
      <c r="D86" s="23">
        <v>42445</v>
      </c>
      <c r="E86" s="30">
        <v>2016</v>
      </c>
      <c r="F86" s="30">
        <v>3</v>
      </c>
      <c r="G86" s="29" t="s">
        <v>576</v>
      </c>
      <c r="H86" t="s">
        <v>211</v>
      </c>
      <c r="I86" t="s">
        <v>646</v>
      </c>
      <c r="J86" s="23">
        <v>42951</v>
      </c>
      <c r="K86" s="23">
        <v>42961</v>
      </c>
      <c r="L86" s="64">
        <v>218561.44999999841</v>
      </c>
      <c r="M86" s="64">
        <v>38973.299999999901</v>
      </c>
      <c r="N86" s="65">
        <v>0.17831735651461034</v>
      </c>
      <c r="O86" s="64">
        <v>37323.079999999929</v>
      </c>
      <c r="P86" s="66">
        <v>334</v>
      </c>
      <c r="Q86" s="66" t="s">
        <v>861</v>
      </c>
      <c r="R86" s="66">
        <v>20</v>
      </c>
    </row>
    <row r="87" spans="1:18" x14ac:dyDescent="0.3">
      <c r="A87" t="s">
        <v>497</v>
      </c>
      <c r="B87" t="s">
        <v>463</v>
      </c>
      <c r="C87" t="s">
        <v>542</v>
      </c>
      <c r="D87" s="23">
        <v>45170</v>
      </c>
      <c r="E87" s="30">
        <v>2023</v>
      </c>
      <c r="F87" s="30">
        <v>9</v>
      </c>
      <c r="G87" s="29" t="s">
        <v>647</v>
      </c>
      <c r="H87" t="s">
        <v>211</v>
      </c>
      <c r="I87" t="s">
        <v>648</v>
      </c>
      <c r="J87" s="23">
        <v>45187</v>
      </c>
      <c r="K87" s="23">
        <v>45189</v>
      </c>
      <c r="L87" s="64">
        <v>5058788.0400000149</v>
      </c>
      <c r="M87" s="64">
        <v>1026876.16</v>
      </c>
      <c r="N87" s="65">
        <v>0.2029885719426183</v>
      </c>
      <c r="O87" s="64">
        <v>1002703.61</v>
      </c>
      <c r="P87" s="66">
        <v>7</v>
      </c>
      <c r="Q87" s="66" t="s">
        <v>850</v>
      </c>
      <c r="R87" s="66">
        <v>6</v>
      </c>
    </row>
    <row r="88" spans="1:18" x14ac:dyDescent="0.3">
      <c r="A88" t="s">
        <v>238</v>
      </c>
      <c r="B88" t="s">
        <v>24</v>
      </c>
      <c r="C88" t="s">
        <v>542</v>
      </c>
      <c r="D88" s="23">
        <v>41437</v>
      </c>
      <c r="E88" s="30">
        <v>2013</v>
      </c>
      <c r="F88" s="30">
        <v>6</v>
      </c>
      <c r="G88" s="29" t="s">
        <v>649</v>
      </c>
      <c r="H88" t="s">
        <v>211</v>
      </c>
      <c r="I88" t="s">
        <v>650</v>
      </c>
      <c r="J88" s="23">
        <v>41915</v>
      </c>
      <c r="K88" s="23">
        <v>41915</v>
      </c>
      <c r="L88" s="64">
        <v>107885725.0000003</v>
      </c>
      <c r="M88" s="64">
        <v>9106962.5899999849</v>
      </c>
      <c r="N88" s="65">
        <v>8.4413045284721031E-2</v>
      </c>
      <c r="O88" s="64">
        <v>9106962.5899999849</v>
      </c>
      <c r="P88" s="66">
        <v>333</v>
      </c>
      <c r="Q88" s="66" t="s">
        <v>842</v>
      </c>
      <c r="R88" s="66">
        <v>1</v>
      </c>
    </row>
    <row r="89" spans="1:18" x14ac:dyDescent="0.3">
      <c r="A89" t="s">
        <v>283</v>
      </c>
      <c r="B89" t="s">
        <v>106</v>
      </c>
      <c r="C89" t="s">
        <v>542</v>
      </c>
      <c r="D89" s="23">
        <v>42542</v>
      </c>
      <c r="E89" s="30">
        <v>2016</v>
      </c>
      <c r="F89" s="30">
        <v>6</v>
      </c>
      <c r="G89" s="29" t="s">
        <v>580</v>
      </c>
      <c r="H89" t="s">
        <v>211</v>
      </c>
      <c r="I89" t="s">
        <v>651</v>
      </c>
      <c r="J89" s="23">
        <v>42822</v>
      </c>
      <c r="K89" s="23">
        <v>42849</v>
      </c>
      <c r="L89" s="64">
        <v>61403.740000000013</v>
      </c>
      <c r="M89" s="64">
        <v>53692.23000000001</v>
      </c>
      <c r="N89" s="65">
        <v>0.87441302435323975</v>
      </c>
      <c r="O89" s="64">
        <v>53036.640000000007</v>
      </c>
      <c r="P89" s="66">
        <v>173</v>
      </c>
      <c r="Q89" s="66" t="s">
        <v>864</v>
      </c>
      <c r="R89" s="66">
        <v>37</v>
      </c>
    </row>
    <row r="90" spans="1:18" x14ac:dyDescent="0.3">
      <c r="A90" t="s">
        <v>278</v>
      </c>
      <c r="B90" t="s">
        <v>129</v>
      </c>
      <c r="C90" t="s">
        <v>542</v>
      </c>
      <c r="D90" s="23">
        <v>42585</v>
      </c>
      <c r="E90" s="30">
        <v>2016</v>
      </c>
      <c r="F90" s="30">
        <v>8</v>
      </c>
      <c r="G90" s="29" t="s">
        <v>652</v>
      </c>
      <c r="H90" t="s">
        <v>211</v>
      </c>
      <c r="I90" t="s">
        <v>653</v>
      </c>
      <c r="J90" s="23">
        <v>42870</v>
      </c>
      <c r="K90" s="23">
        <v>42891</v>
      </c>
      <c r="L90" s="64">
        <v>412449.62000000023</v>
      </c>
      <c r="M90" s="64">
        <v>334662.57000000012</v>
      </c>
      <c r="N90" s="65">
        <v>0.81140229926748375</v>
      </c>
      <c r="O90" s="64">
        <v>328474.36</v>
      </c>
      <c r="P90" s="66">
        <v>176</v>
      </c>
      <c r="Q90" s="66" t="s">
        <v>852</v>
      </c>
      <c r="R90" s="66">
        <v>31</v>
      </c>
    </row>
    <row r="91" spans="1:18" x14ac:dyDescent="0.3">
      <c r="A91" t="s">
        <v>331</v>
      </c>
      <c r="B91" t="s">
        <v>154</v>
      </c>
      <c r="C91" t="s">
        <v>542</v>
      </c>
      <c r="D91" s="23">
        <v>42957</v>
      </c>
      <c r="E91" s="30">
        <v>2017</v>
      </c>
      <c r="F91" s="30">
        <v>8</v>
      </c>
      <c r="G91" s="29" t="s">
        <v>626</v>
      </c>
      <c r="H91" t="s">
        <v>211</v>
      </c>
      <c r="I91" t="s">
        <v>654</v>
      </c>
      <c r="J91" s="23">
        <v>43131</v>
      </c>
      <c r="K91" s="23">
        <v>43145</v>
      </c>
      <c r="L91" s="64">
        <v>5902.47</v>
      </c>
      <c r="M91" s="64">
        <v>2061.39</v>
      </c>
      <c r="N91" s="65">
        <v>0.34924192753203315</v>
      </c>
      <c r="O91" s="64">
        <v>2061.39</v>
      </c>
      <c r="P91" s="66">
        <v>111</v>
      </c>
      <c r="Q91" s="66" t="s">
        <v>849</v>
      </c>
      <c r="R91" s="66">
        <v>15</v>
      </c>
    </row>
    <row r="92" spans="1:18" x14ac:dyDescent="0.3">
      <c r="A92" t="s">
        <v>313</v>
      </c>
      <c r="B92" t="s">
        <v>56</v>
      </c>
      <c r="C92" t="s">
        <v>542</v>
      </c>
      <c r="D92" s="23">
        <v>42298</v>
      </c>
      <c r="E92" s="30">
        <v>2015</v>
      </c>
      <c r="F92" s="30">
        <v>10</v>
      </c>
      <c r="G92" s="29" t="s">
        <v>655</v>
      </c>
      <c r="H92" t="s">
        <v>211</v>
      </c>
      <c r="I92" t="s">
        <v>656</v>
      </c>
      <c r="J92" s="23">
        <v>42507</v>
      </c>
      <c r="K92" s="23">
        <v>42527</v>
      </c>
      <c r="L92" s="64">
        <v>159586.78999999989</v>
      </c>
      <c r="M92" s="64">
        <v>16225.81000000001</v>
      </c>
      <c r="N92" s="65">
        <v>0.10167389167988165</v>
      </c>
      <c r="O92" s="64">
        <v>15035.000000000009</v>
      </c>
      <c r="P92" s="66">
        <v>132</v>
      </c>
      <c r="Q92" s="66" t="s">
        <v>856</v>
      </c>
      <c r="R92" s="66">
        <v>23</v>
      </c>
    </row>
    <row r="93" spans="1:18" x14ac:dyDescent="0.3">
      <c r="A93" t="s">
        <v>498</v>
      </c>
      <c r="B93" t="s">
        <v>58</v>
      </c>
      <c r="C93" t="s">
        <v>542</v>
      </c>
      <c r="D93" s="23">
        <v>42298</v>
      </c>
      <c r="E93" s="30">
        <v>2015</v>
      </c>
      <c r="F93" s="30">
        <v>10</v>
      </c>
      <c r="G93" s="29" t="s">
        <v>655</v>
      </c>
      <c r="H93" t="s">
        <v>211</v>
      </c>
      <c r="I93" t="s">
        <v>657</v>
      </c>
      <c r="J93" s="23">
        <v>42557</v>
      </c>
      <c r="K93" s="23">
        <v>42576</v>
      </c>
      <c r="L93" s="64">
        <v>26219.88</v>
      </c>
      <c r="M93" s="64">
        <v>14684.05999999999</v>
      </c>
      <c r="N93" s="65">
        <v>0.5600353624806822</v>
      </c>
      <c r="O93" s="64">
        <v>11353.649999999991</v>
      </c>
      <c r="P93" s="66">
        <v>164</v>
      </c>
      <c r="Q93" s="66" t="s">
        <v>857</v>
      </c>
      <c r="R93" s="66">
        <v>26</v>
      </c>
    </row>
    <row r="94" spans="1:18" x14ac:dyDescent="0.3">
      <c r="A94" t="s">
        <v>354</v>
      </c>
      <c r="B94" t="s">
        <v>61</v>
      </c>
      <c r="C94" t="s">
        <v>542</v>
      </c>
      <c r="D94" s="23">
        <v>42298</v>
      </c>
      <c r="E94" s="30">
        <v>2015</v>
      </c>
      <c r="F94" s="30">
        <v>10</v>
      </c>
      <c r="G94" s="29" t="s">
        <v>655</v>
      </c>
      <c r="H94" t="s">
        <v>211</v>
      </c>
      <c r="I94" t="s">
        <v>658</v>
      </c>
      <c r="J94" s="23">
        <v>42451</v>
      </c>
      <c r="K94" s="23">
        <v>42459</v>
      </c>
      <c r="L94" s="64">
        <v>1948.08</v>
      </c>
      <c r="M94" s="64">
        <v>1068.5899999999999</v>
      </c>
      <c r="N94" s="65">
        <v>0.54853496776313082</v>
      </c>
      <c r="O94" s="64">
        <v>1068.5899999999999</v>
      </c>
      <c r="P94" s="66">
        <v>88</v>
      </c>
      <c r="Q94" s="66" t="s">
        <v>861</v>
      </c>
      <c r="R94" s="66">
        <v>20</v>
      </c>
    </row>
    <row r="95" spans="1:18" x14ac:dyDescent="0.3">
      <c r="A95" t="s">
        <v>550</v>
      </c>
      <c r="B95" t="s">
        <v>549</v>
      </c>
      <c r="C95" t="s">
        <v>542</v>
      </c>
      <c r="D95" s="23">
        <v>45891</v>
      </c>
      <c r="E95" s="30">
        <v>2025</v>
      </c>
      <c r="F95" s="30">
        <v>8</v>
      </c>
      <c r="G95" s="29" t="s">
        <v>659</v>
      </c>
      <c r="H95" t="s">
        <v>211</v>
      </c>
      <c r="I95" t="s">
        <v>660</v>
      </c>
      <c r="J95" s="23">
        <v>45896</v>
      </c>
      <c r="K95" s="23">
        <v>45898</v>
      </c>
      <c r="L95" s="64">
        <v>188079292.75000641</v>
      </c>
      <c r="M95" s="64">
        <v>78954720.779993966</v>
      </c>
      <c r="N95" s="65">
        <v>0.41979486218581219</v>
      </c>
      <c r="O95" s="64">
        <v>77188324.249994919</v>
      </c>
      <c r="P95" s="66">
        <v>2</v>
      </c>
      <c r="Q95" s="66" t="s">
        <v>842</v>
      </c>
      <c r="R95" s="66">
        <v>3</v>
      </c>
    </row>
    <row r="96" spans="1:18" x14ac:dyDescent="0.3">
      <c r="A96" t="s">
        <v>259</v>
      </c>
      <c r="B96" t="s">
        <v>477</v>
      </c>
      <c r="C96" t="s">
        <v>542</v>
      </c>
      <c r="D96" s="23">
        <v>42488</v>
      </c>
      <c r="E96" s="30">
        <v>2016</v>
      </c>
      <c r="F96" s="30">
        <v>4</v>
      </c>
      <c r="G96" s="29" t="s">
        <v>661</v>
      </c>
      <c r="H96" t="s">
        <v>211</v>
      </c>
      <c r="I96" t="s">
        <v>662</v>
      </c>
      <c r="J96" s="23">
        <v>42815</v>
      </c>
      <c r="K96" s="23">
        <v>42849</v>
      </c>
      <c r="L96" s="64">
        <v>145916.18</v>
      </c>
      <c r="M96" s="64">
        <v>38143.47</v>
      </c>
      <c r="N96" s="65">
        <v>0.26140671994017389</v>
      </c>
      <c r="O96" s="64">
        <v>38143.47</v>
      </c>
      <c r="P96" s="66">
        <v>207</v>
      </c>
      <c r="Q96" s="66" t="s">
        <v>852</v>
      </c>
      <c r="R96" s="66">
        <v>40</v>
      </c>
    </row>
    <row r="97" spans="1:18" x14ac:dyDescent="0.3">
      <c r="A97" t="s">
        <v>499</v>
      </c>
      <c r="B97" t="s">
        <v>478</v>
      </c>
      <c r="C97" t="s">
        <v>542</v>
      </c>
      <c r="D97" s="23">
        <v>41887</v>
      </c>
      <c r="E97" s="30">
        <v>2014</v>
      </c>
      <c r="F97" s="30">
        <v>9</v>
      </c>
      <c r="G97" s="29" t="s">
        <v>663</v>
      </c>
      <c r="H97" t="s">
        <v>211</v>
      </c>
      <c r="I97" t="s">
        <v>664</v>
      </c>
      <c r="J97" s="23">
        <v>42153</v>
      </c>
      <c r="K97" s="23">
        <v>42153</v>
      </c>
      <c r="L97" s="64">
        <v>0</v>
      </c>
      <c r="M97" s="64">
        <v>6950.64</v>
      </c>
      <c r="N97" s="65" t="e">
        <v>#DIV/0!</v>
      </c>
      <c r="O97" s="64">
        <v>6950.64</v>
      </c>
      <c r="P97" s="66">
        <v>149</v>
      </c>
      <c r="Q97" s="66" t="s">
        <v>865</v>
      </c>
      <c r="R97" s="66">
        <v>31</v>
      </c>
    </row>
    <row r="98" spans="1:18" x14ac:dyDescent="0.3">
      <c r="A98" t="s">
        <v>368</v>
      </c>
      <c r="B98" t="s">
        <v>138</v>
      </c>
      <c r="C98" t="s">
        <v>542</v>
      </c>
      <c r="D98" s="23">
        <v>42733</v>
      </c>
      <c r="E98" s="30">
        <v>2016</v>
      </c>
      <c r="F98" s="30">
        <v>12</v>
      </c>
      <c r="G98" s="29" t="s">
        <v>572</v>
      </c>
      <c r="H98" t="s">
        <v>211</v>
      </c>
      <c r="I98" t="s">
        <v>665</v>
      </c>
      <c r="J98" s="23">
        <v>42865</v>
      </c>
      <c r="K98" s="23">
        <v>42891</v>
      </c>
      <c r="L98" s="64">
        <v>50895.770000000048</v>
      </c>
      <c r="M98" s="64">
        <v>32936.559999999998</v>
      </c>
      <c r="N98" s="65">
        <v>0.64713747331064975</v>
      </c>
      <c r="O98" s="64">
        <v>30978.01999999999</v>
      </c>
      <c r="P98" s="66">
        <v>72</v>
      </c>
      <c r="Q98" s="66" t="s">
        <v>852</v>
      </c>
      <c r="R98" s="66">
        <v>34</v>
      </c>
    </row>
    <row r="99" spans="1:18" x14ac:dyDescent="0.3">
      <c r="A99" t="s">
        <v>393</v>
      </c>
      <c r="B99" t="s">
        <v>149</v>
      </c>
      <c r="C99" t="s">
        <v>542</v>
      </c>
      <c r="D99" s="23">
        <v>42916</v>
      </c>
      <c r="E99" s="30">
        <v>2017</v>
      </c>
      <c r="F99" s="30">
        <v>6</v>
      </c>
      <c r="G99" s="29" t="s">
        <v>597</v>
      </c>
      <c r="H99" t="s">
        <v>211</v>
      </c>
      <c r="I99" t="s">
        <v>666</v>
      </c>
      <c r="J99" s="23">
        <v>42996</v>
      </c>
      <c r="K99" s="23">
        <v>43018</v>
      </c>
      <c r="L99" s="64">
        <v>221143.67999999991</v>
      </c>
      <c r="M99" s="64">
        <v>23784.71000000001</v>
      </c>
      <c r="N99" s="65">
        <v>0.10755319799326854</v>
      </c>
      <c r="O99" s="64">
        <v>23646.06</v>
      </c>
      <c r="P99" s="66">
        <v>44</v>
      </c>
      <c r="Q99" s="66" t="s">
        <v>853</v>
      </c>
      <c r="R99" s="66">
        <v>26</v>
      </c>
    </row>
    <row r="100" spans="1:18" x14ac:dyDescent="0.3">
      <c r="A100" t="s">
        <v>309</v>
      </c>
      <c r="B100" t="s">
        <v>479</v>
      </c>
      <c r="C100" t="s">
        <v>542</v>
      </c>
      <c r="D100" s="23">
        <v>42762</v>
      </c>
      <c r="E100" s="30">
        <v>2017</v>
      </c>
      <c r="F100" s="30">
        <v>1</v>
      </c>
      <c r="G100" s="29" t="s">
        <v>634</v>
      </c>
      <c r="H100" t="s">
        <v>211</v>
      </c>
      <c r="I100" t="s">
        <v>667</v>
      </c>
      <c r="J100" s="23">
        <v>42978</v>
      </c>
      <c r="K100" s="23">
        <v>42996</v>
      </c>
      <c r="L100" s="64">
        <v>81856.67</v>
      </c>
      <c r="M100" s="64">
        <v>7470</v>
      </c>
      <c r="N100" s="65">
        <v>9.1257071659523903E-2</v>
      </c>
      <c r="O100" s="64">
        <v>7470</v>
      </c>
      <c r="P100" s="66">
        <v>139</v>
      </c>
      <c r="Q100" s="66" t="s">
        <v>844</v>
      </c>
      <c r="R100" s="66">
        <v>21</v>
      </c>
    </row>
    <row r="101" spans="1:18" x14ac:dyDescent="0.3">
      <c r="A101" t="s">
        <v>340</v>
      </c>
      <c r="B101" t="s">
        <v>43</v>
      </c>
      <c r="C101" t="s">
        <v>542</v>
      </c>
      <c r="D101" s="23">
        <v>41809</v>
      </c>
      <c r="E101" s="30">
        <v>2014</v>
      </c>
      <c r="F101" s="30">
        <v>6</v>
      </c>
      <c r="G101" s="29" t="s">
        <v>600</v>
      </c>
      <c r="H101" t="s">
        <v>211</v>
      </c>
      <c r="I101" t="s">
        <v>602</v>
      </c>
      <c r="J101" s="23">
        <v>41991</v>
      </c>
      <c r="K101" s="23">
        <v>41992</v>
      </c>
      <c r="L101" s="64">
        <v>46674.14</v>
      </c>
      <c r="M101" s="64">
        <v>6570.97</v>
      </c>
      <c r="N101" s="65">
        <v>0.14078395445529365</v>
      </c>
      <c r="O101" s="64">
        <v>6570.97</v>
      </c>
      <c r="P101" s="66">
        <v>103</v>
      </c>
      <c r="Q101" s="66" t="s">
        <v>858</v>
      </c>
      <c r="R101" s="66">
        <v>26</v>
      </c>
    </row>
    <row r="102" spans="1:18" x14ac:dyDescent="0.3">
      <c r="A102" t="s">
        <v>303</v>
      </c>
      <c r="B102" t="s">
        <v>118</v>
      </c>
      <c r="C102" t="s">
        <v>542</v>
      </c>
      <c r="D102" s="23">
        <v>42551</v>
      </c>
      <c r="E102" s="30">
        <v>2016</v>
      </c>
      <c r="F102" s="30">
        <v>6</v>
      </c>
      <c r="G102" s="29" t="s">
        <v>580</v>
      </c>
      <c r="H102" t="s">
        <v>211</v>
      </c>
      <c r="I102" t="s">
        <v>640</v>
      </c>
      <c r="J102" s="23">
        <v>42779</v>
      </c>
      <c r="K102" s="23">
        <v>42800</v>
      </c>
      <c r="L102" s="64">
        <v>180852.50000000029</v>
      </c>
      <c r="M102" s="64">
        <v>82208.810000000056</v>
      </c>
      <c r="N102" s="65">
        <v>0.45456275141344421</v>
      </c>
      <c r="O102" s="64">
        <v>76744.560000000027</v>
      </c>
      <c r="P102" s="66">
        <v>149</v>
      </c>
      <c r="Q102" s="66" t="s">
        <v>849</v>
      </c>
      <c r="R102" s="66">
        <v>20</v>
      </c>
    </row>
    <row r="103" spans="1:18" x14ac:dyDescent="0.3">
      <c r="A103" t="s">
        <v>402</v>
      </c>
      <c r="B103" t="s">
        <v>199</v>
      </c>
      <c r="C103" t="s">
        <v>542</v>
      </c>
      <c r="D103" s="23">
        <v>43851</v>
      </c>
      <c r="E103" s="30">
        <v>2020</v>
      </c>
      <c r="F103" s="30">
        <v>1</v>
      </c>
      <c r="G103" s="29" t="s">
        <v>668</v>
      </c>
      <c r="H103" t="s">
        <v>211</v>
      </c>
      <c r="I103" t="s">
        <v>669</v>
      </c>
      <c r="J103" s="23">
        <v>43875</v>
      </c>
      <c r="K103" s="23">
        <v>43880</v>
      </c>
      <c r="L103" s="64">
        <v>13488.86000000001</v>
      </c>
      <c r="M103" s="64">
        <v>6100.03</v>
      </c>
      <c r="N103" s="65">
        <v>0.45222724529723013</v>
      </c>
      <c r="O103" s="64">
        <v>5857.2999999999975</v>
      </c>
      <c r="P103" s="66">
        <v>12</v>
      </c>
      <c r="Q103" s="66" t="s">
        <v>848</v>
      </c>
      <c r="R103" s="66">
        <v>9</v>
      </c>
    </row>
    <row r="104" spans="1:18" x14ac:dyDescent="0.3">
      <c r="A104" t="s">
        <v>229</v>
      </c>
      <c r="B104" t="s">
        <v>20</v>
      </c>
      <c r="C104" t="s">
        <v>542</v>
      </c>
      <c r="D104" s="23">
        <v>42453</v>
      </c>
      <c r="E104" s="30">
        <v>2016</v>
      </c>
      <c r="F104" s="30">
        <v>3</v>
      </c>
      <c r="G104" s="29" t="s">
        <v>576</v>
      </c>
      <c r="H104" t="s">
        <v>211</v>
      </c>
      <c r="I104" t="s">
        <v>670</v>
      </c>
      <c r="J104" s="23">
        <v>43608</v>
      </c>
      <c r="K104" s="23">
        <v>43614</v>
      </c>
      <c r="L104" s="64">
        <v>108111.32</v>
      </c>
      <c r="M104" s="64">
        <v>24563.38</v>
      </c>
      <c r="N104" s="65">
        <v>0.22720451475386666</v>
      </c>
      <c r="O104" s="64">
        <v>24563.38</v>
      </c>
      <c r="P104" s="66">
        <v>780</v>
      </c>
      <c r="Q104" s="66" t="s">
        <v>844</v>
      </c>
      <c r="R104" s="66">
        <v>13</v>
      </c>
    </row>
    <row r="105" spans="1:18" x14ac:dyDescent="0.3">
      <c r="A105" t="s">
        <v>353</v>
      </c>
      <c r="B105" t="s">
        <v>166</v>
      </c>
      <c r="C105" t="s">
        <v>542</v>
      </c>
      <c r="D105" s="23">
        <v>43097</v>
      </c>
      <c r="E105" s="30">
        <v>2017</v>
      </c>
      <c r="F105" s="30">
        <v>12</v>
      </c>
      <c r="G105" s="29" t="s">
        <v>587</v>
      </c>
      <c r="H105" t="s">
        <v>211</v>
      </c>
      <c r="I105" t="s">
        <v>671</v>
      </c>
      <c r="J105" s="23">
        <v>43243</v>
      </c>
      <c r="K105" s="23">
        <v>43269</v>
      </c>
      <c r="L105" s="64">
        <v>296427.81999999331</v>
      </c>
      <c r="M105" s="64">
        <v>19808.15000000006</v>
      </c>
      <c r="N105" s="65">
        <v>6.6822844090681191E-2</v>
      </c>
      <c r="O105" s="64">
        <v>18703.03000000005</v>
      </c>
      <c r="P105" s="66">
        <v>89</v>
      </c>
      <c r="Q105" s="66" t="s">
        <v>844</v>
      </c>
      <c r="R105" s="66">
        <v>26</v>
      </c>
    </row>
    <row r="106" spans="1:18" x14ac:dyDescent="0.3">
      <c r="A106" t="s">
        <v>500</v>
      </c>
      <c r="B106" t="s">
        <v>427</v>
      </c>
      <c r="C106" t="s">
        <v>542</v>
      </c>
      <c r="D106" s="23">
        <v>44251</v>
      </c>
      <c r="E106" s="30">
        <v>2021</v>
      </c>
      <c r="F106" s="30">
        <v>2</v>
      </c>
      <c r="G106" s="29" t="s">
        <v>672</v>
      </c>
      <c r="H106" t="s">
        <v>211</v>
      </c>
      <c r="I106" t="s">
        <v>673</v>
      </c>
      <c r="J106" s="23">
        <v>44337</v>
      </c>
      <c r="K106" s="23">
        <v>44347</v>
      </c>
      <c r="L106" s="64">
        <v>378766.49000000302</v>
      </c>
      <c r="M106" s="64">
        <v>43701.460000000137</v>
      </c>
      <c r="N106" s="65">
        <v>0.11537836940115739</v>
      </c>
      <c r="O106" s="64">
        <v>42608.070000000123</v>
      </c>
      <c r="P106" s="66">
        <v>57</v>
      </c>
      <c r="Q106" s="66" t="s">
        <v>843</v>
      </c>
      <c r="R106" s="66">
        <v>8</v>
      </c>
    </row>
    <row r="107" spans="1:18" x14ac:dyDescent="0.3">
      <c r="A107" t="s">
        <v>359</v>
      </c>
      <c r="B107" t="s">
        <v>78</v>
      </c>
      <c r="C107" t="s">
        <v>542</v>
      </c>
      <c r="D107" s="23">
        <v>42453</v>
      </c>
      <c r="E107" s="30">
        <v>2016</v>
      </c>
      <c r="F107" s="30">
        <v>3</v>
      </c>
      <c r="G107" s="29" t="s">
        <v>576</v>
      </c>
      <c r="H107" t="s">
        <v>211</v>
      </c>
      <c r="I107" t="s">
        <v>674</v>
      </c>
      <c r="J107" s="23">
        <v>42599</v>
      </c>
      <c r="K107" s="23">
        <v>42618</v>
      </c>
      <c r="L107" s="64">
        <v>574508.18000000075</v>
      </c>
      <c r="M107" s="64">
        <v>365302.12999999931</v>
      </c>
      <c r="N107" s="65">
        <v>0.63585192120327827</v>
      </c>
      <c r="O107" s="64">
        <v>344459.5900000002</v>
      </c>
      <c r="P107" s="66">
        <v>81</v>
      </c>
      <c r="Q107" s="66" t="s">
        <v>863</v>
      </c>
      <c r="R107" s="66">
        <v>33</v>
      </c>
    </row>
    <row r="108" spans="1:18" x14ac:dyDescent="0.3">
      <c r="A108" t="s">
        <v>406</v>
      </c>
      <c r="B108" t="s">
        <v>36</v>
      </c>
      <c r="C108" t="s">
        <v>542</v>
      </c>
      <c r="D108" s="23">
        <v>41739</v>
      </c>
      <c r="E108" s="30">
        <v>2014</v>
      </c>
      <c r="F108" s="30">
        <v>4</v>
      </c>
      <c r="G108" s="29" t="s">
        <v>675</v>
      </c>
      <c r="H108" t="s">
        <v>211</v>
      </c>
      <c r="I108" t="s">
        <v>676</v>
      </c>
      <c r="J108" s="23">
        <v>41754</v>
      </c>
      <c r="K108" s="23">
        <v>41764</v>
      </c>
      <c r="L108" s="64">
        <v>491912.4200000033</v>
      </c>
      <c r="M108" s="64">
        <v>302028.43000000081</v>
      </c>
      <c r="N108" s="65">
        <v>0.61398821765874256</v>
      </c>
      <c r="O108" s="64">
        <v>302028.43000000081</v>
      </c>
      <c r="P108" s="66">
        <v>6</v>
      </c>
      <c r="Q108" s="66" t="s">
        <v>850</v>
      </c>
      <c r="R108" s="66">
        <v>9</v>
      </c>
    </row>
    <row r="109" spans="1:18" x14ac:dyDescent="0.3">
      <c r="A109" t="s">
        <v>291</v>
      </c>
      <c r="B109" t="s">
        <v>91</v>
      </c>
      <c r="C109" t="s">
        <v>542</v>
      </c>
      <c r="D109" s="23">
        <v>42514</v>
      </c>
      <c r="E109" s="30">
        <v>2016</v>
      </c>
      <c r="F109" s="30">
        <v>5</v>
      </c>
      <c r="G109" s="29" t="s">
        <v>562</v>
      </c>
      <c r="H109" t="s">
        <v>211</v>
      </c>
      <c r="I109" t="s">
        <v>677</v>
      </c>
      <c r="J109" s="23">
        <v>42762</v>
      </c>
      <c r="K109" s="23">
        <v>42779</v>
      </c>
      <c r="L109" s="64">
        <v>11510.92</v>
      </c>
      <c r="M109" s="64">
        <v>10510.92</v>
      </c>
      <c r="N109" s="65">
        <v>0.91312597081727609</v>
      </c>
      <c r="O109" s="64">
        <v>10510.92</v>
      </c>
      <c r="P109" s="66">
        <v>163</v>
      </c>
      <c r="Q109" s="66" t="s">
        <v>854</v>
      </c>
      <c r="R109" s="66">
        <v>19</v>
      </c>
    </row>
    <row r="110" spans="1:18" x14ac:dyDescent="0.3">
      <c r="A110" t="s">
        <v>252</v>
      </c>
      <c r="B110" t="s">
        <v>72</v>
      </c>
      <c r="C110" t="s">
        <v>542</v>
      </c>
      <c r="D110" s="23">
        <v>42450</v>
      </c>
      <c r="E110" s="30">
        <v>2016</v>
      </c>
      <c r="F110" s="30">
        <v>3</v>
      </c>
      <c r="G110" s="29" t="s">
        <v>576</v>
      </c>
      <c r="H110" t="s">
        <v>211</v>
      </c>
      <c r="I110" t="s">
        <v>678</v>
      </c>
      <c r="J110" s="23">
        <v>42808</v>
      </c>
      <c r="K110" s="23">
        <v>42821</v>
      </c>
      <c r="L110" s="64">
        <v>617415.15000000049</v>
      </c>
      <c r="M110" s="64">
        <v>84061.829999999958</v>
      </c>
      <c r="N110" s="65">
        <v>0.1361512266098425</v>
      </c>
      <c r="O110" s="64">
        <v>83019.089999999967</v>
      </c>
      <c r="P110" s="66">
        <v>231</v>
      </c>
      <c r="Q110" s="66" t="s">
        <v>861</v>
      </c>
      <c r="R110" s="66">
        <v>24</v>
      </c>
    </row>
    <row r="111" spans="1:18" x14ac:dyDescent="0.3">
      <c r="A111" t="s">
        <v>330</v>
      </c>
      <c r="B111" t="s">
        <v>130</v>
      </c>
      <c r="C111" t="s">
        <v>542</v>
      </c>
      <c r="D111" s="23">
        <v>42643</v>
      </c>
      <c r="E111" s="30">
        <v>2016</v>
      </c>
      <c r="F111" s="30">
        <v>9</v>
      </c>
      <c r="G111" s="29" t="s">
        <v>679</v>
      </c>
      <c r="H111" t="s">
        <v>211</v>
      </c>
      <c r="I111" t="s">
        <v>680</v>
      </c>
      <c r="J111" s="23">
        <v>42824</v>
      </c>
      <c r="K111" s="23">
        <v>42849</v>
      </c>
      <c r="L111" s="64">
        <v>4089.01</v>
      </c>
      <c r="M111" s="64">
        <v>3899.72</v>
      </c>
      <c r="N111" s="65">
        <v>0.95370762116013397</v>
      </c>
      <c r="O111" s="64">
        <v>3899.72</v>
      </c>
      <c r="P111" s="66">
        <v>113</v>
      </c>
      <c r="Q111" s="66" t="s">
        <v>844</v>
      </c>
      <c r="R111" s="66">
        <v>25</v>
      </c>
    </row>
    <row r="112" spans="1:18" x14ac:dyDescent="0.3">
      <c r="A112" t="s">
        <v>501</v>
      </c>
      <c r="B112" t="s">
        <v>442</v>
      </c>
      <c r="C112" t="s">
        <v>542</v>
      </c>
      <c r="D112" s="23">
        <v>44677</v>
      </c>
      <c r="E112" s="30">
        <v>2022</v>
      </c>
      <c r="F112" s="30">
        <v>4</v>
      </c>
      <c r="G112" s="29" t="s">
        <v>681</v>
      </c>
      <c r="H112" t="s">
        <v>211</v>
      </c>
      <c r="I112" t="s">
        <v>682</v>
      </c>
      <c r="J112" s="23">
        <v>44750</v>
      </c>
      <c r="K112" s="23">
        <v>44754</v>
      </c>
      <c r="L112" s="64">
        <v>3418869.659999968</v>
      </c>
      <c r="M112" s="64">
        <v>1333410.550000018</v>
      </c>
      <c r="N112" s="65">
        <v>0.39001502911931146</v>
      </c>
      <c r="O112" s="64">
        <v>1309643.990000017</v>
      </c>
      <c r="P112" s="66">
        <v>47</v>
      </c>
      <c r="Q112" s="66" t="s">
        <v>850</v>
      </c>
      <c r="R112" s="66">
        <v>6</v>
      </c>
    </row>
    <row r="113" spans="1:18" x14ac:dyDescent="0.3">
      <c r="A113" t="s">
        <v>276</v>
      </c>
      <c r="B113" t="s">
        <v>108</v>
      </c>
      <c r="C113" t="s">
        <v>542</v>
      </c>
      <c r="D113" s="23">
        <v>42550</v>
      </c>
      <c r="E113" s="30">
        <v>2016</v>
      </c>
      <c r="F113" s="30">
        <v>6</v>
      </c>
      <c r="G113" s="29" t="s">
        <v>580</v>
      </c>
      <c r="H113" t="s">
        <v>211</v>
      </c>
      <c r="I113" t="s">
        <v>680</v>
      </c>
      <c r="J113" s="23">
        <v>42835</v>
      </c>
      <c r="K113" s="23">
        <v>42863</v>
      </c>
      <c r="L113" s="64">
        <v>417721.36000000441</v>
      </c>
      <c r="M113" s="64">
        <v>85257.71999999987</v>
      </c>
      <c r="N113" s="65">
        <v>0.20410189222786923</v>
      </c>
      <c r="O113" s="64">
        <v>77494.64999999979</v>
      </c>
      <c r="P113" s="66">
        <v>179</v>
      </c>
      <c r="Q113" s="66" t="s">
        <v>851</v>
      </c>
      <c r="R113" s="66">
        <v>34</v>
      </c>
    </row>
    <row r="114" spans="1:18" x14ac:dyDescent="0.3">
      <c r="A114" t="s">
        <v>337</v>
      </c>
      <c r="B114" t="s">
        <v>205</v>
      </c>
      <c r="C114" t="s">
        <v>542</v>
      </c>
      <c r="D114" s="23">
        <v>43847</v>
      </c>
      <c r="E114" s="30">
        <v>2020</v>
      </c>
      <c r="F114" s="30">
        <v>1</v>
      </c>
      <c r="G114" s="29" t="s">
        <v>668</v>
      </c>
      <c r="H114" t="s">
        <v>211</v>
      </c>
      <c r="I114" t="s">
        <v>683</v>
      </c>
      <c r="J114" s="23">
        <v>44007</v>
      </c>
      <c r="K114" s="23">
        <v>44011</v>
      </c>
      <c r="L114" s="64">
        <v>59117.55999999999</v>
      </c>
      <c r="M114" s="64">
        <v>31343.95</v>
      </c>
      <c r="N114" s="65">
        <v>0.53019694994177713</v>
      </c>
      <c r="O114" s="64">
        <v>31343.95</v>
      </c>
      <c r="P114" s="66">
        <v>103</v>
      </c>
      <c r="Q114" s="66" t="s">
        <v>848</v>
      </c>
      <c r="R114" s="66">
        <v>8</v>
      </c>
    </row>
    <row r="115" spans="1:18" x14ac:dyDescent="0.3">
      <c r="A115" t="s">
        <v>269</v>
      </c>
      <c r="B115" t="s">
        <v>480</v>
      </c>
      <c r="C115" t="s">
        <v>542</v>
      </c>
      <c r="D115" s="23">
        <v>42520</v>
      </c>
      <c r="E115" s="30">
        <v>2016</v>
      </c>
      <c r="F115" s="30">
        <v>5</v>
      </c>
      <c r="G115" s="29" t="s">
        <v>562</v>
      </c>
      <c r="H115" t="s">
        <v>211</v>
      </c>
      <c r="I115" t="s">
        <v>607</v>
      </c>
      <c r="J115" s="23">
        <v>42816</v>
      </c>
      <c r="K115" s="23">
        <v>42835</v>
      </c>
      <c r="L115" s="64">
        <v>12404.300000000059</v>
      </c>
      <c r="M115" s="64">
        <v>4013.2799999999911</v>
      </c>
      <c r="N115" s="65">
        <v>0.32353941778254086</v>
      </c>
      <c r="O115" s="64">
        <v>3874.9199999999919</v>
      </c>
      <c r="P115" s="66">
        <v>185</v>
      </c>
      <c r="Q115" s="66" t="s">
        <v>864</v>
      </c>
      <c r="R115" s="66">
        <v>32</v>
      </c>
    </row>
    <row r="116" spans="1:18" x14ac:dyDescent="0.3">
      <c r="A116" t="s">
        <v>684</v>
      </c>
      <c r="B116" t="s">
        <v>551</v>
      </c>
      <c r="C116" t="s">
        <v>542</v>
      </c>
      <c r="D116" s="23">
        <v>45811</v>
      </c>
      <c r="E116" s="30">
        <v>2025</v>
      </c>
      <c r="F116" s="30">
        <v>6</v>
      </c>
      <c r="G116" s="29" t="s">
        <v>685</v>
      </c>
      <c r="H116" t="s">
        <v>211</v>
      </c>
      <c r="I116" t="s">
        <v>686</v>
      </c>
      <c r="J116" s="23">
        <v>45905</v>
      </c>
      <c r="K116" s="23">
        <v>45909</v>
      </c>
      <c r="L116" s="64">
        <v>61665.22</v>
      </c>
      <c r="M116" s="64">
        <v>22593.58</v>
      </c>
      <c r="N116" s="65">
        <v>0.36639097371257251</v>
      </c>
      <c r="O116" s="64">
        <v>19013.52</v>
      </c>
      <c r="P116" s="66">
        <v>64</v>
      </c>
      <c r="Q116" s="66" t="s">
        <v>843</v>
      </c>
      <c r="R116" s="66">
        <v>5</v>
      </c>
    </row>
    <row r="117" spans="1:18" x14ac:dyDescent="0.3">
      <c r="A117" t="s">
        <v>502</v>
      </c>
      <c r="B117" t="s">
        <v>465</v>
      </c>
      <c r="C117" t="s">
        <v>542</v>
      </c>
      <c r="D117" s="23">
        <v>45194</v>
      </c>
      <c r="E117" s="30">
        <v>2023</v>
      </c>
      <c r="F117" s="30">
        <v>9</v>
      </c>
      <c r="G117" s="29" t="s">
        <v>647</v>
      </c>
      <c r="H117" t="s">
        <v>211</v>
      </c>
      <c r="I117" t="s">
        <v>687</v>
      </c>
      <c r="J117" s="23">
        <v>45264</v>
      </c>
      <c r="K117" s="23">
        <v>45266</v>
      </c>
      <c r="L117" s="64">
        <v>2566391.1199999889</v>
      </c>
      <c r="M117" s="64">
        <v>149709.3799999989</v>
      </c>
      <c r="N117" s="65">
        <v>5.8334592429543454E-2</v>
      </c>
      <c r="O117" s="64">
        <v>145298.52999999889</v>
      </c>
      <c r="P117" s="66">
        <v>44</v>
      </c>
      <c r="Q117" s="66" t="s">
        <v>843</v>
      </c>
      <c r="R117" s="66">
        <v>5</v>
      </c>
    </row>
    <row r="118" spans="1:18" x14ac:dyDescent="0.3">
      <c r="A118" t="s">
        <v>503</v>
      </c>
      <c r="B118" t="s">
        <v>158</v>
      </c>
      <c r="C118" t="s">
        <v>542</v>
      </c>
      <c r="D118" s="23">
        <v>43000</v>
      </c>
      <c r="E118" s="30">
        <v>2017</v>
      </c>
      <c r="F118" s="30">
        <v>9</v>
      </c>
      <c r="G118" s="29" t="s">
        <v>610</v>
      </c>
      <c r="H118" t="s">
        <v>211</v>
      </c>
      <c r="I118" t="s">
        <v>688</v>
      </c>
      <c r="J118" s="23">
        <v>43167</v>
      </c>
      <c r="K118" s="23">
        <v>43192</v>
      </c>
      <c r="L118" s="64">
        <v>162702.3300000001</v>
      </c>
      <c r="M118" s="64">
        <v>47491.149999999987</v>
      </c>
      <c r="N118" s="65">
        <v>0.29188979653825459</v>
      </c>
      <c r="O118" s="64">
        <v>45012.12999999999</v>
      </c>
      <c r="P118" s="66">
        <v>102</v>
      </c>
      <c r="Q118" s="66" t="s">
        <v>856</v>
      </c>
      <c r="R118" s="66">
        <v>26</v>
      </c>
    </row>
    <row r="119" spans="1:18" x14ac:dyDescent="0.3">
      <c r="A119" t="s">
        <v>270</v>
      </c>
      <c r="B119" t="s">
        <v>92</v>
      </c>
      <c r="C119" t="s">
        <v>542</v>
      </c>
      <c r="D119" s="23">
        <v>42514</v>
      </c>
      <c r="E119" s="30">
        <v>2016</v>
      </c>
      <c r="F119" s="30">
        <v>5</v>
      </c>
      <c r="G119" s="29" t="s">
        <v>562</v>
      </c>
      <c r="H119" t="s">
        <v>211</v>
      </c>
      <c r="I119" t="s">
        <v>689</v>
      </c>
      <c r="J119" s="23">
        <v>42808</v>
      </c>
      <c r="K119" s="23">
        <v>42830</v>
      </c>
      <c r="L119" s="64">
        <v>3200</v>
      </c>
      <c r="M119" s="64">
        <v>3200</v>
      </c>
      <c r="N119" s="65">
        <v>1</v>
      </c>
      <c r="O119" s="64">
        <v>3200</v>
      </c>
      <c r="P119" s="66">
        <v>185</v>
      </c>
      <c r="Q119" s="66" t="s">
        <v>851</v>
      </c>
      <c r="R119" s="66">
        <v>32</v>
      </c>
    </row>
    <row r="120" spans="1:18" x14ac:dyDescent="0.3">
      <c r="A120" t="s">
        <v>342</v>
      </c>
      <c r="B120" t="s">
        <v>160</v>
      </c>
      <c r="C120" t="s">
        <v>542</v>
      </c>
      <c r="D120" s="23">
        <v>43056</v>
      </c>
      <c r="E120" s="30">
        <v>2017</v>
      </c>
      <c r="F120" s="30">
        <v>11</v>
      </c>
      <c r="G120" s="29" t="s">
        <v>690</v>
      </c>
      <c r="H120" t="s">
        <v>211</v>
      </c>
      <c r="I120" t="s">
        <v>691</v>
      </c>
      <c r="J120" s="23">
        <v>43224</v>
      </c>
      <c r="K120" s="23">
        <v>43248</v>
      </c>
      <c r="L120" s="64">
        <v>362544.75000000029</v>
      </c>
      <c r="M120" s="64">
        <v>33068.659999999989</v>
      </c>
      <c r="N120" s="65">
        <v>9.1212629613309698E-2</v>
      </c>
      <c r="O120" s="64">
        <v>32084.659999999989</v>
      </c>
      <c r="P120" s="66">
        <v>101</v>
      </c>
      <c r="Q120" s="66" t="s">
        <v>846</v>
      </c>
      <c r="R120" s="66">
        <v>27</v>
      </c>
    </row>
    <row r="121" spans="1:18" x14ac:dyDescent="0.3">
      <c r="A121" t="s">
        <v>255</v>
      </c>
      <c r="B121" t="s">
        <v>23</v>
      </c>
      <c r="C121" t="s">
        <v>542</v>
      </c>
      <c r="D121" s="23">
        <v>43265</v>
      </c>
      <c r="E121" s="30">
        <v>2018</v>
      </c>
      <c r="F121" s="30">
        <v>6</v>
      </c>
      <c r="G121" s="29" t="s">
        <v>564</v>
      </c>
      <c r="H121" t="s">
        <v>211</v>
      </c>
      <c r="I121" t="s">
        <v>692</v>
      </c>
      <c r="J121" s="23">
        <v>43607</v>
      </c>
      <c r="K121" s="23">
        <v>43619</v>
      </c>
      <c r="L121" s="64">
        <v>57139.989999999962</v>
      </c>
      <c r="M121" s="64">
        <v>21785.12999999999</v>
      </c>
      <c r="N121" s="65">
        <v>0.38125890466554169</v>
      </c>
      <c r="O121" s="64">
        <v>18510.900000000001</v>
      </c>
      <c r="P121" s="66">
        <v>227</v>
      </c>
      <c r="Q121" s="66" t="s">
        <v>848</v>
      </c>
      <c r="R121" s="66">
        <v>14</v>
      </c>
    </row>
    <row r="122" spans="1:18" x14ac:dyDescent="0.3">
      <c r="A122" t="s">
        <v>504</v>
      </c>
      <c r="B122" t="s">
        <v>443</v>
      </c>
      <c r="C122" t="s">
        <v>542</v>
      </c>
      <c r="D122" s="23">
        <v>44649</v>
      </c>
      <c r="E122" s="30">
        <v>2022</v>
      </c>
      <c r="F122" s="30">
        <v>3</v>
      </c>
      <c r="G122" s="29" t="s">
        <v>693</v>
      </c>
      <c r="H122" t="s">
        <v>211</v>
      </c>
      <c r="I122" t="s">
        <v>694</v>
      </c>
      <c r="J122" s="23">
        <v>44855</v>
      </c>
      <c r="K122" s="23">
        <v>44860</v>
      </c>
      <c r="L122" s="64">
        <v>2808964.9899999979</v>
      </c>
      <c r="M122" s="64">
        <v>161170.03000000009</v>
      </c>
      <c r="N122" s="65">
        <v>5.7377016293820096E-2</v>
      </c>
      <c r="O122" s="64">
        <v>159991.31000000011</v>
      </c>
      <c r="P122" s="66">
        <v>140</v>
      </c>
      <c r="Q122" s="66" t="s">
        <v>843</v>
      </c>
      <c r="R122" s="66">
        <v>6</v>
      </c>
    </row>
    <row r="123" spans="1:18" x14ac:dyDescent="0.3">
      <c r="A123" t="s">
        <v>263</v>
      </c>
      <c r="B123" t="s">
        <v>180</v>
      </c>
      <c r="C123" t="s">
        <v>542</v>
      </c>
      <c r="D123" s="23">
        <v>43361</v>
      </c>
      <c r="E123" s="30">
        <v>2018</v>
      </c>
      <c r="F123" s="30">
        <v>9</v>
      </c>
      <c r="G123" s="29" t="s">
        <v>695</v>
      </c>
      <c r="H123" t="s">
        <v>211</v>
      </c>
      <c r="I123" t="s">
        <v>696</v>
      </c>
      <c r="J123" s="23">
        <v>43662</v>
      </c>
      <c r="K123" s="23">
        <v>43668</v>
      </c>
      <c r="L123" s="64">
        <v>202569.33999999869</v>
      </c>
      <c r="M123" s="64">
        <v>32931.089999999916</v>
      </c>
      <c r="N123" s="65">
        <v>0.16256700051449113</v>
      </c>
      <c r="O123" s="64">
        <v>27910.239999999991</v>
      </c>
      <c r="P123" s="66">
        <v>199</v>
      </c>
      <c r="Q123" s="66" t="s">
        <v>848</v>
      </c>
      <c r="R123" s="66">
        <v>10</v>
      </c>
    </row>
    <row r="124" spans="1:18" x14ac:dyDescent="0.3">
      <c r="A124" t="s">
        <v>394</v>
      </c>
      <c r="B124" t="s">
        <v>181</v>
      </c>
      <c r="C124" t="s">
        <v>542</v>
      </c>
      <c r="D124" s="23">
        <v>43368</v>
      </c>
      <c r="E124" s="30">
        <v>2018</v>
      </c>
      <c r="F124" s="30">
        <v>9</v>
      </c>
      <c r="G124" s="29" t="s">
        <v>695</v>
      </c>
      <c r="H124" t="s">
        <v>211</v>
      </c>
      <c r="I124" t="s">
        <v>697</v>
      </c>
      <c r="J124" s="23">
        <v>43437</v>
      </c>
      <c r="K124" s="23">
        <v>43447</v>
      </c>
      <c r="L124" s="64">
        <v>428039.6399999999</v>
      </c>
      <c r="M124" s="64">
        <v>218060.84999999989</v>
      </c>
      <c r="N124" s="65">
        <v>0.50944078450304264</v>
      </c>
      <c r="O124" s="64">
        <v>218060.84999999989</v>
      </c>
      <c r="P124" s="66">
        <v>44</v>
      </c>
      <c r="Q124" s="66" t="s">
        <v>855</v>
      </c>
      <c r="R124" s="66">
        <v>10</v>
      </c>
    </row>
    <row r="125" spans="1:18" x14ac:dyDescent="0.3">
      <c r="A125" t="s">
        <v>265</v>
      </c>
      <c r="B125" t="s">
        <v>85</v>
      </c>
      <c r="C125" t="s">
        <v>542</v>
      </c>
      <c r="D125" s="23">
        <v>42465</v>
      </c>
      <c r="E125" s="30">
        <v>2016</v>
      </c>
      <c r="F125" s="30">
        <v>4</v>
      </c>
      <c r="G125" s="29" t="s">
        <v>661</v>
      </c>
      <c r="H125" t="s">
        <v>211</v>
      </c>
      <c r="I125" t="s">
        <v>698</v>
      </c>
      <c r="J125" s="23">
        <v>42762</v>
      </c>
      <c r="K125" s="23">
        <v>42786</v>
      </c>
      <c r="L125" s="64">
        <v>46459.01</v>
      </c>
      <c r="M125" s="64">
        <v>29265.25</v>
      </c>
      <c r="N125" s="65">
        <v>0.62991548894390992</v>
      </c>
      <c r="O125" s="64">
        <v>29265.25</v>
      </c>
      <c r="P125" s="66">
        <v>193</v>
      </c>
      <c r="Q125" s="66" t="s">
        <v>857</v>
      </c>
      <c r="R125" s="66">
        <v>29</v>
      </c>
    </row>
    <row r="126" spans="1:18" x14ac:dyDescent="0.3">
      <c r="A126" t="s">
        <v>399</v>
      </c>
      <c r="B126" t="s">
        <v>53</v>
      </c>
      <c r="C126" t="s">
        <v>542</v>
      </c>
      <c r="D126" s="23">
        <v>42144</v>
      </c>
      <c r="E126" s="30">
        <v>2015</v>
      </c>
      <c r="F126" s="30">
        <v>5</v>
      </c>
      <c r="G126" s="29" t="s">
        <v>699</v>
      </c>
      <c r="H126" t="s">
        <v>211</v>
      </c>
      <c r="I126" t="s">
        <v>700</v>
      </c>
      <c r="J126" s="23">
        <v>42180</v>
      </c>
      <c r="K126" s="23">
        <v>42180</v>
      </c>
      <c r="L126" s="64">
        <v>27923.589999999571</v>
      </c>
      <c r="M126" s="64">
        <v>19414.139999999661</v>
      </c>
      <c r="N126" s="65">
        <v>0.69525945625186303</v>
      </c>
      <c r="O126" s="64">
        <v>19414.139999999661</v>
      </c>
      <c r="P126" s="66">
        <v>16</v>
      </c>
      <c r="Q126" s="66" t="s">
        <v>856</v>
      </c>
      <c r="R126" s="66">
        <v>10</v>
      </c>
    </row>
    <row r="127" spans="1:18" x14ac:dyDescent="0.3">
      <c r="A127" t="s">
        <v>400</v>
      </c>
      <c r="B127" t="s">
        <v>49</v>
      </c>
      <c r="C127" t="s">
        <v>542</v>
      </c>
      <c r="D127" s="23">
        <v>42025</v>
      </c>
      <c r="E127" s="30">
        <v>2015</v>
      </c>
      <c r="F127" s="30">
        <v>1</v>
      </c>
      <c r="G127" s="29" t="s">
        <v>701</v>
      </c>
      <c r="H127" t="s">
        <v>211</v>
      </c>
      <c r="I127" t="s">
        <v>702</v>
      </c>
      <c r="J127" s="23">
        <v>42056</v>
      </c>
      <c r="K127" s="23">
        <v>42060</v>
      </c>
      <c r="L127" s="64">
        <v>4961203.3199999798</v>
      </c>
      <c r="M127" s="64">
        <v>4663687.3599999836</v>
      </c>
      <c r="N127" s="65">
        <v>0.94003149219855042</v>
      </c>
      <c r="O127" s="64">
        <v>4663687.3599999836</v>
      </c>
      <c r="P127" s="66">
        <v>16</v>
      </c>
      <c r="Q127" s="66" t="s">
        <v>850</v>
      </c>
      <c r="R127" s="66">
        <v>7</v>
      </c>
    </row>
    <row r="128" spans="1:18" x14ac:dyDescent="0.3">
      <c r="A128" t="s">
        <v>505</v>
      </c>
      <c r="B128" t="s">
        <v>470</v>
      </c>
      <c r="C128" t="s">
        <v>542</v>
      </c>
      <c r="D128" s="23">
        <v>45229</v>
      </c>
      <c r="E128" s="30">
        <v>2023</v>
      </c>
      <c r="F128" s="30">
        <v>10</v>
      </c>
      <c r="G128" s="29" t="s">
        <v>703</v>
      </c>
      <c r="H128" t="s">
        <v>211</v>
      </c>
      <c r="I128" t="s">
        <v>704</v>
      </c>
      <c r="J128" s="23">
        <v>45307</v>
      </c>
      <c r="K128" s="23">
        <v>45313</v>
      </c>
      <c r="L128" s="64">
        <v>321079.54999999981</v>
      </c>
      <c r="M128" s="64">
        <v>91827.189999999988</v>
      </c>
      <c r="N128" s="65">
        <v>0.28599513734213233</v>
      </c>
      <c r="O128" s="64">
        <v>90787.51999999999</v>
      </c>
      <c r="P128" s="66">
        <v>50</v>
      </c>
      <c r="Q128" s="66" t="s">
        <v>855</v>
      </c>
      <c r="R128" s="66">
        <v>6</v>
      </c>
    </row>
    <row r="129" spans="1:18" x14ac:dyDescent="0.3">
      <c r="A129" t="s">
        <v>506</v>
      </c>
      <c r="B129" t="s">
        <v>469</v>
      </c>
      <c r="C129" t="s">
        <v>542</v>
      </c>
      <c r="D129" s="23">
        <v>45174</v>
      </c>
      <c r="E129" s="30">
        <v>2023</v>
      </c>
      <c r="F129" s="30">
        <v>9</v>
      </c>
      <c r="G129" s="29" t="s">
        <v>647</v>
      </c>
      <c r="H129" t="s">
        <v>211</v>
      </c>
      <c r="I129" t="s">
        <v>705</v>
      </c>
      <c r="J129" s="23">
        <v>45301</v>
      </c>
      <c r="K129" s="23">
        <v>45306</v>
      </c>
      <c r="L129" s="64">
        <v>1433798.7500000021</v>
      </c>
      <c r="M129" s="64">
        <v>112164.34</v>
      </c>
      <c r="N129" s="65">
        <v>7.8228789082149655E-2</v>
      </c>
      <c r="O129" s="64">
        <v>108118.31</v>
      </c>
      <c r="P129" s="66">
        <v>82</v>
      </c>
      <c r="Q129" s="66" t="s">
        <v>850</v>
      </c>
      <c r="R129" s="66">
        <v>7</v>
      </c>
    </row>
    <row r="130" spans="1:18" x14ac:dyDescent="0.3">
      <c r="A130" t="s">
        <v>244</v>
      </c>
      <c r="B130" t="s">
        <v>47</v>
      </c>
      <c r="C130" t="s">
        <v>542</v>
      </c>
      <c r="D130" s="23">
        <v>41866</v>
      </c>
      <c r="E130" s="30">
        <v>2014</v>
      </c>
      <c r="F130" s="30">
        <v>8</v>
      </c>
      <c r="G130" s="29" t="s">
        <v>554</v>
      </c>
      <c r="H130" t="s">
        <v>211</v>
      </c>
      <c r="I130" t="s">
        <v>706</v>
      </c>
      <c r="J130" s="23">
        <v>42335</v>
      </c>
      <c r="K130" s="23">
        <v>42335</v>
      </c>
      <c r="L130" s="64">
        <v>23825</v>
      </c>
      <c r="M130" s="64">
        <v>23725</v>
      </c>
      <c r="N130" s="65">
        <v>0.99580272822665272</v>
      </c>
      <c r="O130" s="64">
        <v>23725</v>
      </c>
      <c r="P130" s="66">
        <v>301</v>
      </c>
      <c r="Q130" s="66" t="s">
        <v>863</v>
      </c>
      <c r="R130" s="66">
        <v>20</v>
      </c>
    </row>
    <row r="131" spans="1:18" x14ac:dyDescent="0.3">
      <c r="A131" t="s">
        <v>317</v>
      </c>
      <c r="B131" t="s">
        <v>77</v>
      </c>
      <c r="C131" t="s">
        <v>542</v>
      </c>
      <c r="D131" s="23">
        <v>42451</v>
      </c>
      <c r="E131" s="30">
        <v>2016</v>
      </c>
      <c r="F131" s="30">
        <v>3</v>
      </c>
      <c r="G131" s="29" t="s">
        <v>576</v>
      </c>
      <c r="H131" t="s">
        <v>211</v>
      </c>
      <c r="I131" t="s">
        <v>707</v>
      </c>
      <c r="J131" s="23">
        <v>42674</v>
      </c>
      <c r="K131" s="23">
        <v>42695</v>
      </c>
      <c r="L131" s="64">
        <v>3913.9100000000012</v>
      </c>
      <c r="M131" s="64">
        <v>2240.4700000000012</v>
      </c>
      <c r="N131" s="65">
        <v>0.57243779238664161</v>
      </c>
      <c r="O131" s="64">
        <v>2223.77</v>
      </c>
      <c r="P131" s="66">
        <v>129</v>
      </c>
      <c r="Q131" s="66" t="s">
        <v>866</v>
      </c>
      <c r="R131" s="66">
        <v>39</v>
      </c>
    </row>
    <row r="132" spans="1:18" x14ac:dyDescent="0.3">
      <c r="A132" t="s">
        <v>507</v>
      </c>
      <c r="B132" t="s">
        <v>468</v>
      </c>
      <c r="C132" t="s">
        <v>542</v>
      </c>
      <c r="D132" s="23">
        <v>44847</v>
      </c>
      <c r="E132" s="30">
        <v>2022</v>
      </c>
      <c r="F132" s="30">
        <v>10</v>
      </c>
      <c r="G132" s="29" t="s">
        <v>708</v>
      </c>
      <c r="H132" t="s">
        <v>211</v>
      </c>
      <c r="I132" t="s">
        <v>709</v>
      </c>
      <c r="J132" s="23">
        <v>45289</v>
      </c>
      <c r="K132" s="23">
        <v>45294</v>
      </c>
      <c r="L132" s="64">
        <v>61850.580000000024</v>
      </c>
      <c r="M132" s="64">
        <v>19268.96999999999</v>
      </c>
      <c r="N132" s="65">
        <v>0.31154065168022649</v>
      </c>
      <c r="O132" s="64">
        <v>14600.19</v>
      </c>
      <c r="P132" s="66">
        <v>298</v>
      </c>
      <c r="Q132" s="66" t="s">
        <v>843</v>
      </c>
      <c r="R132" s="66">
        <v>5</v>
      </c>
    </row>
    <row r="133" spans="1:18" x14ac:dyDescent="0.3">
      <c r="A133" t="s">
        <v>262</v>
      </c>
      <c r="B133" t="s">
        <v>96</v>
      </c>
      <c r="C133" t="s">
        <v>542</v>
      </c>
      <c r="D133" s="23">
        <v>42520</v>
      </c>
      <c r="E133" s="30">
        <v>2016</v>
      </c>
      <c r="F133" s="30">
        <v>5</v>
      </c>
      <c r="G133" s="29" t="s">
        <v>562</v>
      </c>
      <c r="H133" t="s">
        <v>211</v>
      </c>
      <c r="I133" t="s">
        <v>710</v>
      </c>
      <c r="J133" s="23">
        <v>42824</v>
      </c>
      <c r="K133" s="23">
        <v>42842</v>
      </c>
      <c r="L133" s="64">
        <v>51960.91</v>
      </c>
      <c r="M133" s="64">
        <v>34587.310000000019</v>
      </c>
      <c r="N133" s="65">
        <v>0.66564095971375437</v>
      </c>
      <c r="O133" s="64">
        <v>34257.040000000023</v>
      </c>
      <c r="P133" s="66">
        <v>197</v>
      </c>
      <c r="Q133" s="66" t="s">
        <v>857</v>
      </c>
      <c r="R133" s="66">
        <v>24</v>
      </c>
    </row>
    <row r="134" spans="1:18" x14ac:dyDescent="0.3">
      <c r="A134" t="s">
        <v>257</v>
      </c>
      <c r="B134" t="s">
        <v>74</v>
      </c>
      <c r="C134" t="s">
        <v>542</v>
      </c>
      <c r="D134" s="23">
        <v>42451</v>
      </c>
      <c r="E134" s="30">
        <v>2016</v>
      </c>
      <c r="F134" s="30">
        <v>3</v>
      </c>
      <c r="G134" s="29" t="s">
        <v>576</v>
      </c>
      <c r="H134" t="s">
        <v>211</v>
      </c>
      <c r="I134" t="s">
        <v>711</v>
      </c>
      <c r="J134" s="23">
        <v>42780</v>
      </c>
      <c r="K134" s="23">
        <v>42807</v>
      </c>
      <c r="L134" s="64">
        <v>94103.24000000002</v>
      </c>
      <c r="M134" s="64">
        <v>83722.14</v>
      </c>
      <c r="N134" s="65">
        <v>0.88968392586695189</v>
      </c>
      <c r="O134" s="64">
        <v>83722.14</v>
      </c>
      <c r="P134" s="66">
        <v>220</v>
      </c>
      <c r="Q134" s="66" t="s">
        <v>849</v>
      </c>
      <c r="R134" s="66">
        <v>24</v>
      </c>
    </row>
    <row r="135" spans="1:18" x14ac:dyDescent="0.3">
      <c r="A135" t="s">
        <v>234</v>
      </c>
      <c r="B135" t="s">
        <v>40</v>
      </c>
      <c r="C135" t="s">
        <v>542</v>
      </c>
      <c r="D135" s="23">
        <v>41787</v>
      </c>
      <c r="E135" s="30">
        <v>2014</v>
      </c>
      <c r="F135" s="30">
        <v>5</v>
      </c>
      <c r="G135" s="29" t="s">
        <v>712</v>
      </c>
      <c r="H135" t="s">
        <v>211</v>
      </c>
      <c r="I135" t="s">
        <v>713</v>
      </c>
      <c r="J135" s="23">
        <v>42403</v>
      </c>
      <c r="K135" s="23">
        <v>42405</v>
      </c>
      <c r="L135" s="64">
        <v>131452.22000000149</v>
      </c>
      <c r="M135" s="64">
        <v>72579.909999999727</v>
      </c>
      <c r="N135" s="65">
        <v>0.55213909662384486</v>
      </c>
      <c r="O135" s="64">
        <v>72579.909999999727</v>
      </c>
      <c r="P135" s="66">
        <v>405</v>
      </c>
      <c r="Q135" s="66" t="s">
        <v>864</v>
      </c>
      <c r="R135" s="66">
        <v>21</v>
      </c>
    </row>
    <row r="136" spans="1:18" x14ac:dyDescent="0.3">
      <c r="A136" t="s">
        <v>415</v>
      </c>
      <c r="B136" t="s">
        <v>147</v>
      </c>
      <c r="C136" t="s">
        <v>542</v>
      </c>
      <c r="D136" s="23">
        <v>42884</v>
      </c>
      <c r="E136" s="30">
        <v>2017</v>
      </c>
      <c r="F136" s="30">
        <v>5</v>
      </c>
      <c r="G136" s="29" t="s">
        <v>714</v>
      </c>
      <c r="H136" t="s">
        <v>211</v>
      </c>
      <c r="I136" t="s">
        <v>715</v>
      </c>
      <c r="J136" s="23">
        <v>42895</v>
      </c>
      <c r="K136" s="23">
        <v>42901</v>
      </c>
      <c r="L136" s="64">
        <v>17374876.07999989</v>
      </c>
      <c r="M136" s="64">
        <v>4788029.9999999776</v>
      </c>
      <c r="N136" s="65">
        <v>0.27557203734600721</v>
      </c>
      <c r="O136" s="64">
        <v>4751855.2699999772</v>
      </c>
      <c r="P136" s="66">
        <v>3</v>
      </c>
      <c r="Q136" s="66" t="s">
        <v>848</v>
      </c>
      <c r="R136" s="66">
        <v>10</v>
      </c>
    </row>
    <row r="137" spans="1:18" x14ac:dyDescent="0.3">
      <c r="A137" t="s">
        <v>325</v>
      </c>
      <c r="B137" t="s">
        <v>203</v>
      </c>
      <c r="C137" t="s">
        <v>542</v>
      </c>
      <c r="D137" s="23">
        <v>43741</v>
      </c>
      <c r="E137" s="30">
        <v>2019</v>
      </c>
      <c r="F137" s="30">
        <v>10</v>
      </c>
      <c r="G137" s="29" t="s">
        <v>612</v>
      </c>
      <c r="H137" t="s">
        <v>211</v>
      </c>
      <c r="I137" t="s">
        <v>716</v>
      </c>
      <c r="J137" s="23">
        <v>43924</v>
      </c>
      <c r="K137" s="23">
        <v>43934</v>
      </c>
      <c r="L137" s="64">
        <v>34650.339999999997</v>
      </c>
      <c r="M137" s="64">
        <v>10571.07</v>
      </c>
      <c r="N137" s="65">
        <v>0.30507839172718076</v>
      </c>
      <c r="O137" s="64">
        <v>10279.67</v>
      </c>
      <c r="P137" s="66">
        <v>118</v>
      </c>
      <c r="Q137" s="66" t="s">
        <v>848</v>
      </c>
      <c r="R137" s="66">
        <v>11</v>
      </c>
    </row>
    <row r="138" spans="1:18" x14ac:dyDescent="0.3">
      <c r="A138" t="s">
        <v>387</v>
      </c>
      <c r="B138" t="s">
        <v>173</v>
      </c>
      <c r="C138" t="s">
        <v>542</v>
      </c>
      <c r="D138" s="23">
        <v>43229</v>
      </c>
      <c r="E138" s="30">
        <v>2018</v>
      </c>
      <c r="F138" s="30">
        <v>5</v>
      </c>
      <c r="G138" s="29" t="s">
        <v>717</v>
      </c>
      <c r="H138" t="s">
        <v>211</v>
      </c>
      <c r="I138" t="s">
        <v>718</v>
      </c>
      <c r="J138" s="23">
        <v>43325</v>
      </c>
      <c r="K138" s="23">
        <v>43339</v>
      </c>
      <c r="L138" s="64">
        <v>229824.54</v>
      </c>
      <c r="M138" s="64">
        <v>152123.54</v>
      </c>
      <c r="N138" s="65">
        <v>0.66191164790322221</v>
      </c>
      <c r="O138" s="64">
        <v>151982.54</v>
      </c>
      <c r="P138" s="66">
        <v>58</v>
      </c>
      <c r="Q138" s="66" t="s">
        <v>854</v>
      </c>
      <c r="R138" s="66">
        <v>18</v>
      </c>
    </row>
    <row r="139" spans="1:18" x14ac:dyDescent="0.3">
      <c r="A139" t="s">
        <v>508</v>
      </c>
      <c r="B139" t="s">
        <v>434</v>
      </c>
      <c r="C139" t="s">
        <v>542</v>
      </c>
      <c r="D139" s="23">
        <v>44385</v>
      </c>
      <c r="E139" s="30">
        <v>2021</v>
      </c>
      <c r="F139" s="30">
        <v>7</v>
      </c>
      <c r="G139" s="29" t="s">
        <v>638</v>
      </c>
      <c r="H139" t="s">
        <v>211</v>
      </c>
      <c r="I139" t="s">
        <v>719</v>
      </c>
      <c r="J139" s="23">
        <v>44589</v>
      </c>
      <c r="K139" s="23">
        <v>44593</v>
      </c>
      <c r="L139" s="64">
        <v>236224.57</v>
      </c>
      <c r="M139" s="64">
        <v>21153.950000000012</v>
      </c>
      <c r="N139" s="65">
        <v>8.9550168299597332E-2</v>
      </c>
      <c r="O139" s="64">
        <v>21102.86</v>
      </c>
      <c r="P139" s="66">
        <v>136</v>
      </c>
      <c r="Q139" s="66" t="s">
        <v>843</v>
      </c>
      <c r="R139" s="66">
        <v>5</v>
      </c>
    </row>
    <row r="140" spans="1:18" x14ac:dyDescent="0.3">
      <c r="A140" t="s">
        <v>243</v>
      </c>
      <c r="B140" t="s">
        <v>27</v>
      </c>
      <c r="C140" t="s">
        <v>542</v>
      </c>
      <c r="D140" s="23">
        <v>41530</v>
      </c>
      <c r="E140" s="30">
        <v>2013</v>
      </c>
      <c r="F140" s="30">
        <v>9</v>
      </c>
      <c r="G140" s="29" t="s">
        <v>720</v>
      </c>
      <c r="H140" t="s">
        <v>211</v>
      </c>
      <c r="I140" t="s">
        <v>721</v>
      </c>
      <c r="J140" s="23">
        <v>42037</v>
      </c>
      <c r="K140" s="23">
        <v>42037</v>
      </c>
      <c r="L140" s="64">
        <v>304574.88</v>
      </c>
      <c r="M140" s="64">
        <v>255846.0399999998</v>
      </c>
      <c r="N140" s="65">
        <v>0.84001031207826393</v>
      </c>
      <c r="O140" s="64">
        <v>255846.0399999998</v>
      </c>
      <c r="P140" s="66">
        <v>307</v>
      </c>
      <c r="Q140" s="66" t="s">
        <v>867</v>
      </c>
      <c r="R140" s="66">
        <v>40</v>
      </c>
    </row>
    <row r="141" spans="1:18" x14ac:dyDescent="0.3">
      <c r="A141" t="s">
        <v>383</v>
      </c>
      <c r="B141" t="s">
        <v>52</v>
      </c>
      <c r="C141" t="s">
        <v>542</v>
      </c>
      <c r="D141" s="23">
        <v>42144</v>
      </c>
      <c r="E141" s="30">
        <v>2015</v>
      </c>
      <c r="F141" s="30">
        <v>5</v>
      </c>
      <c r="G141" s="29" t="s">
        <v>699</v>
      </c>
      <c r="H141" t="s">
        <v>211</v>
      </c>
      <c r="I141" t="s">
        <v>722</v>
      </c>
      <c r="J141" s="23">
        <v>42244</v>
      </c>
      <c r="K141" s="23">
        <v>42244</v>
      </c>
      <c r="L141" s="64">
        <v>36671.689999999988</v>
      </c>
      <c r="M141" s="64">
        <v>29377.88</v>
      </c>
      <c r="N141" s="65">
        <v>0.80110515768430668</v>
      </c>
      <c r="O141" s="64">
        <v>29377.88</v>
      </c>
      <c r="P141" s="66">
        <v>61</v>
      </c>
      <c r="Q141" s="66" t="s">
        <v>856</v>
      </c>
      <c r="R141" s="66">
        <v>10</v>
      </c>
    </row>
    <row r="142" spans="1:18" x14ac:dyDescent="0.3">
      <c r="A142" t="s">
        <v>279</v>
      </c>
      <c r="B142" t="s">
        <v>33</v>
      </c>
      <c r="C142" t="s">
        <v>542</v>
      </c>
      <c r="D142" s="23">
        <v>41738</v>
      </c>
      <c r="E142" s="30">
        <v>2014</v>
      </c>
      <c r="F142" s="30">
        <v>4</v>
      </c>
      <c r="G142" s="29" t="s">
        <v>675</v>
      </c>
      <c r="H142" t="s">
        <v>211</v>
      </c>
      <c r="I142" t="s">
        <v>723</v>
      </c>
      <c r="J142" s="23">
        <v>42019</v>
      </c>
      <c r="K142" s="23">
        <v>42019</v>
      </c>
      <c r="L142" s="64">
        <v>21507.790000000099</v>
      </c>
      <c r="M142" s="64">
        <v>5951.2600000000357</v>
      </c>
      <c r="N142" s="65">
        <v>0.27670253429106423</v>
      </c>
      <c r="O142" s="64">
        <v>5951.2600000000357</v>
      </c>
      <c r="P142" s="66">
        <v>176</v>
      </c>
      <c r="Q142" s="66" t="s">
        <v>852</v>
      </c>
      <c r="R142" s="66">
        <v>17</v>
      </c>
    </row>
    <row r="143" spans="1:18" x14ac:dyDescent="0.3">
      <c r="A143" t="s">
        <v>405</v>
      </c>
      <c r="B143" t="s">
        <v>202</v>
      </c>
      <c r="C143" t="s">
        <v>542</v>
      </c>
      <c r="D143" s="23">
        <v>43873</v>
      </c>
      <c r="E143" s="30">
        <v>2020</v>
      </c>
      <c r="F143" s="30">
        <v>2</v>
      </c>
      <c r="G143" s="29" t="s">
        <v>592</v>
      </c>
      <c r="H143" t="s">
        <v>211</v>
      </c>
      <c r="I143" t="s">
        <v>724</v>
      </c>
      <c r="J143" s="23">
        <v>43896</v>
      </c>
      <c r="K143" s="23">
        <v>43906</v>
      </c>
      <c r="L143" s="64">
        <v>6092586.6599999778</v>
      </c>
      <c r="M143" s="64">
        <v>872695.80000000622</v>
      </c>
      <c r="N143" s="65">
        <v>0.1432389637934193</v>
      </c>
      <c r="O143" s="64">
        <v>854771.22000000579</v>
      </c>
      <c r="P143" s="66">
        <v>9</v>
      </c>
      <c r="Q143" s="66" t="s">
        <v>848</v>
      </c>
      <c r="R143" s="66">
        <v>12</v>
      </c>
    </row>
    <row r="144" spans="1:18" x14ac:dyDescent="0.3">
      <c r="A144" t="s">
        <v>335</v>
      </c>
      <c r="B144" t="s">
        <v>170</v>
      </c>
      <c r="C144" t="s">
        <v>542</v>
      </c>
      <c r="D144" s="23">
        <v>43138</v>
      </c>
      <c r="E144" s="30">
        <v>2018</v>
      </c>
      <c r="F144" s="30">
        <v>2</v>
      </c>
      <c r="G144" s="29" t="s">
        <v>608</v>
      </c>
      <c r="H144" t="s">
        <v>211</v>
      </c>
      <c r="I144" t="s">
        <v>725</v>
      </c>
      <c r="J144" s="23">
        <v>43315</v>
      </c>
      <c r="K144" s="23">
        <v>43325</v>
      </c>
      <c r="L144" s="64">
        <v>104648.36</v>
      </c>
      <c r="M144" s="64">
        <v>12081.32</v>
      </c>
      <c r="N144" s="65">
        <v>0.11544681636673522</v>
      </c>
      <c r="O144" s="64">
        <v>9524.0499999999956</v>
      </c>
      <c r="P144" s="66">
        <v>106</v>
      </c>
      <c r="Q144" s="66" t="s">
        <v>861</v>
      </c>
      <c r="R144" s="66">
        <v>20</v>
      </c>
    </row>
    <row r="145" spans="1:18" x14ac:dyDescent="0.3">
      <c r="A145" t="s">
        <v>509</v>
      </c>
      <c r="B145" t="s">
        <v>435</v>
      </c>
      <c r="C145" t="s">
        <v>542</v>
      </c>
      <c r="D145" s="23">
        <v>44509</v>
      </c>
      <c r="E145" s="30">
        <v>2021</v>
      </c>
      <c r="F145" s="30">
        <v>11</v>
      </c>
      <c r="G145" s="29" t="s">
        <v>726</v>
      </c>
      <c r="H145" t="s">
        <v>211</v>
      </c>
      <c r="I145" t="s">
        <v>727</v>
      </c>
      <c r="J145" s="23">
        <v>44579</v>
      </c>
      <c r="K145" s="23">
        <v>44582</v>
      </c>
      <c r="L145" s="64">
        <v>285538.26</v>
      </c>
      <c r="M145" s="64">
        <v>43800</v>
      </c>
      <c r="N145" s="65">
        <v>0.15339450482047484</v>
      </c>
      <c r="O145" s="64">
        <v>43800</v>
      </c>
      <c r="P145" s="66">
        <v>44</v>
      </c>
      <c r="Q145" s="66" t="s">
        <v>850</v>
      </c>
      <c r="R145" s="66">
        <v>7</v>
      </c>
    </row>
    <row r="146" spans="1:18" x14ac:dyDescent="0.3">
      <c r="A146" t="s">
        <v>296</v>
      </c>
      <c r="B146" t="s">
        <v>46</v>
      </c>
      <c r="C146" t="s">
        <v>542</v>
      </c>
      <c r="D146" s="23">
        <v>41857</v>
      </c>
      <c r="E146" s="30">
        <v>2014</v>
      </c>
      <c r="F146" s="30">
        <v>8</v>
      </c>
      <c r="G146" s="29" t="s">
        <v>554</v>
      </c>
      <c r="H146" t="s">
        <v>211</v>
      </c>
      <c r="I146" t="s">
        <v>614</v>
      </c>
      <c r="J146" s="23">
        <v>42128</v>
      </c>
      <c r="K146" s="23">
        <v>42145</v>
      </c>
      <c r="L146" s="64">
        <v>7478.1900000000014</v>
      </c>
      <c r="M146" s="64">
        <v>6385.65</v>
      </c>
      <c r="N146" s="65">
        <v>0.85390315036125031</v>
      </c>
      <c r="O146" s="64">
        <v>6385.65</v>
      </c>
      <c r="P146" s="66">
        <v>161</v>
      </c>
      <c r="Q146" s="66" t="s">
        <v>860</v>
      </c>
      <c r="R146" s="66">
        <v>35</v>
      </c>
    </row>
    <row r="147" spans="1:18" x14ac:dyDescent="0.3">
      <c r="A147" t="s">
        <v>366</v>
      </c>
      <c r="B147" t="s">
        <v>481</v>
      </c>
      <c r="C147" t="s">
        <v>542</v>
      </c>
      <c r="D147" s="23">
        <v>43615</v>
      </c>
      <c r="E147" s="30">
        <v>2019</v>
      </c>
      <c r="F147" s="30">
        <v>5</v>
      </c>
      <c r="G147" s="29" t="s">
        <v>589</v>
      </c>
      <c r="H147" t="s">
        <v>211</v>
      </c>
      <c r="I147" t="s">
        <v>728</v>
      </c>
      <c r="J147" s="23">
        <v>43741</v>
      </c>
      <c r="K147" s="23">
        <v>43752</v>
      </c>
      <c r="L147" s="64">
        <v>203518.6200000004</v>
      </c>
      <c r="M147" s="64">
        <v>76188.989999999932</v>
      </c>
      <c r="N147" s="65">
        <v>0.37435881788113434</v>
      </c>
      <c r="O147" s="64">
        <v>75573.029999999912</v>
      </c>
      <c r="P147" s="66">
        <v>73</v>
      </c>
      <c r="Q147" s="66" t="s">
        <v>851</v>
      </c>
      <c r="R147" s="66">
        <v>22</v>
      </c>
    </row>
    <row r="148" spans="1:18" x14ac:dyDescent="0.3">
      <c r="A148" t="s">
        <v>347</v>
      </c>
      <c r="B148" t="s">
        <v>137</v>
      </c>
      <c r="C148" t="s">
        <v>542</v>
      </c>
      <c r="D148" s="23">
        <v>42733</v>
      </c>
      <c r="E148" s="30">
        <v>2016</v>
      </c>
      <c r="F148" s="30">
        <v>12</v>
      </c>
      <c r="G148" s="29" t="s">
        <v>572</v>
      </c>
      <c r="H148" t="s">
        <v>211</v>
      </c>
      <c r="I148" t="s">
        <v>729</v>
      </c>
      <c r="J148" s="23">
        <v>42892</v>
      </c>
      <c r="K148" s="23">
        <v>42912</v>
      </c>
      <c r="L148" s="64">
        <v>288409.95</v>
      </c>
      <c r="M148" s="64">
        <v>49302.859999999993</v>
      </c>
      <c r="N148" s="65">
        <v>0.17094715352226922</v>
      </c>
      <c r="O148" s="64">
        <v>45956.37999999999</v>
      </c>
      <c r="P148" s="66">
        <v>94</v>
      </c>
      <c r="Q148" s="66" t="s">
        <v>857</v>
      </c>
      <c r="R148" s="66">
        <v>27</v>
      </c>
    </row>
    <row r="149" spans="1:18" x14ac:dyDescent="0.3">
      <c r="A149" t="s">
        <v>320</v>
      </c>
      <c r="B149" t="s">
        <v>144</v>
      </c>
      <c r="C149" t="s">
        <v>542</v>
      </c>
      <c r="D149" s="23">
        <v>42774</v>
      </c>
      <c r="E149" s="30">
        <v>2017</v>
      </c>
      <c r="F149" s="30">
        <v>2</v>
      </c>
      <c r="G149" s="29" t="s">
        <v>730</v>
      </c>
      <c r="H149" t="s">
        <v>211</v>
      </c>
      <c r="I149" t="s">
        <v>731</v>
      </c>
      <c r="J149" s="23">
        <v>42971</v>
      </c>
      <c r="K149" s="23">
        <v>42982</v>
      </c>
      <c r="L149" s="64">
        <v>2075.34</v>
      </c>
      <c r="M149" s="64">
        <v>1000</v>
      </c>
      <c r="N149" s="65">
        <v>0.48184875731205484</v>
      </c>
      <c r="O149" s="64">
        <v>1000</v>
      </c>
      <c r="P149" s="66">
        <v>127</v>
      </c>
      <c r="Q149" s="66" t="s">
        <v>854</v>
      </c>
      <c r="R149" s="66">
        <v>15</v>
      </c>
    </row>
    <row r="150" spans="1:18" x14ac:dyDescent="0.3">
      <c r="A150" t="s">
        <v>510</v>
      </c>
      <c r="B150" t="s">
        <v>429</v>
      </c>
      <c r="C150" t="s">
        <v>542</v>
      </c>
      <c r="D150" s="23">
        <v>44336</v>
      </c>
      <c r="E150" s="30">
        <v>2021</v>
      </c>
      <c r="F150" s="30">
        <v>5</v>
      </c>
      <c r="G150" s="29" t="s">
        <v>732</v>
      </c>
      <c r="H150" t="s">
        <v>211</v>
      </c>
      <c r="I150" t="s">
        <v>733</v>
      </c>
      <c r="J150" s="23">
        <v>44358</v>
      </c>
      <c r="K150" s="23">
        <v>44368</v>
      </c>
      <c r="L150" s="64">
        <v>30939.560000000041</v>
      </c>
      <c r="M150" s="64">
        <v>9124.0100000000075</v>
      </c>
      <c r="N150" s="65">
        <v>0.29489785892236331</v>
      </c>
      <c r="O150" s="64">
        <v>8956.4100000000053</v>
      </c>
      <c r="P150" s="66">
        <v>13</v>
      </c>
      <c r="Q150" s="66" t="s">
        <v>855</v>
      </c>
      <c r="R150" s="66">
        <v>8</v>
      </c>
    </row>
    <row r="151" spans="1:18" x14ac:dyDescent="0.3">
      <c r="A151" t="s">
        <v>304</v>
      </c>
      <c r="B151" t="s">
        <v>107</v>
      </c>
      <c r="C151" t="s">
        <v>542</v>
      </c>
      <c r="D151" s="23">
        <v>42544</v>
      </c>
      <c r="E151" s="30">
        <v>2016</v>
      </c>
      <c r="F151" s="30">
        <v>6</v>
      </c>
      <c r="G151" s="29" t="s">
        <v>580</v>
      </c>
      <c r="H151" t="s">
        <v>211</v>
      </c>
      <c r="I151" t="s">
        <v>734</v>
      </c>
      <c r="J151" s="23">
        <v>42779</v>
      </c>
      <c r="K151" s="23">
        <v>42795</v>
      </c>
      <c r="L151" s="64">
        <v>509205.40000000631</v>
      </c>
      <c r="M151" s="64">
        <v>263787.73999999987</v>
      </c>
      <c r="N151" s="65">
        <v>0.51803798624287289</v>
      </c>
      <c r="O151" s="64">
        <v>241230.98999999979</v>
      </c>
      <c r="P151" s="66">
        <v>149</v>
      </c>
      <c r="Q151" s="66" t="s">
        <v>846</v>
      </c>
      <c r="R151" s="66">
        <v>22</v>
      </c>
    </row>
    <row r="152" spans="1:18" x14ac:dyDescent="0.3">
      <c r="A152" t="s">
        <v>280</v>
      </c>
      <c r="B152" t="s">
        <v>124</v>
      </c>
      <c r="C152" t="s">
        <v>542</v>
      </c>
      <c r="D152" s="23">
        <v>42555</v>
      </c>
      <c r="E152" s="30">
        <v>2016</v>
      </c>
      <c r="F152" s="30">
        <v>7</v>
      </c>
      <c r="G152" s="29" t="s">
        <v>735</v>
      </c>
      <c r="H152" t="s">
        <v>211</v>
      </c>
      <c r="I152" t="s">
        <v>680</v>
      </c>
      <c r="J152" s="23">
        <v>42824</v>
      </c>
      <c r="K152" s="23">
        <v>42842</v>
      </c>
      <c r="L152" s="64">
        <v>157466.8700000004</v>
      </c>
      <c r="M152" s="64">
        <v>97910.160000000993</v>
      </c>
      <c r="N152" s="65">
        <v>0.62178260100045646</v>
      </c>
      <c r="O152" s="64">
        <v>94523.720000000845</v>
      </c>
      <c r="P152" s="66">
        <v>176</v>
      </c>
      <c r="Q152" s="66" t="s">
        <v>844</v>
      </c>
      <c r="R152" s="66">
        <v>20</v>
      </c>
    </row>
    <row r="153" spans="1:18" x14ac:dyDescent="0.3">
      <c r="A153" t="s">
        <v>240</v>
      </c>
      <c r="B153" t="s">
        <v>63</v>
      </c>
      <c r="C153" t="s">
        <v>542</v>
      </c>
      <c r="D153" s="23">
        <v>42345</v>
      </c>
      <c r="E153" s="30">
        <v>2015</v>
      </c>
      <c r="F153" s="30">
        <v>12</v>
      </c>
      <c r="G153" s="29" t="s">
        <v>736</v>
      </c>
      <c r="H153" t="s">
        <v>211</v>
      </c>
      <c r="I153" t="s">
        <v>737</v>
      </c>
      <c r="J153" s="23">
        <v>42845</v>
      </c>
      <c r="K153" s="23">
        <v>42857</v>
      </c>
      <c r="L153" s="64">
        <v>37182.370000000003</v>
      </c>
      <c r="M153" s="64">
        <v>27247.01</v>
      </c>
      <c r="N153" s="65">
        <v>0.73279379447840454</v>
      </c>
      <c r="O153" s="64">
        <v>27247.01</v>
      </c>
      <c r="P153" s="66">
        <v>323</v>
      </c>
      <c r="Q153" s="66" t="s">
        <v>863</v>
      </c>
      <c r="R153" s="66">
        <v>27</v>
      </c>
    </row>
    <row r="154" spans="1:18" x14ac:dyDescent="0.3">
      <c r="A154" t="s">
        <v>357</v>
      </c>
      <c r="B154" t="s">
        <v>125</v>
      </c>
      <c r="C154" t="s">
        <v>542</v>
      </c>
      <c r="D154" s="23">
        <v>42563</v>
      </c>
      <c r="E154" s="30">
        <v>2016</v>
      </c>
      <c r="F154" s="30">
        <v>7</v>
      </c>
      <c r="G154" s="29" t="s">
        <v>735</v>
      </c>
      <c r="H154" t="s">
        <v>211</v>
      </c>
      <c r="I154" t="s">
        <v>738</v>
      </c>
      <c r="J154" s="23">
        <v>42699</v>
      </c>
      <c r="K154" s="23">
        <v>42716</v>
      </c>
      <c r="L154" s="64">
        <v>1889841.3500001291</v>
      </c>
      <c r="M154" s="64">
        <v>333274.86000000063</v>
      </c>
      <c r="N154" s="65">
        <v>0.17635070795756366</v>
      </c>
      <c r="O154" s="64">
        <v>316007.4199999994</v>
      </c>
      <c r="P154" s="66">
        <v>83</v>
      </c>
      <c r="Q154" s="66" t="s">
        <v>853</v>
      </c>
      <c r="R154" s="66">
        <v>22</v>
      </c>
    </row>
    <row r="155" spans="1:18" x14ac:dyDescent="0.3">
      <c r="A155" t="s">
        <v>372</v>
      </c>
      <c r="B155" t="s">
        <v>70</v>
      </c>
      <c r="C155" t="s">
        <v>542</v>
      </c>
      <c r="D155" s="23">
        <v>42445</v>
      </c>
      <c r="E155" s="30">
        <v>2016</v>
      </c>
      <c r="F155" s="30">
        <v>3</v>
      </c>
      <c r="G155" s="29" t="s">
        <v>576</v>
      </c>
      <c r="H155" t="s">
        <v>211</v>
      </c>
      <c r="I155" t="s">
        <v>739</v>
      </c>
      <c r="J155" s="23">
        <v>42572</v>
      </c>
      <c r="K155" s="23">
        <v>42590</v>
      </c>
      <c r="L155" s="64">
        <v>44843.489999999787</v>
      </c>
      <c r="M155" s="64">
        <v>18435.569999999971</v>
      </c>
      <c r="N155" s="65">
        <v>0.41110917103017758</v>
      </c>
      <c r="O155" s="64">
        <v>17852.689999999959</v>
      </c>
      <c r="P155" s="66">
        <v>71</v>
      </c>
      <c r="Q155" s="66" t="s">
        <v>847</v>
      </c>
      <c r="R155" s="66">
        <v>30</v>
      </c>
    </row>
    <row r="156" spans="1:18" x14ac:dyDescent="0.3">
      <c r="A156" t="s">
        <v>395</v>
      </c>
      <c r="B156" t="s">
        <v>208</v>
      </c>
      <c r="C156" t="s">
        <v>542</v>
      </c>
      <c r="D156" s="23">
        <v>44000</v>
      </c>
      <c r="E156" s="30">
        <v>2020</v>
      </c>
      <c r="F156" s="30">
        <v>6</v>
      </c>
      <c r="G156" s="29" t="s">
        <v>740</v>
      </c>
      <c r="H156" t="s">
        <v>211</v>
      </c>
      <c r="I156" t="s">
        <v>741</v>
      </c>
      <c r="J156" s="23">
        <v>44068</v>
      </c>
      <c r="K156" s="23">
        <v>44069</v>
      </c>
      <c r="L156" s="64">
        <v>357030.27000000019</v>
      </c>
      <c r="M156" s="64">
        <v>88381.800000000017</v>
      </c>
      <c r="N156" s="65">
        <v>0.24754707773097215</v>
      </c>
      <c r="O156" s="64">
        <v>85183.440000000031</v>
      </c>
      <c r="P156" s="66">
        <v>39</v>
      </c>
      <c r="Q156" s="66" t="s">
        <v>854</v>
      </c>
      <c r="R156" s="66">
        <v>9</v>
      </c>
    </row>
    <row r="157" spans="1:18" x14ac:dyDescent="0.3">
      <c r="A157" t="s">
        <v>343</v>
      </c>
      <c r="B157" t="s">
        <v>146</v>
      </c>
      <c r="C157" t="s">
        <v>542</v>
      </c>
      <c r="D157" s="23">
        <v>42832</v>
      </c>
      <c r="E157" s="30">
        <v>2017</v>
      </c>
      <c r="F157" s="30">
        <v>4</v>
      </c>
      <c r="G157" s="29" t="s">
        <v>742</v>
      </c>
      <c r="H157" t="s">
        <v>211</v>
      </c>
      <c r="I157" t="s">
        <v>743</v>
      </c>
      <c r="J157" s="23">
        <v>42992</v>
      </c>
      <c r="K157" s="23">
        <v>43010</v>
      </c>
      <c r="L157" s="64">
        <v>4680.2</v>
      </c>
      <c r="M157" s="64">
        <v>2917.26</v>
      </c>
      <c r="N157" s="65">
        <v>0.62331951625998894</v>
      </c>
      <c r="O157" s="64">
        <v>2850.62</v>
      </c>
      <c r="P157" s="66">
        <v>100</v>
      </c>
      <c r="Q157" s="66" t="s">
        <v>856</v>
      </c>
      <c r="R157" s="66">
        <v>22</v>
      </c>
    </row>
    <row r="158" spans="1:18" x14ac:dyDescent="0.3">
      <c r="A158" t="s">
        <v>511</v>
      </c>
      <c r="B158" t="s">
        <v>452</v>
      </c>
      <c r="C158" t="s">
        <v>542</v>
      </c>
      <c r="D158" s="23">
        <v>44782</v>
      </c>
      <c r="E158" s="30">
        <v>2022</v>
      </c>
      <c r="F158" s="30">
        <v>8</v>
      </c>
      <c r="G158" s="29" t="s">
        <v>744</v>
      </c>
      <c r="H158" t="s">
        <v>211</v>
      </c>
      <c r="I158" t="s">
        <v>745</v>
      </c>
      <c r="J158" s="23">
        <v>44967</v>
      </c>
      <c r="K158" s="23">
        <v>44970</v>
      </c>
      <c r="L158" s="64">
        <v>9190147.8600000218</v>
      </c>
      <c r="M158" s="64">
        <v>1868838.0300000019</v>
      </c>
      <c r="N158" s="65">
        <v>0.20335233539974812</v>
      </c>
      <c r="O158" s="64">
        <v>1856459.940000002</v>
      </c>
      <c r="P158" s="66">
        <v>122</v>
      </c>
      <c r="Q158" s="66" t="s">
        <v>843</v>
      </c>
      <c r="R158" s="66">
        <v>4</v>
      </c>
    </row>
    <row r="159" spans="1:18" x14ac:dyDescent="0.3">
      <c r="A159" t="s">
        <v>327</v>
      </c>
      <c r="B159" t="s">
        <v>140</v>
      </c>
      <c r="C159" t="s">
        <v>542</v>
      </c>
      <c r="D159" s="23">
        <v>42733</v>
      </c>
      <c r="E159" s="30">
        <v>2016</v>
      </c>
      <c r="F159" s="30">
        <v>12</v>
      </c>
      <c r="G159" s="29" t="s">
        <v>572</v>
      </c>
      <c r="H159" t="s">
        <v>211</v>
      </c>
      <c r="I159" t="s">
        <v>746</v>
      </c>
      <c r="J159" s="23">
        <v>42929</v>
      </c>
      <c r="K159" s="23">
        <v>42947</v>
      </c>
      <c r="L159" s="64">
        <v>11571.080000000011</v>
      </c>
      <c r="M159" s="64">
        <v>5062.74</v>
      </c>
      <c r="N159" s="65">
        <v>0.437533920774897</v>
      </c>
      <c r="O159" s="64">
        <v>3373.27</v>
      </c>
      <c r="P159" s="66">
        <v>117</v>
      </c>
      <c r="Q159" s="66" t="s">
        <v>852</v>
      </c>
      <c r="R159" s="66">
        <v>29</v>
      </c>
    </row>
    <row r="160" spans="1:18" x14ac:dyDescent="0.3">
      <c r="A160" t="s">
        <v>275</v>
      </c>
      <c r="B160" t="s">
        <v>112</v>
      </c>
      <c r="C160" t="s">
        <v>542</v>
      </c>
      <c r="D160" s="23">
        <v>42550</v>
      </c>
      <c r="E160" s="30">
        <v>2016</v>
      </c>
      <c r="F160" s="30">
        <v>6</v>
      </c>
      <c r="G160" s="29" t="s">
        <v>580</v>
      </c>
      <c r="H160" t="s">
        <v>211</v>
      </c>
      <c r="I160" t="s">
        <v>643</v>
      </c>
      <c r="J160" s="23">
        <v>42825</v>
      </c>
      <c r="K160" s="23">
        <v>42849</v>
      </c>
      <c r="L160" s="64">
        <v>36180.459999999963</v>
      </c>
      <c r="M160" s="64">
        <v>26166.72999999997</v>
      </c>
      <c r="N160" s="65">
        <v>0.72322822871793224</v>
      </c>
      <c r="O160" s="64">
        <v>23404.739999999969</v>
      </c>
      <c r="P160" s="66">
        <v>180</v>
      </c>
      <c r="Q160" s="66" t="s">
        <v>844</v>
      </c>
      <c r="R160" s="66">
        <v>24</v>
      </c>
    </row>
    <row r="161" spans="1:18" x14ac:dyDescent="0.3">
      <c r="A161" t="s">
        <v>271</v>
      </c>
      <c r="B161" t="s">
        <v>110</v>
      </c>
      <c r="C161" t="s">
        <v>542</v>
      </c>
      <c r="D161" s="23">
        <v>42550</v>
      </c>
      <c r="E161" s="30">
        <v>2016</v>
      </c>
      <c r="F161" s="30">
        <v>6</v>
      </c>
      <c r="G161" s="29" t="s">
        <v>580</v>
      </c>
      <c r="H161" t="s">
        <v>211</v>
      </c>
      <c r="I161" t="s">
        <v>737</v>
      </c>
      <c r="J161" s="23">
        <v>42835</v>
      </c>
      <c r="K161" s="23">
        <v>42857</v>
      </c>
      <c r="L161" s="64">
        <v>86032.870000000083</v>
      </c>
      <c r="M161" s="64">
        <v>63427.710000000006</v>
      </c>
      <c r="N161" s="65">
        <v>0.73724972792375687</v>
      </c>
      <c r="O161" s="64">
        <v>60747.91</v>
      </c>
      <c r="P161" s="66">
        <v>182</v>
      </c>
      <c r="Q161" s="66" t="s">
        <v>857</v>
      </c>
      <c r="R161" s="66">
        <v>27</v>
      </c>
    </row>
    <row r="162" spans="1:18" x14ac:dyDescent="0.3">
      <c r="A162" t="s">
        <v>407</v>
      </c>
      <c r="B162" t="s">
        <v>200</v>
      </c>
      <c r="C162" t="s">
        <v>542</v>
      </c>
      <c r="D162" s="23">
        <v>43851</v>
      </c>
      <c r="E162" s="30">
        <v>2020</v>
      </c>
      <c r="F162" s="30">
        <v>1</v>
      </c>
      <c r="G162" s="29" t="s">
        <v>668</v>
      </c>
      <c r="H162" t="s">
        <v>211</v>
      </c>
      <c r="I162" t="s">
        <v>747</v>
      </c>
      <c r="J162" s="23">
        <v>43871</v>
      </c>
      <c r="K162" s="23">
        <v>43878</v>
      </c>
      <c r="L162" s="64">
        <v>23320.090000000011</v>
      </c>
      <c r="M162" s="64">
        <v>9256.7700000000023</v>
      </c>
      <c r="N162" s="65">
        <v>0.396944008363604</v>
      </c>
      <c r="O162" s="64">
        <v>7637.0099999999984</v>
      </c>
      <c r="P162" s="66">
        <v>6</v>
      </c>
      <c r="Q162" s="66" t="s">
        <v>854</v>
      </c>
      <c r="R162" s="66">
        <v>13</v>
      </c>
    </row>
    <row r="163" spans="1:18" x14ac:dyDescent="0.3">
      <c r="A163" t="s">
        <v>334</v>
      </c>
      <c r="B163" t="s">
        <v>65</v>
      </c>
      <c r="C163" t="s">
        <v>542</v>
      </c>
      <c r="D163" s="23">
        <v>42367</v>
      </c>
      <c r="E163" s="30">
        <v>2015</v>
      </c>
      <c r="F163" s="30">
        <v>12</v>
      </c>
      <c r="G163" s="29" t="s">
        <v>736</v>
      </c>
      <c r="H163" t="s">
        <v>211</v>
      </c>
      <c r="I163" t="s">
        <v>748</v>
      </c>
      <c r="J163" s="23">
        <v>42538</v>
      </c>
      <c r="K163" s="23">
        <v>42555</v>
      </c>
      <c r="L163" s="64">
        <v>351272.50999999919</v>
      </c>
      <c r="M163" s="64">
        <v>128718.69000000029</v>
      </c>
      <c r="N163" s="65">
        <v>0.36643542075068897</v>
      </c>
      <c r="O163" s="64">
        <v>114614.9800000002</v>
      </c>
      <c r="P163" s="66">
        <v>108</v>
      </c>
      <c r="Q163" s="66" t="s">
        <v>856</v>
      </c>
      <c r="R163" s="66">
        <v>21</v>
      </c>
    </row>
    <row r="164" spans="1:18" x14ac:dyDescent="0.3">
      <c r="A164" t="s">
        <v>379</v>
      </c>
      <c r="B164" t="s">
        <v>176</v>
      </c>
      <c r="C164" t="s">
        <v>542</v>
      </c>
      <c r="D164" s="23">
        <v>43328</v>
      </c>
      <c r="E164" s="30">
        <v>2018</v>
      </c>
      <c r="F164" s="30">
        <v>8</v>
      </c>
      <c r="G164" s="29" t="s">
        <v>749</v>
      </c>
      <c r="H164" t="s">
        <v>211</v>
      </c>
      <c r="I164" t="s">
        <v>750</v>
      </c>
      <c r="J164" s="23">
        <v>43438</v>
      </c>
      <c r="K164" s="23">
        <v>43448</v>
      </c>
      <c r="L164" s="64">
        <v>101787.75</v>
      </c>
      <c r="M164" s="64">
        <v>35509.599999999991</v>
      </c>
      <c r="N164" s="65">
        <v>0.34885926842866644</v>
      </c>
      <c r="O164" s="64">
        <v>32454.32</v>
      </c>
      <c r="P164" s="66">
        <v>65</v>
      </c>
      <c r="Q164" s="66" t="s">
        <v>856</v>
      </c>
      <c r="R164" s="66">
        <v>18</v>
      </c>
    </row>
    <row r="165" spans="1:18" x14ac:dyDescent="0.3">
      <c r="A165" t="s">
        <v>318</v>
      </c>
      <c r="B165" t="s">
        <v>97</v>
      </c>
      <c r="C165" t="s">
        <v>542</v>
      </c>
      <c r="D165" s="23">
        <v>42520</v>
      </c>
      <c r="E165" s="30">
        <v>2016</v>
      </c>
      <c r="F165" s="30">
        <v>5</v>
      </c>
      <c r="G165" s="29" t="s">
        <v>562</v>
      </c>
      <c r="H165" t="s">
        <v>211</v>
      </c>
      <c r="I165" t="s">
        <v>751</v>
      </c>
      <c r="J165" s="23">
        <v>42720</v>
      </c>
      <c r="K165" s="23">
        <v>42758</v>
      </c>
      <c r="L165" s="64">
        <v>43574.130000000063</v>
      </c>
      <c r="M165" s="64">
        <v>26832.03</v>
      </c>
      <c r="N165" s="65">
        <v>0.61577890367518429</v>
      </c>
      <c r="O165" s="64">
        <v>22409.660000000011</v>
      </c>
      <c r="P165" s="66">
        <v>129</v>
      </c>
      <c r="Q165" s="66" t="s">
        <v>853</v>
      </c>
      <c r="R165" s="66">
        <v>35</v>
      </c>
    </row>
    <row r="166" spans="1:18" x14ac:dyDescent="0.3">
      <c r="A166" t="s">
        <v>338</v>
      </c>
      <c r="B166" t="s">
        <v>131</v>
      </c>
      <c r="C166" t="s">
        <v>542</v>
      </c>
      <c r="D166" s="23">
        <v>42657</v>
      </c>
      <c r="E166" s="30">
        <v>2016</v>
      </c>
      <c r="F166" s="30">
        <v>10</v>
      </c>
      <c r="G166" s="29" t="s">
        <v>605</v>
      </c>
      <c r="H166" t="s">
        <v>211</v>
      </c>
      <c r="I166" t="s">
        <v>643</v>
      </c>
      <c r="J166" s="23">
        <v>42837</v>
      </c>
      <c r="K166" s="23">
        <v>42863</v>
      </c>
      <c r="L166" s="64">
        <v>516599.3299999985</v>
      </c>
      <c r="M166" s="64">
        <v>155416.47000000009</v>
      </c>
      <c r="N166" s="65">
        <v>0.30084527984192416</v>
      </c>
      <c r="O166" s="64">
        <v>145899.30999999991</v>
      </c>
      <c r="P166" s="66">
        <v>104</v>
      </c>
      <c r="Q166" s="66" t="s">
        <v>852</v>
      </c>
      <c r="R166" s="66">
        <v>33</v>
      </c>
    </row>
    <row r="167" spans="1:18" x14ac:dyDescent="0.3">
      <c r="A167" t="s">
        <v>390</v>
      </c>
      <c r="B167" t="s">
        <v>152</v>
      </c>
      <c r="C167" t="s">
        <v>542</v>
      </c>
      <c r="D167" s="23">
        <v>42951</v>
      </c>
      <c r="E167" s="30">
        <v>2017</v>
      </c>
      <c r="F167" s="30">
        <v>8</v>
      </c>
      <c r="G167" s="29" t="s">
        <v>626</v>
      </c>
      <c r="H167" t="s">
        <v>211</v>
      </c>
      <c r="I167" t="s">
        <v>752</v>
      </c>
      <c r="J167" s="23">
        <v>43046</v>
      </c>
      <c r="K167" s="23">
        <v>43066</v>
      </c>
      <c r="L167" s="64">
        <v>8163002.7300000051</v>
      </c>
      <c r="M167" s="64">
        <v>1572881.51</v>
      </c>
      <c r="N167" s="65">
        <v>0.19268418277253216</v>
      </c>
      <c r="O167" s="64">
        <v>1567192.79</v>
      </c>
      <c r="P167" s="66">
        <v>53</v>
      </c>
      <c r="Q167" s="66" t="s">
        <v>856</v>
      </c>
      <c r="R167" s="66">
        <v>24</v>
      </c>
    </row>
    <row r="168" spans="1:18" x14ac:dyDescent="0.3">
      <c r="A168" t="s">
        <v>512</v>
      </c>
      <c r="B168" t="s">
        <v>438</v>
      </c>
      <c r="C168" t="s">
        <v>542</v>
      </c>
      <c r="D168" s="23">
        <v>44266</v>
      </c>
      <c r="E168" s="30">
        <v>2021</v>
      </c>
      <c r="F168" s="30">
        <v>3</v>
      </c>
      <c r="G168" s="29" t="s">
        <v>753</v>
      </c>
      <c r="H168" t="s">
        <v>211</v>
      </c>
      <c r="I168" t="s">
        <v>754</v>
      </c>
      <c r="J168" s="23">
        <v>44672</v>
      </c>
      <c r="K168" s="23">
        <v>44676</v>
      </c>
      <c r="L168" s="64">
        <v>44321.8</v>
      </c>
      <c r="M168" s="64">
        <v>3612.21</v>
      </c>
      <c r="N168" s="65">
        <v>8.1499623210248673E-2</v>
      </c>
      <c r="O168" s="64">
        <v>3612.21</v>
      </c>
      <c r="P168" s="66">
        <v>274</v>
      </c>
      <c r="Q168" s="66" t="s">
        <v>843</v>
      </c>
      <c r="R168" s="66">
        <v>5</v>
      </c>
    </row>
    <row r="169" spans="1:18" x14ac:dyDescent="0.3">
      <c r="A169" t="s">
        <v>272</v>
      </c>
      <c r="B169" t="s">
        <v>105</v>
      </c>
      <c r="C169" t="s">
        <v>542</v>
      </c>
      <c r="D169" s="23">
        <v>42542</v>
      </c>
      <c r="E169" s="30">
        <v>2016</v>
      </c>
      <c r="F169" s="30">
        <v>6</v>
      </c>
      <c r="G169" s="29" t="s">
        <v>580</v>
      </c>
      <c r="H169" t="s">
        <v>211</v>
      </c>
      <c r="I169" t="s">
        <v>755</v>
      </c>
      <c r="J169" s="23">
        <v>42824</v>
      </c>
      <c r="K169" s="23">
        <v>42849</v>
      </c>
      <c r="L169" s="64">
        <v>108232.9399999999</v>
      </c>
      <c r="M169" s="64">
        <v>55662.850000000013</v>
      </c>
      <c r="N169" s="65">
        <v>0.51428751727524047</v>
      </c>
      <c r="O169" s="64">
        <v>52658.84</v>
      </c>
      <c r="P169" s="66">
        <v>182</v>
      </c>
      <c r="Q169" s="66" t="s">
        <v>846</v>
      </c>
      <c r="R169" s="66">
        <v>28</v>
      </c>
    </row>
    <row r="170" spans="1:18" x14ac:dyDescent="0.3">
      <c r="A170" t="s">
        <v>308</v>
      </c>
      <c r="B170" t="s">
        <v>109</v>
      </c>
      <c r="C170" t="s">
        <v>542</v>
      </c>
      <c r="D170" s="23">
        <v>42550</v>
      </c>
      <c r="E170" s="30">
        <v>2016</v>
      </c>
      <c r="F170" s="30">
        <v>6</v>
      </c>
      <c r="G170" s="29" t="s">
        <v>580</v>
      </c>
      <c r="H170" t="s">
        <v>211</v>
      </c>
      <c r="I170" t="s">
        <v>756</v>
      </c>
      <c r="J170" s="23">
        <v>42781</v>
      </c>
      <c r="K170" s="23">
        <v>42800</v>
      </c>
      <c r="L170" s="64">
        <v>99712.559999999983</v>
      </c>
      <c r="M170" s="64">
        <v>70178.679999999978</v>
      </c>
      <c r="N170" s="65">
        <v>0.70380983097816352</v>
      </c>
      <c r="O170" s="64">
        <v>65796.209999999977</v>
      </c>
      <c r="P170" s="66">
        <v>143</v>
      </c>
      <c r="Q170" s="66" t="s">
        <v>851</v>
      </c>
      <c r="R170" s="66">
        <v>27</v>
      </c>
    </row>
    <row r="171" spans="1:18" x14ac:dyDescent="0.3">
      <c r="A171" t="s">
        <v>311</v>
      </c>
      <c r="B171" t="s">
        <v>81</v>
      </c>
      <c r="C171" t="s">
        <v>542</v>
      </c>
      <c r="D171" s="23">
        <v>42453</v>
      </c>
      <c r="E171" s="30">
        <v>2016</v>
      </c>
      <c r="F171" s="30">
        <v>3</v>
      </c>
      <c r="G171" s="29" t="s">
        <v>576</v>
      </c>
      <c r="H171" t="s">
        <v>211</v>
      </c>
      <c r="I171" t="s">
        <v>757</v>
      </c>
      <c r="J171" s="23">
        <v>42662</v>
      </c>
      <c r="K171" s="23">
        <v>42670</v>
      </c>
      <c r="L171" s="64">
        <v>370</v>
      </c>
      <c r="M171" s="64">
        <v>370</v>
      </c>
      <c r="N171" s="65">
        <v>1</v>
      </c>
      <c r="O171" s="64">
        <v>370</v>
      </c>
      <c r="P171" s="66">
        <v>137</v>
      </c>
      <c r="Q171" s="66" t="s">
        <v>844</v>
      </c>
      <c r="R171" s="66">
        <v>15</v>
      </c>
    </row>
    <row r="172" spans="1:18" x14ac:dyDescent="0.3">
      <c r="A172" t="s">
        <v>350</v>
      </c>
      <c r="B172" t="s">
        <v>544</v>
      </c>
      <c r="C172" t="s">
        <v>542</v>
      </c>
      <c r="D172" s="23">
        <v>42675</v>
      </c>
      <c r="E172" s="30">
        <v>2016</v>
      </c>
      <c r="F172" s="30">
        <v>11</v>
      </c>
      <c r="G172" s="29" t="s">
        <v>615</v>
      </c>
      <c r="H172" t="s">
        <v>211</v>
      </c>
      <c r="I172" t="s">
        <v>680</v>
      </c>
      <c r="J172" s="23">
        <v>42835</v>
      </c>
      <c r="K172" s="23">
        <v>42857</v>
      </c>
      <c r="L172" s="64">
        <v>93646.379999998884</v>
      </c>
      <c r="M172" s="64">
        <v>59705.910000000324</v>
      </c>
      <c r="N172" s="65">
        <v>0.6375677308615777</v>
      </c>
      <c r="O172" s="64">
        <v>57234.280000000312</v>
      </c>
      <c r="P172" s="66">
        <v>91</v>
      </c>
      <c r="Q172" s="66" t="s">
        <v>851</v>
      </c>
      <c r="R172" s="66">
        <v>30</v>
      </c>
    </row>
    <row r="173" spans="1:18" x14ac:dyDescent="0.3">
      <c r="A173" t="s">
        <v>513</v>
      </c>
      <c r="B173" t="s">
        <v>439</v>
      </c>
      <c r="C173" t="s">
        <v>542</v>
      </c>
      <c r="D173" s="23">
        <v>44658</v>
      </c>
      <c r="E173" s="30">
        <v>2022</v>
      </c>
      <c r="F173" s="30">
        <v>4</v>
      </c>
      <c r="G173" s="29" t="s">
        <v>681</v>
      </c>
      <c r="H173" t="s">
        <v>211</v>
      </c>
      <c r="I173" t="s">
        <v>758</v>
      </c>
      <c r="J173" s="23">
        <v>44693</v>
      </c>
      <c r="K173" s="23">
        <v>44698</v>
      </c>
      <c r="L173" s="64">
        <v>36801.610000000022</v>
      </c>
      <c r="M173" s="64">
        <v>12566.28</v>
      </c>
      <c r="N173" s="65">
        <v>0.34146006112232569</v>
      </c>
      <c r="O173" s="64">
        <v>12070.13</v>
      </c>
      <c r="P173" s="66">
        <v>20</v>
      </c>
      <c r="Q173" s="66" t="s">
        <v>843</v>
      </c>
      <c r="R173" s="66">
        <v>6</v>
      </c>
    </row>
    <row r="174" spans="1:18" x14ac:dyDescent="0.3">
      <c r="A174" t="s">
        <v>514</v>
      </c>
      <c r="B174" t="s">
        <v>60</v>
      </c>
      <c r="C174" t="s">
        <v>542</v>
      </c>
      <c r="D174" s="23">
        <v>42298</v>
      </c>
      <c r="E174" s="30">
        <v>2015</v>
      </c>
      <c r="F174" s="30">
        <v>10</v>
      </c>
      <c r="G174" s="29" t="s">
        <v>655</v>
      </c>
      <c r="H174" t="s">
        <v>211</v>
      </c>
      <c r="I174" t="s">
        <v>759</v>
      </c>
      <c r="J174" s="23">
        <v>42824</v>
      </c>
      <c r="K174" s="23">
        <v>42842</v>
      </c>
      <c r="L174" s="64">
        <v>10859.67</v>
      </c>
      <c r="M174" s="64">
        <v>9351.6300000000028</v>
      </c>
      <c r="N174" s="65">
        <v>0.86113390185889649</v>
      </c>
      <c r="O174" s="64">
        <v>9288.5700000000015</v>
      </c>
      <c r="P174" s="66">
        <v>343</v>
      </c>
      <c r="Q174" s="66" t="s">
        <v>852</v>
      </c>
      <c r="R174" s="66">
        <v>28</v>
      </c>
    </row>
    <row r="175" spans="1:18" x14ac:dyDescent="0.3">
      <c r="A175" t="s">
        <v>358</v>
      </c>
      <c r="B175" t="s">
        <v>83</v>
      </c>
      <c r="C175" t="s">
        <v>542</v>
      </c>
      <c r="D175" s="23">
        <v>42459</v>
      </c>
      <c r="E175" s="30">
        <v>2016</v>
      </c>
      <c r="F175" s="30">
        <v>3</v>
      </c>
      <c r="G175" s="29" t="s">
        <v>576</v>
      </c>
      <c r="H175" t="s">
        <v>211</v>
      </c>
      <c r="I175" t="s">
        <v>584</v>
      </c>
      <c r="J175" s="23">
        <v>42598</v>
      </c>
      <c r="K175" s="23">
        <v>42618</v>
      </c>
      <c r="L175" s="64">
        <v>723657.24999999965</v>
      </c>
      <c r="M175" s="64">
        <v>672108.71999999962</v>
      </c>
      <c r="N175" s="65">
        <v>0.92876665023393323</v>
      </c>
      <c r="O175" s="64">
        <v>668546.57999999973</v>
      </c>
      <c r="P175" s="66">
        <v>82</v>
      </c>
      <c r="Q175" s="66" t="s">
        <v>861</v>
      </c>
      <c r="R175" s="66">
        <v>29</v>
      </c>
    </row>
    <row r="176" spans="1:18" x14ac:dyDescent="0.3">
      <c r="A176" t="s">
        <v>235</v>
      </c>
      <c r="B176" t="s">
        <v>26</v>
      </c>
      <c r="C176" t="s">
        <v>542</v>
      </c>
      <c r="D176" s="23">
        <v>41528</v>
      </c>
      <c r="E176" s="30">
        <v>2013</v>
      </c>
      <c r="F176" s="30">
        <v>9</v>
      </c>
      <c r="G176" s="29" t="s">
        <v>720</v>
      </c>
      <c r="H176" t="s">
        <v>211</v>
      </c>
      <c r="I176" t="s">
        <v>614</v>
      </c>
      <c r="J176" s="23">
        <v>42128</v>
      </c>
      <c r="K176" s="23">
        <v>42145</v>
      </c>
      <c r="L176" s="64">
        <v>24639.7</v>
      </c>
      <c r="M176" s="64">
        <v>17739.37</v>
      </c>
      <c r="N176" s="65">
        <v>0.71995072991960118</v>
      </c>
      <c r="O176" s="64">
        <v>17739.37</v>
      </c>
      <c r="P176" s="66">
        <v>388</v>
      </c>
      <c r="Q176" s="66" t="s">
        <v>860</v>
      </c>
      <c r="R176" s="66">
        <v>35</v>
      </c>
    </row>
    <row r="177" spans="1:18" x14ac:dyDescent="0.3">
      <c r="A177" t="s">
        <v>302</v>
      </c>
      <c r="B177" t="s">
        <v>117</v>
      </c>
      <c r="C177" t="s">
        <v>542</v>
      </c>
      <c r="D177" s="23">
        <v>42551</v>
      </c>
      <c r="E177" s="30">
        <v>2016</v>
      </c>
      <c r="F177" s="30">
        <v>6</v>
      </c>
      <c r="G177" s="29" t="s">
        <v>580</v>
      </c>
      <c r="H177" t="s">
        <v>211</v>
      </c>
      <c r="I177" t="s">
        <v>711</v>
      </c>
      <c r="J177" s="23">
        <v>42790</v>
      </c>
      <c r="K177" s="23">
        <v>42807</v>
      </c>
      <c r="L177" s="64">
        <v>405262.46000000119</v>
      </c>
      <c r="M177" s="64">
        <v>78695.109999999608</v>
      </c>
      <c r="N177" s="65">
        <v>0.19418307335942089</v>
      </c>
      <c r="O177" s="64">
        <v>74953.109999999637</v>
      </c>
      <c r="P177" s="66">
        <v>150</v>
      </c>
      <c r="Q177" s="66" t="s">
        <v>861</v>
      </c>
      <c r="R177" s="66">
        <v>24</v>
      </c>
    </row>
    <row r="178" spans="1:18" x14ac:dyDescent="0.3">
      <c r="A178" t="s">
        <v>365</v>
      </c>
      <c r="B178" t="s">
        <v>179</v>
      </c>
      <c r="C178" t="s">
        <v>542</v>
      </c>
      <c r="D178" s="23">
        <v>43355</v>
      </c>
      <c r="E178" s="30">
        <v>2018</v>
      </c>
      <c r="F178" s="30">
        <v>9</v>
      </c>
      <c r="G178" s="29" t="s">
        <v>695</v>
      </c>
      <c r="H178" t="s">
        <v>211</v>
      </c>
      <c r="I178" t="s">
        <v>760</v>
      </c>
      <c r="J178" s="23">
        <v>43487</v>
      </c>
      <c r="K178" s="23">
        <v>43493</v>
      </c>
      <c r="L178" s="64">
        <v>356759.68000000011</v>
      </c>
      <c r="M178" s="64">
        <v>45415.929999999993</v>
      </c>
      <c r="N178" s="65">
        <v>0.12730118493210887</v>
      </c>
      <c r="O178" s="64">
        <v>44564.419999999991</v>
      </c>
      <c r="P178" s="66">
        <v>74</v>
      </c>
      <c r="Q178" s="66" t="s">
        <v>857</v>
      </c>
      <c r="R178" s="66">
        <v>17</v>
      </c>
    </row>
    <row r="179" spans="1:18" x14ac:dyDescent="0.3">
      <c r="A179" t="s">
        <v>230</v>
      </c>
      <c r="B179" t="s">
        <v>88</v>
      </c>
      <c r="C179" t="s">
        <v>542</v>
      </c>
      <c r="D179" s="23">
        <v>42506</v>
      </c>
      <c r="E179" s="30">
        <v>2016</v>
      </c>
      <c r="F179" s="30">
        <v>5</v>
      </c>
      <c r="G179" s="29" t="s">
        <v>562</v>
      </c>
      <c r="H179" t="s">
        <v>211</v>
      </c>
      <c r="I179" t="s">
        <v>761</v>
      </c>
      <c r="J179" s="23">
        <v>43326</v>
      </c>
      <c r="K179" s="23">
        <v>43339</v>
      </c>
      <c r="L179" s="64">
        <v>5859.1600000000017</v>
      </c>
      <c r="M179" s="64">
        <v>2138.69</v>
      </c>
      <c r="N179" s="65">
        <v>0.36501648700496309</v>
      </c>
      <c r="O179" s="64">
        <v>1868.3</v>
      </c>
      <c r="P179" s="66">
        <v>548</v>
      </c>
      <c r="Q179" s="66" t="s">
        <v>857</v>
      </c>
      <c r="R179" s="66">
        <v>22</v>
      </c>
    </row>
    <row r="180" spans="1:18" x14ac:dyDescent="0.3">
      <c r="A180" t="s">
        <v>355</v>
      </c>
      <c r="B180" t="s">
        <v>69</v>
      </c>
      <c r="C180" t="s">
        <v>542</v>
      </c>
      <c r="D180" s="23">
        <v>42445</v>
      </c>
      <c r="E180" s="30">
        <v>2016</v>
      </c>
      <c r="F180" s="30">
        <v>3</v>
      </c>
      <c r="G180" s="29" t="s">
        <v>576</v>
      </c>
      <c r="H180" t="s">
        <v>211</v>
      </c>
      <c r="I180" t="s">
        <v>674</v>
      </c>
      <c r="J180" s="23">
        <v>42592</v>
      </c>
      <c r="K180" s="23">
        <v>42611</v>
      </c>
      <c r="L180" s="64">
        <v>65359.090000000047</v>
      </c>
      <c r="M180" s="64">
        <v>24107.799999999948</v>
      </c>
      <c r="N180" s="65">
        <v>0.36885152470757976</v>
      </c>
      <c r="O180" s="64">
        <v>22451.51999999995</v>
      </c>
      <c r="P180" s="66">
        <v>87</v>
      </c>
      <c r="Q180" s="66" t="s">
        <v>851</v>
      </c>
      <c r="R180" s="66">
        <v>28</v>
      </c>
    </row>
    <row r="181" spans="1:18" x14ac:dyDescent="0.3">
      <c r="A181" t="s">
        <v>344</v>
      </c>
      <c r="B181" t="s">
        <v>157</v>
      </c>
      <c r="C181" t="s">
        <v>542</v>
      </c>
      <c r="D181" s="23">
        <v>43000</v>
      </c>
      <c r="E181" s="30">
        <v>2017</v>
      </c>
      <c r="F181" s="30">
        <v>9</v>
      </c>
      <c r="G181" s="29" t="s">
        <v>610</v>
      </c>
      <c r="H181" t="s">
        <v>211</v>
      </c>
      <c r="I181" t="s">
        <v>762</v>
      </c>
      <c r="J181" s="23">
        <v>43168</v>
      </c>
      <c r="K181" s="23">
        <v>43192</v>
      </c>
      <c r="L181" s="64">
        <v>225729.59</v>
      </c>
      <c r="M181" s="64">
        <v>39473.47</v>
      </c>
      <c r="N181" s="65">
        <v>0.17487060513422278</v>
      </c>
      <c r="O181" s="64">
        <v>38272.15</v>
      </c>
      <c r="P181" s="66">
        <v>100</v>
      </c>
      <c r="Q181" s="66" t="s">
        <v>857</v>
      </c>
      <c r="R181" s="66">
        <v>28</v>
      </c>
    </row>
    <row r="182" spans="1:18" x14ac:dyDescent="0.3">
      <c r="A182" t="s">
        <v>297</v>
      </c>
      <c r="B182" t="s">
        <v>123</v>
      </c>
      <c r="C182" t="s">
        <v>542</v>
      </c>
      <c r="D182" s="23">
        <v>42551</v>
      </c>
      <c r="E182" s="30">
        <v>2016</v>
      </c>
      <c r="F182" s="30">
        <v>6</v>
      </c>
      <c r="G182" s="29" t="s">
        <v>580</v>
      </c>
      <c r="H182" t="s">
        <v>211</v>
      </c>
      <c r="I182" t="s">
        <v>616</v>
      </c>
      <c r="J182" s="23">
        <v>42808</v>
      </c>
      <c r="K182" s="23">
        <v>42821</v>
      </c>
      <c r="L182" s="64">
        <v>3497.1899999999991</v>
      </c>
      <c r="M182" s="64">
        <v>3097.329999999999</v>
      </c>
      <c r="N182" s="65">
        <v>0.88566248902690436</v>
      </c>
      <c r="O182" s="64">
        <v>2966.34</v>
      </c>
      <c r="P182" s="66">
        <v>161</v>
      </c>
      <c r="Q182" s="66" t="s">
        <v>862</v>
      </c>
      <c r="R182" s="66">
        <v>23</v>
      </c>
    </row>
    <row r="183" spans="1:18" x14ac:dyDescent="0.3">
      <c r="A183" t="s">
        <v>281</v>
      </c>
      <c r="B183" t="s">
        <v>34</v>
      </c>
      <c r="C183" t="s">
        <v>542</v>
      </c>
      <c r="D183" s="23">
        <v>41738</v>
      </c>
      <c r="E183" s="30">
        <v>2014</v>
      </c>
      <c r="F183" s="30">
        <v>4</v>
      </c>
      <c r="G183" s="29" t="s">
        <v>675</v>
      </c>
      <c r="H183" t="s">
        <v>211</v>
      </c>
      <c r="I183" t="s">
        <v>723</v>
      </c>
      <c r="J183" s="23">
        <v>42018</v>
      </c>
      <c r="K183" s="23">
        <v>42018</v>
      </c>
      <c r="L183" s="64">
        <v>11673.04</v>
      </c>
      <c r="M183" s="64">
        <v>6248.84</v>
      </c>
      <c r="N183" s="65">
        <v>0.53532241815328307</v>
      </c>
      <c r="O183" s="64">
        <v>6248.84</v>
      </c>
      <c r="P183" s="66">
        <v>176</v>
      </c>
      <c r="Q183" s="66" t="s">
        <v>851</v>
      </c>
      <c r="R183" s="66">
        <v>16</v>
      </c>
    </row>
    <row r="184" spans="1:18" x14ac:dyDescent="0.3">
      <c r="A184" t="s">
        <v>316</v>
      </c>
      <c r="B184" t="s">
        <v>122</v>
      </c>
      <c r="C184" t="s">
        <v>542</v>
      </c>
      <c r="D184" s="23">
        <v>42551</v>
      </c>
      <c r="E184" s="30">
        <v>2016</v>
      </c>
      <c r="F184" s="30">
        <v>6</v>
      </c>
      <c r="G184" s="29" t="s">
        <v>580</v>
      </c>
      <c r="H184" t="s">
        <v>211</v>
      </c>
      <c r="I184" t="s">
        <v>763</v>
      </c>
      <c r="J184" s="23">
        <v>42761</v>
      </c>
      <c r="K184" s="23">
        <v>42779</v>
      </c>
      <c r="L184" s="64">
        <v>8922.7000000000025</v>
      </c>
      <c r="M184" s="64">
        <v>7183.5400000000009</v>
      </c>
      <c r="N184" s="65">
        <v>0.80508590449079298</v>
      </c>
      <c r="O184" s="64">
        <v>7169.630000000001</v>
      </c>
      <c r="P184" s="66">
        <v>130</v>
      </c>
      <c r="Q184" s="66" t="s">
        <v>862</v>
      </c>
      <c r="R184" s="66">
        <v>26</v>
      </c>
    </row>
    <row r="185" spans="1:18" x14ac:dyDescent="0.3">
      <c r="A185" t="s">
        <v>515</v>
      </c>
      <c r="B185" t="s">
        <v>457</v>
      </c>
      <c r="C185" t="s">
        <v>542</v>
      </c>
      <c r="D185" s="23">
        <v>44970</v>
      </c>
      <c r="E185" s="30">
        <v>2023</v>
      </c>
      <c r="F185" s="30">
        <v>2</v>
      </c>
      <c r="G185" s="29" t="s">
        <v>764</v>
      </c>
      <c r="H185" t="s">
        <v>211</v>
      </c>
      <c r="I185" t="s">
        <v>765</v>
      </c>
      <c r="J185" s="23">
        <v>45034</v>
      </c>
      <c r="K185" s="23">
        <v>45036</v>
      </c>
      <c r="L185" s="64">
        <v>11917.14000000001</v>
      </c>
      <c r="M185" s="64">
        <v>5843.9000000000042</v>
      </c>
      <c r="N185" s="65">
        <v>0.49037772485680281</v>
      </c>
      <c r="O185" s="64">
        <v>5082.970000000003</v>
      </c>
      <c r="P185" s="66">
        <v>40</v>
      </c>
      <c r="Q185" s="66" t="s">
        <v>843</v>
      </c>
      <c r="R185" s="66">
        <v>5</v>
      </c>
    </row>
    <row r="186" spans="1:18" x14ac:dyDescent="0.3">
      <c r="A186" t="s">
        <v>254</v>
      </c>
      <c r="B186" t="s">
        <v>21</v>
      </c>
      <c r="C186" t="s">
        <v>542</v>
      </c>
      <c r="D186" s="23">
        <v>43265</v>
      </c>
      <c r="E186" s="30">
        <v>2018</v>
      </c>
      <c r="F186" s="30">
        <v>6</v>
      </c>
      <c r="G186" s="29" t="s">
        <v>564</v>
      </c>
      <c r="H186" t="s">
        <v>211</v>
      </c>
      <c r="I186" t="s">
        <v>766</v>
      </c>
      <c r="J186" s="23">
        <v>43607</v>
      </c>
      <c r="K186" s="23">
        <v>43619</v>
      </c>
      <c r="L186" s="64">
        <v>87499.780000000246</v>
      </c>
      <c r="M186" s="64">
        <v>12311.510000000009</v>
      </c>
      <c r="N186" s="65">
        <v>0.14070332519693163</v>
      </c>
      <c r="O186" s="64">
        <v>10985.19000000001</v>
      </c>
      <c r="P186" s="66">
        <v>228</v>
      </c>
      <c r="Q186" s="66" t="s">
        <v>845</v>
      </c>
      <c r="R186" s="66">
        <v>13</v>
      </c>
    </row>
    <row r="187" spans="1:18" x14ac:dyDescent="0.3">
      <c r="A187" t="s">
        <v>328</v>
      </c>
      <c r="B187" t="s">
        <v>80</v>
      </c>
      <c r="C187" t="s">
        <v>542</v>
      </c>
      <c r="D187" s="23">
        <v>42453</v>
      </c>
      <c r="E187" s="30">
        <v>2016</v>
      </c>
      <c r="F187" s="30">
        <v>3</v>
      </c>
      <c r="G187" s="29" t="s">
        <v>576</v>
      </c>
      <c r="H187" t="s">
        <v>211</v>
      </c>
      <c r="I187" t="s">
        <v>767</v>
      </c>
      <c r="J187" s="23">
        <v>42646</v>
      </c>
      <c r="K187" s="23">
        <v>42667</v>
      </c>
      <c r="L187" s="64">
        <v>3980.85</v>
      </c>
      <c r="M187" s="64">
        <v>2446.61</v>
      </c>
      <c r="N187" s="65">
        <v>0.61459487295426862</v>
      </c>
      <c r="O187" s="64">
        <v>2348.61</v>
      </c>
      <c r="P187" s="66">
        <v>115</v>
      </c>
      <c r="Q187" s="66" t="s">
        <v>864</v>
      </c>
      <c r="R187" s="66">
        <v>34</v>
      </c>
    </row>
    <row r="188" spans="1:18" x14ac:dyDescent="0.3">
      <c r="A188" t="s">
        <v>516</v>
      </c>
      <c r="B188" t="s">
        <v>422</v>
      </c>
      <c r="C188" t="s">
        <v>542</v>
      </c>
      <c r="D188" s="23">
        <v>44151</v>
      </c>
      <c r="E188" s="30">
        <v>2020</v>
      </c>
      <c r="F188" s="30">
        <v>11</v>
      </c>
      <c r="G188" s="29" t="s">
        <v>768</v>
      </c>
      <c r="H188" t="s">
        <v>211</v>
      </c>
      <c r="I188" t="s">
        <v>769</v>
      </c>
      <c r="J188" s="23">
        <v>44186</v>
      </c>
      <c r="K188" s="23">
        <v>44193</v>
      </c>
      <c r="L188" s="64">
        <v>1904696.4500000039</v>
      </c>
      <c r="M188" s="64">
        <v>219562.21999999951</v>
      </c>
      <c r="N188" s="65">
        <v>0.11527412675127266</v>
      </c>
      <c r="O188" s="64">
        <v>215438.71999999951</v>
      </c>
      <c r="P188" s="66">
        <v>20</v>
      </c>
      <c r="Q188" s="66" t="s">
        <v>845</v>
      </c>
      <c r="R188" s="66">
        <v>9</v>
      </c>
    </row>
    <row r="189" spans="1:18" x14ac:dyDescent="0.3">
      <c r="A189" t="s">
        <v>231</v>
      </c>
      <c r="B189" t="s">
        <v>89</v>
      </c>
      <c r="C189" t="s">
        <v>542</v>
      </c>
      <c r="D189" s="23">
        <v>42507</v>
      </c>
      <c r="E189" s="30">
        <v>2016</v>
      </c>
      <c r="F189" s="30">
        <v>5</v>
      </c>
      <c r="G189" s="29" t="s">
        <v>562</v>
      </c>
      <c r="H189" t="s">
        <v>211</v>
      </c>
      <c r="I189" t="s">
        <v>770</v>
      </c>
      <c r="J189" s="23">
        <v>43231</v>
      </c>
      <c r="K189" s="23">
        <v>43241</v>
      </c>
      <c r="L189" s="64">
        <v>20032.919999999998</v>
      </c>
      <c r="M189" s="64">
        <v>3759.59</v>
      </c>
      <c r="N189" s="65">
        <v>0.18767059420194362</v>
      </c>
      <c r="O189" s="64">
        <v>3595.76</v>
      </c>
      <c r="P189" s="66">
        <v>485</v>
      </c>
      <c r="Q189" s="66" t="s">
        <v>856</v>
      </c>
      <c r="R189" s="66">
        <v>16</v>
      </c>
    </row>
    <row r="190" spans="1:18" s="67" customFormat="1" x14ac:dyDescent="0.3">
      <c r="A190" t="s">
        <v>517</v>
      </c>
      <c r="B190" t="s">
        <v>455</v>
      </c>
      <c r="C190" t="s">
        <v>542</v>
      </c>
      <c r="D190" s="23">
        <v>43845</v>
      </c>
      <c r="E190" s="30">
        <v>2020</v>
      </c>
      <c r="F190" s="30">
        <v>1</v>
      </c>
      <c r="G190" s="29" t="s">
        <v>668</v>
      </c>
      <c r="H190" t="s">
        <v>211</v>
      </c>
      <c r="I190" t="s">
        <v>771</v>
      </c>
      <c r="J190" s="23">
        <v>44923</v>
      </c>
      <c r="K190" s="23">
        <v>44930</v>
      </c>
      <c r="L190" s="64">
        <v>19554.64</v>
      </c>
      <c r="M190" s="64">
        <v>7034.33</v>
      </c>
      <c r="N190" s="65">
        <v>0.35972689857752432</v>
      </c>
      <c r="O190" s="64">
        <v>6034.33</v>
      </c>
      <c r="P190" s="66">
        <v>733</v>
      </c>
      <c r="Q190" s="66" t="s">
        <v>850</v>
      </c>
      <c r="R190" s="66">
        <v>8</v>
      </c>
    </row>
    <row r="191" spans="1:18" x14ac:dyDescent="0.3">
      <c r="A191" t="s">
        <v>403</v>
      </c>
      <c r="B191" t="s">
        <v>482</v>
      </c>
      <c r="C191" t="s">
        <v>542</v>
      </c>
      <c r="D191" s="23">
        <v>43558</v>
      </c>
      <c r="E191" s="30">
        <v>2019</v>
      </c>
      <c r="F191" s="30">
        <v>4</v>
      </c>
      <c r="G191" s="29" t="s">
        <v>772</v>
      </c>
      <c r="H191" t="s">
        <v>211</v>
      </c>
      <c r="I191" t="s">
        <v>609</v>
      </c>
      <c r="J191" s="23">
        <v>43591</v>
      </c>
      <c r="K191" s="23">
        <v>43598</v>
      </c>
      <c r="L191" s="64">
        <v>1074489.120000001</v>
      </c>
      <c r="M191" s="64">
        <v>170893.58</v>
      </c>
      <c r="N191" s="65">
        <v>0.15904635683979734</v>
      </c>
      <c r="O191" s="64">
        <v>167192.75999999989</v>
      </c>
      <c r="P191" s="66">
        <v>12</v>
      </c>
      <c r="Q191" s="66" t="s">
        <v>856</v>
      </c>
      <c r="R191" s="66">
        <v>15</v>
      </c>
    </row>
    <row r="192" spans="1:18" x14ac:dyDescent="0.3">
      <c r="A192" t="s">
        <v>376</v>
      </c>
      <c r="B192" t="s">
        <v>177</v>
      </c>
      <c r="C192" t="s">
        <v>542</v>
      </c>
      <c r="D192" s="23">
        <v>43341</v>
      </c>
      <c r="E192" s="30">
        <v>2018</v>
      </c>
      <c r="F192" s="30">
        <v>8</v>
      </c>
      <c r="G192" s="29" t="s">
        <v>749</v>
      </c>
      <c r="H192" t="s">
        <v>211</v>
      </c>
      <c r="I192" t="s">
        <v>773</v>
      </c>
      <c r="J192" s="23">
        <v>43452</v>
      </c>
      <c r="K192" s="23">
        <v>43472</v>
      </c>
      <c r="L192" s="64">
        <v>102280.22</v>
      </c>
      <c r="M192" s="64">
        <v>7122.0099999999939</v>
      </c>
      <c r="N192" s="65">
        <v>6.9632329691899308E-2</v>
      </c>
      <c r="O192" s="64">
        <v>5745.8799999999956</v>
      </c>
      <c r="P192" s="66">
        <v>66</v>
      </c>
      <c r="Q192" s="66" t="s">
        <v>856</v>
      </c>
      <c r="R192" s="66">
        <v>20</v>
      </c>
    </row>
    <row r="193" spans="1:18" x14ac:dyDescent="0.3">
      <c r="A193" t="s">
        <v>333</v>
      </c>
      <c r="B193" t="s">
        <v>136</v>
      </c>
      <c r="C193" t="s">
        <v>542</v>
      </c>
      <c r="D193" s="23">
        <v>42709</v>
      </c>
      <c r="E193" s="30">
        <v>2016</v>
      </c>
      <c r="F193" s="30">
        <v>12</v>
      </c>
      <c r="G193" s="29" t="s">
        <v>572</v>
      </c>
      <c r="H193" t="s">
        <v>211</v>
      </c>
      <c r="I193" t="s">
        <v>774</v>
      </c>
      <c r="J193" s="23">
        <v>42900</v>
      </c>
      <c r="K193" s="23">
        <v>42919</v>
      </c>
      <c r="L193" s="64">
        <v>701419.27000000735</v>
      </c>
      <c r="M193" s="64">
        <v>63170.5099999999</v>
      </c>
      <c r="N193" s="65">
        <v>9.0060984495049928E-2</v>
      </c>
      <c r="O193" s="64">
        <v>60503.719999999921</v>
      </c>
      <c r="P193" s="66">
        <v>110</v>
      </c>
      <c r="Q193" s="66" t="s">
        <v>863</v>
      </c>
      <c r="R193" s="66">
        <v>33</v>
      </c>
    </row>
    <row r="194" spans="1:18" x14ac:dyDescent="0.3">
      <c r="A194" t="s">
        <v>367</v>
      </c>
      <c r="B194" t="s">
        <v>196</v>
      </c>
      <c r="C194" t="s">
        <v>542</v>
      </c>
      <c r="D194" s="23">
        <v>43682</v>
      </c>
      <c r="E194" s="30">
        <v>2019</v>
      </c>
      <c r="F194" s="30">
        <v>8</v>
      </c>
      <c r="G194" s="29" t="s">
        <v>775</v>
      </c>
      <c r="H194" t="s">
        <v>211</v>
      </c>
      <c r="I194" t="s">
        <v>776</v>
      </c>
      <c r="J194" s="23">
        <v>43804</v>
      </c>
      <c r="K194" s="23">
        <v>43810</v>
      </c>
      <c r="L194" s="64">
        <v>691924.00999999966</v>
      </c>
      <c r="M194" s="64">
        <v>132771.73000000001</v>
      </c>
      <c r="N194" s="65">
        <v>0.19188773345211721</v>
      </c>
      <c r="O194" s="64">
        <v>132131.70000000001</v>
      </c>
      <c r="P194" s="66">
        <v>73</v>
      </c>
      <c r="Q194" s="66" t="s">
        <v>853</v>
      </c>
      <c r="R194" s="66">
        <v>15</v>
      </c>
    </row>
    <row r="195" spans="1:18" x14ac:dyDescent="0.3">
      <c r="A195" t="s">
        <v>253</v>
      </c>
      <c r="B195" t="s">
        <v>483</v>
      </c>
      <c r="C195" t="s">
        <v>542</v>
      </c>
      <c r="D195" s="23">
        <v>42506</v>
      </c>
      <c r="E195" s="30">
        <v>2016</v>
      </c>
      <c r="F195" s="30">
        <v>5</v>
      </c>
      <c r="G195" s="29" t="s">
        <v>562</v>
      </c>
      <c r="H195" t="s">
        <v>211</v>
      </c>
      <c r="I195" t="s">
        <v>777</v>
      </c>
      <c r="J195" s="23">
        <v>42865</v>
      </c>
      <c r="K195" s="23">
        <v>42898</v>
      </c>
      <c r="L195" s="64">
        <v>17735.05</v>
      </c>
      <c r="M195" s="64">
        <v>12074.71</v>
      </c>
      <c r="N195" s="65">
        <v>0.68083879098170008</v>
      </c>
      <c r="O195" s="64">
        <v>11966.41</v>
      </c>
      <c r="P195" s="66">
        <v>231</v>
      </c>
      <c r="Q195" s="66" t="s">
        <v>861</v>
      </c>
      <c r="R195" s="66">
        <v>37</v>
      </c>
    </row>
    <row r="196" spans="1:18" x14ac:dyDescent="0.3">
      <c r="A196" t="s">
        <v>274</v>
      </c>
      <c r="B196" t="s">
        <v>59</v>
      </c>
      <c r="C196" t="s">
        <v>542</v>
      </c>
      <c r="D196" s="23">
        <v>42298</v>
      </c>
      <c r="E196" s="30">
        <v>2015</v>
      </c>
      <c r="F196" s="30">
        <v>10</v>
      </c>
      <c r="G196" s="29" t="s">
        <v>655</v>
      </c>
      <c r="H196" t="s">
        <v>211</v>
      </c>
      <c r="I196" t="s">
        <v>778</v>
      </c>
      <c r="J196" s="23">
        <v>42587</v>
      </c>
      <c r="K196" s="23">
        <v>42604</v>
      </c>
      <c r="L196" s="64">
        <v>12657.03</v>
      </c>
      <c r="M196" s="64">
        <v>2942.82</v>
      </c>
      <c r="N196" s="65">
        <v>0.23250478192751381</v>
      </c>
      <c r="O196" s="64">
        <v>2930.82</v>
      </c>
      <c r="P196" s="66">
        <v>181</v>
      </c>
      <c r="Q196" s="66" t="s">
        <v>847</v>
      </c>
      <c r="R196" s="66">
        <v>28</v>
      </c>
    </row>
    <row r="197" spans="1:18" x14ac:dyDescent="0.3">
      <c r="A197" t="s">
        <v>518</v>
      </c>
      <c r="B197" t="s">
        <v>484</v>
      </c>
      <c r="C197" t="s">
        <v>542</v>
      </c>
      <c r="D197" s="23">
        <v>44286</v>
      </c>
      <c r="E197" s="30">
        <v>2021</v>
      </c>
      <c r="F197" s="30">
        <v>3</v>
      </c>
      <c r="G197" s="29" t="s">
        <v>753</v>
      </c>
      <c r="H197" t="s">
        <v>211</v>
      </c>
      <c r="I197" t="s">
        <v>779</v>
      </c>
      <c r="J197" s="23">
        <v>44335</v>
      </c>
      <c r="K197" s="23">
        <v>44341</v>
      </c>
      <c r="L197" s="64">
        <v>53463.640000000043</v>
      </c>
      <c r="M197" s="64">
        <v>7371.92</v>
      </c>
      <c r="N197" s="65">
        <v>0.13788660854367554</v>
      </c>
      <c r="O197" s="64">
        <v>7285.69</v>
      </c>
      <c r="P197" s="66">
        <v>30</v>
      </c>
      <c r="Q197" s="66" t="s">
        <v>843</v>
      </c>
      <c r="R197" s="66">
        <v>6</v>
      </c>
    </row>
    <row r="198" spans="1:18" x14ac:dyDescent="0.3">
      <c r="A198" t="s">
        <v>319</v>
      </c>
      <c r="B198" t="s">
        <v>38</v>
      </c>
      <c r="C198" t="s">
        <v>542</v>
      </c>
      <c r="D198" s="23">
        <v>41768</v>
      </c>
      <c r="E198" s="30">
        <v>2014</v>
      </c>
      <c r="F198" s="30">
        <v>5</v>
      </c>
      <c r="G198" s="29" t="s">
        <v>712</v>
      </c>
      <c r="H198" t="s">
        <v>211</v>
      </c>
      <c r="I198" t="s">
        <v>780</v>
      </c>
      <c r="J198" s="23">
        <v>41970</v>
      </c>
      <c r="K198" s="23">
        <v>41974</v>
      </c>
      <c r="L198" s="64">
        <v>1049547.150000026</v>
      </c>
      <c r="M198" s="64">
        <v>633013.81000000704</v>
      </c>
      <c r="N198" s="65">
        <v>0.60313041677069146</v>
      </c>
      <c r="O198" s="64">
        <v>633013.81000000704</v>
      </c>
      <c r="P198" s="66">
        <v>129</v>
      </c>
      <c r="Q198" s="66" t="s">
        <v>857</v>
      </c>
      <c r="R198" s="66">
        <v>15</v>
      </c>
    </row>
    <row r="199" spans="1:18" x14ac:dyDescent="0.3">
      <c r="A199" t="s">
        <v>260</v>
      </c>
      <c r="B199" t="s">
        <v>90</v>
      </c>
      <c r="C199" t="s">
        <v>542</v>
      </c>
      <c r="D199" s="23">
        <v>42507</v>
      </c>
      <c r="E199" s="30">
        <v>2016</v>
      </c>
      <c r="F199" s="30">
        <v>5</v>
      </c>
      <c r="G199" s="29" t="s">
        <v>562</v>
      </c>
      <c r="H199" t="s">
        <v>211</v>
      </c>
      <c r="I199" t="s">
        <v>781</v>
      </c>
      <c r="J199" s="23">
        <v>42822</v>
      </c>
      <c r="K199" s="23">
        <v>42842</v>
      </c>
      <c r="L199" s="64">
        <v>12056.290000000041</v>
      </c>
      <c r="M199" s="64">
        <v>6560.1300000000156</v>
      </c>
      <c r="N199" s="65">
        <v>0.54412509984414714</v>
      </c>
      <c r="O199" s="64">
        <v>6081.2300000000132</v>
      </c>
      <c r="P199" s="66">
        <v>207</v>
      </c>
      <c r="Q199" s="66" t="s">
        <v>844</v>
      </c>
      <c r="R199" s="66">
        <v>22</v>
      </c>
    </row>
    <row r="200" spans="1:18" x14ac:dyDescent="0.3">
      <c r="A200" t="s">
        <v>324</v>
      </c>
      <c r="B200" t="s">
        <v>155</v>
      </c>
      <c r="C200" t="s">
        <v>542</v>
      </c>
      <c r="D200" s="23">
        <v>42965</v>
      </c>
      <c r="E200" s="30">
        <v>2017</v>
      </c>
      <c r="F200" s="30">
        <v>8</v>
      </c>
      <c r="G200" s="29" t="s">
        <v>626</v>
      </c>
      <c r="H200" t="s">
        <v>211</v>
      </c>
      <c r="I200" t="s">
        <v>782</v>
      </c>
      <c r="J200" s="23">
        <v>43164</v>
      </c>
      <c r="K200" s="23">
        <v>43178</v>
      </c>
      <c r="L200" s="64">
        <v>613648.3000000061</v>
      </c>
      <c r="M200" s="64">
        <v>165933.0199999997</v>
      </c>
      <c r="N200" s="65">
        <v>0.27040410606531146</v>
      </c>
      <c r="O200" s="64">
        <v>151612.30999999979</v>
      </c>
      <c r="P200" s="66">
        <v>123</v>
      </c>
      <c r="Q200" s="66" t="s">
        <v>853</v>
      </c>
      <c r="R200" s="66">
        <v>21</v>
      </c>
    </row>
    <row r="201" spans="1:18" x14ac:dyDescent="0.3">
      <c r="A201" t="s">
        <v>310</v>
      </c>
      <c r="B201" t="s">
        <v>35</v>
      </c>
      <c r="C201" t="s">
        <v>542</v>
      </c>
      <c r="D201" s="23">
        <v>41739</v>
      </c>
      <c r="E201" s="30">
        <v>2014</v>
      </c>
      <c r="F201" s="30">
        <v>4</v>
      </c>
      <c r="G201" s="29" t="s">
        <v>675</v>
      </c>
      <c r="H201" t="s">
        <v>211</v>
      </c>
      <c r="I201" t="s">
        <v>783</v>
      </c>
      <c r="J201" s="23">
        <v>41978</v>
      </c>
      <c r="K201" s="23">
        <v>41978</v>
      </c>
      <c r="L201" s="64">
        <v>767634.52999999956</v>
      </c>
      <c r="M201" s="64">
        <v>91122.50999999998</v>
      </c>
      <c r="N201" s="65">
        <v>0.11870559027614357</v>
      </c>
      <c r="O201" s="64">
        <v>91122.50999999998</v>
      </c>
      <c r="P201" s="66">
        <v>139</v>
      </c>
      <c r="Q201" s="66" t="s">
        <v>868</v>
      </c>
      <c r="R201" s="66">
        <v>28</v>
      </c>
    </row>
    <row r="202" spans="1:18" x14ac:dyDescent="0.3">
      <c r="A202" t="s">
        <v>329</v>
      </c>
      <c r="B202" t="s">
        <v>151</v>
      </c>
      <c r="C202" t="s">
        <v>542</v>
      </c>
      <c r="D202" s="23">
        <v>42949</v>
      </c>
      <c r="E202" s="30">
        <v>2017</v>
      </c>
      <c r="F202" s="30">
        <v>8</v>
      </c>
      <c r="G202" s="29" t="s">
        <v>626</v>
      </c>
      <c r="H202" t="s">
        <v>211</v>
      </c>
      <c r="I202" t="s">
        <v>784</v>
      </c>
      <c r="J202" s="23">
        <v>43136</v>
      </c>
      <c r="K202" s="23">
        <v>43150</v>
      </c>
      <c r="L202" s="64">
        <v>1847303.8600000411</v>
      </c>
      <c r="M202" s="64">
        <v>335624.27000000229</v>
      </c>
      <c r="N202" s="65">
        <v>0.18168330466217661</v>
      </c>
      <c r="O202" s="64">
        <v>314453.1700000015</v>
      </c>
      <c r="P202" s="66">
        <v>114</v>
      </c>
      <c r="Q202" s="66" t="s">
        <v>857</v>
      </c>
      <c r="R202" s="66">
        <v>21</v>
      </c>
    </row>
    <row r="203" spans="1:18" x14ac:dyDescent="0.3">
      <c r="A203" t="s">
        <v>374</v>
      </c>
      <c r="B203" t="s">
        <v>485</v>
      </c>
      <c r="C203" t="s">
        <v>542</v>
      </c>
      <c r="D203" s="23">
        <v>42450</v>
      </c>
      <c r="E203" s="30">
        <v>2016</v>
      </c>
      <c r="F203" s="30">
        <v>3</v>
      </c>
      <c r="G203" s="29" t="s">
        <v>576</v>
      </c>
      <c r="H203" t="s">
        <v>211</v>
      </c>
      <c r="I203" t="s">
        <v>739</v>
      </c>
      <c r="J203" s="23">
        <v>42573</v>
      </c>
      <c r="K203" s="23">
        <v>42590</v>
      </c>
      <c r="L203" s="64">
        <v>1686496.970000017</v>
      </c>
      <c r="M203" s="64">
        <v>425134.77000000421</v>
      </c>
      <c r="N203" s="65">
        <v>0.25208154984114789</v>
      </c>
      <c r="O203" s="64">
        <v>407259.39000000397</v>
      </c>
      <c r="P203" s="66">
        <v>68</v>
      </c>
      <c r="Q203" s="66" t="s">
        <v>864</v>
      </c>
      <c r="R203" s="66">
        <v>30</v>
      </c>
    </row>
    <row r="204" spans="1:18" x14ac:dyDescent="0.3">
      <c r="A204" t="s">
        <v>301</v>
      </c>
      <c r="B204" t="s">
        <v>79</v>
      </c>
      <c r="C204" t="s">
        <v>542</v>
      </c>
      <c r="D204" s="23">
        <v>42453</v>
      </c>
      <c r="E204" s="30">
        <v>2016</v>
      </c>
      <c r="F204" s="30">
        <v>3</v>
      </c>
      <c r="G204" s="29" t="s">
        <v>576</v>
      </c>
      <c r="H204" t="s">
        <v>211</v>
      </c>
      <c r="I204" t="s">
        <v>785</v>
      </c>
      <c r="J204" s="23">
        <v>42695</v>
      </c>
      <c r="K204" s="23">
        <v>42716</v>
      </c>
      <c r="L204" s="64">
        <v>37610.01</v>
      </c>
      <c r="M204" s="64">
        <v>31401.55999999999</v>
      </c>
      <c r="N204" s="65">
        <v>0.83492559560606305</v>
      </c>
      <c r="O204" s="64">
        <v>30516.659999999989</v>
      </c>
      <c r="P204" s="66">
        <v>152</v>
      </c>
      <c r="Q204" s="66" t="s">
        <v>862</v>
      </c>
      <c r="R204" s="66">
        <v>29</v>
      </c>
    </row>
    <row r="205" spans="1:18" x14ac:dyDescent="0.3">
      <c r="A205" t="s">
        <v>346</v>
      </c>
      <c r="B205" t="s">
        <v>145</v>
      </c>
      <c r="C205" t="s">
        <v>542</v>
      </c>
      <c r="D205" s="23">
        <v>42804</v>
      </c>
      <c r="E205" s="30">
        <v>2017</v>
      </c>
      <c r="F205" s="30">
        <v>3</v>
      </c>
      <c r="G205" s="29" t="s">
        <v>786</v>
      </c>
      <c r="H205" t="s">
        <v>211</v>
      </c>
      <c r="I205" t="s">
        <v>787</v>
      </c>
      <c r="J205" s="23">
        <v>42968</v>
      </c>
      <c r="K205" s="23">
        <v>42989</v>
      </c>
      <c r="L205" s="64">
        <v>386480.40000000049</v>
      </c>
      <c r="M205" s="64">
        <v>89683.460000000036</v>
      </c>
      <c r="N205" s="65">
        <v>0.2320517676963694</v>
      </c>
      <c r="O205" s="64">
        <v>83997.760000000068</v>
      </c>
      <c r="P205" s="66">
        <v>96</v>
      </c>
      <c r="Q205" s="66" t="s">
        <v>851</v>
      </c>
      <c r="R205" s="66">
        <v>31</v>
      </c>
    </row>
    <row r="206" spans="1:18" x14ac:dyDescent="0.3">
      <c r="A206" t="s">
        <v>519</v>
      </c>
      <c r="B206" t="s">
        <v>466</v>
      </c>
      <c r="C206" t="s">
        <v>542</v>
      </c>
      <c r="D206" s="23">
        <v>45243</v>
      </c>
      <c r="E206" s="30">
        <v>2023</v>
      </c>
      <c r="F206" s="30">
        <v>11</v>
      </c>
      <c r="G206" s="29" t="s">
        <v>788</v>
      </c>
      <c r="H206" t="s">
        <v>211</v>
      </c>
      <c r="I206" t="s">
        <v>789</v>
      </c>
      <c r="J206" s="23">
        <v>45278</v>
      </c>
      <c r="K206" s="23">
        <v>45280</v>
      </c>
      <c r="L206" s="64">
        <v>8599065.7099999338</v>
      </c>
      <c r="M206" s="64">
        <v>2517162.8899999792</v>
      </c>
      <c r="N206" s="65">
        <v>0.29272516048723141</v>
      </c>
      <c r="O206" s="64">
        <v>2449875.279999983</v>
      </c>
      <c r="P206" s="66">
        <v>21</v>
      </c>
      <c r="Q206" s="66" t="s">
        <v>850</v>
      </c>
      <c r="R206" s="66">
        <v>6</v>
      </c>
    </row>
    <row r="207" spans="1:18" x14ac:dyDescent="0.3">
      <c r="A207" t="s">
        <v>520</v>
      </c>
      <c r="B207" t="s">
        <v>111</v>
      </c>
      <c r="C207" t="s">
        <v>542</v>
      </c>
      <c r="D207" s="23">
        <v>42550</v>
      </c>
      <c r="E207" s="30">
        <v>2016</v>
      </c>
      <c r="F207" s="30">
        <v>6</v>
      </c>
      <c r="G207" s="29" t="s">
        <v>580</v>
      </c>
      <c r="H207" t="s">
        <v>211</v>
      </c>
      <c r="I207" t="s">
        <v>662</v>
      </c>
      <c r="J207" s="23">
        <v>42816</v>
      </c>
      <c r="K207" s="23">
        <v>42835</v>
      </c>
      <c r="L207" s="64">
        <v>43490.939999999981</v>
      </c>
      <c r="M207" s="64">
        <v>27064.61000000003</v>
      </c>
      <c r="N207" s="65">
        <v>0.62230455354609582</v>
      </c>
      <c r="O207" s="64">
        <v>25425.58000000002</v>
      </c>
      <c r="P207" s="66">
        <v>164</v>
      </c>
      <c r="Q207" s="66" t="s">
        <v>847</v>
      </c>
      <c r="R207" s="66">
        <v>31</v>
      </c>
    </row>
    <row r="208" spans="1:18" x14ac:dyDescent="0.3">
      <c r="A208" t="s">
        <v>232</v>
      </c>
      <c r="B208" t="s">
        <v>25</v>
      </c>
      <c r="C208" t="s">
        <v>542</v>
      </c>
      <c r="D208" s="23">
        <v>41445</v>
      </c>
      <c r="E208" s="30">
        <v>2013</v>
      </c>
      <c r="F208" s="30">
        <v>6</v>
      </c>
      <c r="G208" s="29" t="s">
        <v>649</v>
      </c>
      <c r="H208" t="s">
        <v>211</v>
      </c>
      <c r="I208" t="s">
        <v>790</v>
      </c>
      <c r="J208" s="23">
        <v>42157</v>
      </c>
      <c r="K208" s="23">
        <v>42157</v>
      </c>
      <c r="L208" s="64">
        <v>849591.78000002564</v>
      </c>
      <c r="M208" s="64">
        <v>337254.40000000561</v>
      </c>
      <c r="N208" s="65">
        <v>0.39696052614821137</v>
      </c>
      <c r="O208" s="64">
        <v>337254.40000000561</v>
      </c>
      <c r="P208" s="66">
        <v>473</v>
      </c>
      <c r="Q208" s="66" t="s">
        <v>852</v>
      </c>
      <c r="R208" s="66">
        <v>17</v>
      </c>
    </row>
    <row r="209" spans="1:18" x14ac:dyDescent="0.3">
      <c r="A209" t="s">
        <v>249</v>
      </c>
      <c r="B209" t="s">
        <v>121</v>
      </c>
      <c r="C209" t="s">
        <v>542</v>
      </c>
      <c r="D209" s="23">
        <v>42551</v>
      </c>
      <c r="E209" s="30">
        <v>2016</v>
      </c>
      <c r="F209" s="30">
        <v>6</v>
      </c>
      <c r="G209" s="29" t="s">
        <v>580</v>
      </c>
      <c r="H209" t="s">
        <v>211</v>
      </c>
      <c r="I209" t="s">
        <v>791</v>
      </c>
      <c r="J209" s="23">
        <v>42944</v>
      </c>
      <c r="K209" s="23">
        <v>42961</v>
      </c>
      <c r="L209" s="64">
        <v>27092.55000000005</v>
      </c>
      <c r="M209" s="64">
        <v>13856.95</v>
      </c>
      <c r="N209" s="65">
        <v>0.51146717455536572</v>
      </c>
      <c r="O209" s="64">
        <v>13620.13</v>
      </c>
      <c r="P209" s="66">
        <v>257</v>
      </c>
      <c r="Q209" s="66" t="s">
        <v>857</v>
      </c>
      <c r="R209" s="66">
        <v>23</v>
      </c>
    </row>
    <row r="210" spans="1:18" x14ac:dyDescent="0.3">
      <c r="A210" t="s">
        <v>298</v>
      </c>
      <c r="B210" t="s">
        <v>73</v>
      </c>
      <c r="C210" t="s">
        <v>542</v>
      </c>
      <c r="D210" s="23">
        <v>42450</v>
      </c>
      <c r="E210" s="30">
        <v>2016</v>
      </c>
      <c r="F210" s="30">
        <v>3</v>
      </c>
      <c r="G210" s="29" t="s">
        <v>576</v>
      </c>
      <c r="H210" t="s">
        <v>211</v>
      </c>
      <c r="I210" t="s">
        <v>785</v>
      </c>
      <c r="J210" s="23">
        <v>42697</v>
      </c>
      <c r="K210" s="23">
        <v>42723</v>
      </c>
      <c r="L210" s="64">
        <v>451070.23999999918</v>
      </c>
      <c r="M210" s="64">
        <v>64547.300000000207</v>
      </c>
      <c r="N210" s="65">
        <v>0.14309811261323807</v>
      </c>
      <c r="O210" s="64">
        <v>62613.86000000019</v>
      </c>
      <c r="P210" s="66">
        <v>155</v>
      </c>
      <c r="Q210" s="66" t="s">
        <v>851</v>
      </c>
      <c r="R210" s="66">
        <v>34</v>
      </c>
    </row>
    <row r="211" spans="1:18" x14ac:dyDescent="0.3">
      <c r="A211" t="s">
        <v>264</v>
      </c>
      <c r="B211" t="s">
        <v>86</v>
      </c>
      <c r="C211" t="s">
        <v>542</v>
      </c>
      <c r="D211" s="23">
        <v>42506</v>
      </c>
      <c r="E211" s="30">
        <v>2016</v>
      </c>
      <c r="F211" s="30">
        <v>5</v>
      </c>
      <c r="G211" s="29" t="s">
        <v>562</v>
      </c>
      <c r="H211" t="s">
        <v>211</v>
      </c>
      <c r="I211" t="s">
        <v>662</v>
      </c>
      <c r="J211" s="23">
        <v>42815</v>
      </c>
      <c r="K211" s="23">
        <v>42828</v>
      </c>
      <c r="L211" s="64">
        <v>40727.339999999997</v>
      </c>
      <c r="M211" s="64">
        <v>40637.339999999997</v>
      </c>
      <c r="N211" s="65">
        <v>0.99779018222157401</v>
      </c>
      <c r="O211" s="64">
        <v>40637.339999999997</v>
      </c>
      <c r="P211" s="66">
        <v>195</v>
      </c>
      <c r="Q211" s="66" t="s">
        <v>852</v>
      </c>
      <c r="R211" s="66">
        <v>26</v>
      </c>
    </row>
    <row r="212" spans="1:18" x14ac:dyDescent="0.3">
      <c r="A212" t="s">
        <v>360</v>
      </c>
      <c r="B212" t="s">
        <v>163</v>
      </c>
      <c r="C212" t="s">
        <v>542</v>
      </c>
      <c r="D212" s="23">
        <v>43090</v>
      </c>
      <c r="E212" s="30">
        <v>2017</v>
      </c>
      <c r="F212" s="30">
        <v>12</v>
      </c>
      <c r="G212" s="29" t="s">
        <v>587</v>
      </c>
      <c r="H212" t="s">
        <v>211</v>
      </c>
      <c r="I212" t="s">
        <v>792</v>
      </c>
      <c r="J212" s="23">
        <v>43224</v>
      </c>
      <c r="K212" s="23">
        <v>43248</v>
      </c>
      <c r="L212" s="64">
        <v>2421657.2499999888</v>
      </c>
      <c r="M212" s="64">
        <v>269704.2200000005</v>
      </c>
      <c r="N212" s="65">
        <v>0.11137175585025574</v>
      </c>
      <c r="O212" s="64">
        <v>263192.02000000048</v>
      </c>
      <c r="P212" s="66">
        <v>81</v>
      </c>
      <c r="Q212" s="66" t="s">
        <v>854</v>
      </c>
      <c r="R212" s="66">
        <v>23</v>
      </c>
    </row>
    <row r="213" spans="1:18" x14ac:dyDescent="0.3">
      <c r="A213" t="s">
        <v>389</v>
      </c>
      <c r="B213" t="s">
        <v>164</v>
      </c>
      <c r="C213" t="s">
        <v>542</v>
      </c>
      <c r="D213" s="23">
        <v>43090</v>
      </c>
      <c r="E213" s="30">
        <v>2017</v>
      </c>
      <c r="F213" s="30">
        <v>12</v>
      </c>
      <c r="G213" s="29" t="s">
        <v>587</v>
      </c>
      <c r="H213" t="s">
        <v>211</v>
      </c>
      <c r="I213" t="s">
        <v>793</v>
      </c>
      <c r="J213" s="23">
        <v>43187</v>
      </c>
      <c r="K213" s="23">
        <v>43199</v>
      </c>
      <c r="L213" s="64">
        <v>443631.75999999972</v>
      </c>
      <c r="M213" s="64">
        <v>80734.520000000019</v>
      </c>
      <c r="N213" s="65">
        <v>0.18198543765216466</v>
      </c>
      <c r="O213" s="64">
        <v>79736.410000000033</v>
      </c>
      <c r="P213" s="66">
        <v>55</v>
      </c>
      <c r="Q213" s="66" t="s">
        <v>856</v>
      </c>
      <c r="R213" s="66">
        <v>17</v>
      </c>
    </row>
    <row r="214" spans="1:18" x14ac:dyDescent="0.3">
      <c r="A214" t="s">
        <v>306</v>
      </c>
      <c r="B214" t="s">
        <v>44</v>
      </c>
      <c r="C214" t="s">
        <v>542</v>
      </c>
      <c r="D214" s="23">
        <v>41809</v>
      </c>
      <c r="E214" s="30">
        <v>2014</v>
      </c>
      <c r="F214" s="30">
        <v>6</v>
      </c>
      <c r="G214" s="29" t="s">
        <v>600</v>
      </c>
      <c r="H214" t="s">
        <v>211</v>
      </c>
      <c r="I214" t="s">
        <v>794</v>
      </c>
      <c r="J214" s="23">
        <v>42032</v>
      </c>
      <c r="K214" s="23">
        <v>42032</v>
      </c>
      <c r="L214" s="64">
        <v>28687.009999999951</v>
      </c>
      <c r="M214" s="64">
        <v>19437.619999999992</v>
      </c>
      <c r="N214" s="65">
        <v>0.67757566926633428</v>
      </c>
      <c r="O214" s="64">
        <v>19437.619999999992</v>
      </c>
      <c r="P214" s="66">
        <v>146</v>
      </c>
      <c r="Q214" s="66" t="s">
        <v>849</v>
      </c>
      <c r="R214" s="66">
        <v>7</v>
      </c>
    </row>
    <row r="215" spans="1:18" x14ac:dyDescent="0.3">
      <c r="A215" t="s">
        <v>247</v>
      </c>
      <c r="B215" t="s">
        <v>39</v>
      </c>
      <c r="C215" t="s">
        <v>542</v>
      </c>
      <c r="D215" s="23">
        <v>41779</v>
      </c>
      <c r="E215" s="30">
        <v>2014</v>
      </c>
      <c r="F215" s="30">
        <v>5</v>
      </c>
      <c r="G215" s="29" t="s">
        <v>712</v>
      </c>
      <c r="H215" t="s">
        <v>211</v>
      </c>
      <c r="I215" t="s">
        <v>700</v>
      </c>
      <c r="J215" s="23">
        <v>42195</v>
      </c>
      <c r="K215" s="23">
        <v>42198</v>
      </c>
      <c r="L215" s="64">
        <v>3553.6</v>
      </c>
      <c r="M215" s="64">
        <v>1254.3</v>
      </c>
      <c r="N215" s="65">
        <v>0.35296600630346692</v>
      </c>
      <c r="O215" s="64">
        <v>1254.3</v>
      </c>
      <c r="P215" s="66">
        <v>267</v>
      </c>
      <c r="Q215" s="66" t="s">
        <v>869</v>
      </c>
      <c r="R215" s="66">
        <v>22</v>
      </c>
    </row>
    <row r="216" spans="1:18" x14ac:dyDescent="0.3">
      <c r="A216" t="s">
        <v>396</v>
      </c>
      <c r="B216" t="s">
        <v>184</v>
      </c>
      <c r="C216" t="s">
        <v>542</v>
      </c>
      <c r="D216" s="23">
        <v>43396</v>
      </c>
      <c r="E216" s="30">
        <v>2018</v>
      </c>
      <c r="F216" s="30">
        <v>10</v>
      </c>
      <c r="G216" s="29" t="s">
        <v>570</v>
      </c>
      <c r="H216" t="s">
        <v>211</v>
      </c>
      <c r="I216" t="s">
        <v>795</v>
      </c>
      <c r="J216" s="23">
        <v>43472</v>
      </c>
      <c r="K216" s="23">
        <v>43479</v>
      </c>
      <c r="L216" s="64">
        <v>1103432.2100000009</v>
      </c>
      <c r="M216" s="64">
        <v>249354.89</v>
      </c>
      <c r="N216" s="65">
        <v>0.2259811592775598</v>
      </c>
      <c r="O216" s="64">
        <v>248548.36</v>
      </c>
      <c r="P216" s="66">
        <v>39</v>
      </c>
      <c r="Q216" s="66" t="s">
        <v>844</v>
      </c>
      <c r="R216" s="66">
        <v>14</v>
      </c>
    </row>
    <row r="217" spans="1:18" x14ac:dyDescent="0.3">
      <c r="A217" t="s">
        <v>307</v>
      </c>
      <c r="B217" t="s">
        <v>195</v>
      </c>
      <c r="C217" t="s">
        <v>542</v>
      </c>
      <c r="D217" s="23">
        <v>43542</v>
      </c>
      <c r="E217" s="30">
        <v>2019</v>
      </c>
      <c r="F217" s="30">
        <v>3</v>
      </c>
      <c r="G217" s="29" t="s">
        <v>796</v>
      </c>
      <c r="H217" t="s">
        <v>211</v>
      </c>
      <c r="I217" t="s">
        <v>797</v>
      </c>
      <c r="J217" s="23">
        <v>43762</v>
      </c>
      <c r="K217" s="23">
        <v>43774</v>
      </c>
      <c r="L217" s="64">
        <v>1476759.6700000069</v>
      </c>
      <c r="M217" s="64">
        <v>351471.82000000018</v>
      </c>
      <c r="N217" s="65">
        <v>0.23800204402927563</v>
      </c>
      <c r="O217" s="64">
        <v>126707.6099999999</v>
      </c>
      <c r="P217" s="66">
        <v>148</v>
      </c>
      <c r="Q217" s="66" t="s">
        <v>849</v>
      </c>
      <c r="R217" s="66">
        <v>13</v>
      </c>
    </row>
    <row r="218" spans="1:18" x14ac:dyDescent="0.3">
      <c r="A218" t="s">
        <v>373</v>
      </c>
      <c r="B218" t="s">
        <v>171</v>
      </c>
      <c r="C218" t="s">
        <v>542</v>
      </c>
      <c r="D218" s="23">
        <v>43153</v>
      </c>
      <c r="E218" s="30">
        <v>2018</v>
      </c>
      <c r="F218" s="30">
        <v>2</v>
      </c>
      <c r="G218" s="29" t="s">
        <v>608</v>
      </c>
      <c r="H218" t="s">
        <v>211</v>
      </c>
      <c r="I218" t="s">
        <v>798</v>
      </c>
      <c r="J218" s="23">
        <v>43272</v>
      </c>
      <c r="K218" s="23">
        <v>43297</v>
      </c>
      <c r="L218" s="64">
        <v>1672751.1800000011</v>
      </c>
      <c r="M218" s="64">
        <v>70083.31</v>
      </c>
      <c r="N218" s="65">
        <v>4.1897032169482581E-2</v>
      </c>
      <c r="O218" s="64">
        <v>69386.66</v>
      </c>
      <c r="P218" s="66">
        <v>71</v>
      </c>
      <c r="Q218" s="66" t="s">
        <v>856</v>
      </c>
      <c r="R218" s="66">
        <v>27</v>
      </c>
    </row>
    <row r="219" spans="1:18" x14ac:dyDescent="0.3">
      <c r="A219" t="s">
        <v>236</v>
      </c>
      <c r="B219" t="s">
        <v>62</v>
      </c>
      <c r="C219" t="s">
        <v>542</v>
      </c>
      <c r="D219" s="23">
        <v>42298</v>
      </c>
      <c r="E219" s="30">
        <v>2015</v>
      </c>
      <c r="F219" s="30">
        <v>10</v>
      </c>
      <c r="G219" s="29" t="s">
        <v>655</v>
      </c>
      <c r="H219" t="s">
        <v>211</v>
      </c>
      <c r="I219" t="s">
        <v>653</v>
      </c>
      <c r="J219" s="23">
        <v>42870</v>
      </c>
      <c r="K219" s="23">
        <v>42877</v>
      </c>
      <c r="L219" s="64">
        <v>1402.01</v>
      </c>
      <c r="M219" s="64">
        <v>1402.01</v>
      </c>
      <c r="N219" s="65">
        <v>1</v>
      </c>
      <c r="O219" s="64">
        <v>1402.01</v>
      </c>
      <c r="P219" s="66">
        <v>373</v>
      </c>
      <c r="Q219" s="66" t="s">
        <v>852</v>
      </c>
      <c r="R219" s="66">
        <v>22</v>
      </c>
    </row>
    <row r="220" spans="1:18" x14ac:dyDescent="0.3">
      <c r="A220" t="s">
        <v>250</v>
      </c>
      <c r="B220" t="s">
        <v>93</v>
      </c>
      <c r="C220" t="s">
        <v>542</v>
      </c>
      <c r="D220" s="23">
        <v>42516</v>
      </c>
      <c r="E220" s="30">
        <v>2016</v>
      </c>
      <c r="F220" s="30">
        <v>5</v>
      </c>
      <c r="G220" s="29" t="s">
        <v>562</v>
      </c>
      <c r="H220" t="s">
        <v>211</v>
      </c>
      <c r="I220" t="s">
        <v>799</v>
      </c>
      <c r="J220" s="23">
        <v>42891</v>
      </c>
      <c r="K220" s="23">
        <v>42912</v>
      </c>
      <c r="L220" s="64">
        <v>67740.52</v>
      </c>
      <c r="M220" s="64">
        <v>21227.01</v>
      </c>
      <c r="N220" s="65">
        <v>0.31335764768265723</v>
      </c>
      <c r="O220" s="64">
        <v>21227.01</v>
      </c>
      <c r="P220" s="66">
        <v>244</v>
      </c>
      <c r="Q220" s="66" t="s">
        <v>853</v>
      </c>
      <c r="R220" s="66">
        <v>26</v>
      </c>
    </row>
    <row r="221" spans="1:18" x14ac:dyDescent="0.3">
      <c r="A221" t="s">
        <v>341</v>
      </c>
      <c r="B221" t="s">
        <v>134</v>
      </c>
      <c r="C221" t="s">
        <v>542</v>
      </c>
      <c r="D221" s="23">
        <v>42692</v>
      </c>
      <c r="E221" s="30">
        <v>2016</v>
      </c>
      <c r="F221" s="30">
        <v>11</v>
      </c>
      <c r="G221" s="29" t="s">
        <v>615</v>
      </c>
      <c r="H221" t="s">
        <v>211</v>
      </c>
      <c r="I221" t="s">
        <v>777</v>
      </c>
      <c r="J221" s="23">
        <v>42865</v>
      </c>
      <c r="K221" s="23">
        <v>42891</v>
      </c>
      <c r="L221" s="64">
        <v>42771.219999999987</v>
      </c>
      <c r="M221" s="64">
        <v>24605.910000000011</v>
      </c>
      <c r="N221" s="65">
        <v>0.57529128231553883</v>
      </c>
      <c r="O221" s="64">
        <v>24453.06</v>
      </c>
      <c r="P221" s="66">
        <v>102</v>
      </c>
      <c r="Q221" s="66" t="s">
        <v>861</v>
      </c>
      <c r="R221" s="66">
        <v>32</v>
      </c>
    </row>
    <row r="222" spans="1:18" x14ac:dyDescent="0.3">
      <c r="A222" t="s">
        <v>314</v>
      </c>
      <c r="B222" t="s">
        <v>128</v>
      </c>
      <c r="C222" t="s">
        <v>542</v>
      </c>
      <c r="D222" s="23">
        <v>42580</v>
      </c>
      <c r="E222" s="30">
        <v>2016</v>
      </c>
      <c r="F222" s="30">
        <v>7</v>
      </c>
      <c r="G222" s="29" t="s">
        <v>735</v>
      </c>
      <c r="H222" t="s">
        <v>211</v>
      </c>
      <c r="I222" t="s">
        <v>871</v>
      </c>
      <c r="J222" s="23">
        <v>42846</v>
      </c>
      <c r="K222" s="23">
        <v>42857</v>
      </c>
      <c r="L222" s="64">
        <v>240142.6499999993</v>
      </c>
      <c r="M222" s="64">
        <v>178816.08999999979</v>
      </c>
      <c r="N222" s="65">
        <v>0.74462445550592671</v>
      </c>
      <c r="O222" s="64">
        <v>167125.45000000001</v>
      </c>
      <c r="P222" s="66">
        <v>132</v>
      </c>
      <c r="Q222" s="66" t="s">
        <v>872</v>
      </c>
      <c r="R222" s="66">
        <v>55</v>
      </c>
    </row>
    <row r="223" spans="1:18" x14ac:dyDescent="0.3">
      <c r="A223" t="s">
        <v>521</v>
      </c>
      <c r="B223" t="s">
        <v>120</v>
      </c>
      <c r="C223" t="s">
        <v>542</v>
      </c>
      <c r="D223" s="23">
        <v>42551</v>
      </c>
      <c r="E223" s="30">
        <v>2016</v>
      </c>
      <c r="F223" s="30">
        <v>6</v>
      </c>
      <c r="G223" s="29" t="s">
        <v>580</v>
      </c>
      <c r="H223" t="s">
        <v>211</v>
      </c>
      <c r="I223" t="s">
        <v>662</v>
      </c>
      <c r="J223" s="23">
        <v>42815</v>
      </c>
      <c r="K223" s="23">
        <v>42828</v>
      </c>
      <c r="L223" s="64">
        <v>86152.539999999964</v>
      </c>
      <c r="M223" s="64">
        <v>69601.590000000026</v>
      </c>
      <c r="N223" s="65">
        <v>0.80788784637110012</v>
      </c>
      <c r="O223" s="64">
        <v>67376.850000000006</v>
      </c>
      <c r="P223" s="66">
        <v>163</v>
      </c>
      <c r="Q223" s="66" t="s">
        <v>852</v>
      </c>
      <c r="R223" s="66">
        <v>26</v>
      </c>
    </row>
    <row r="224" spans="1:18" x14ac:dyDescent="0.3">
      <c r="A224" t="s">
        <v>388</v>
      </c>
      <c r="B224" t="s">
        <v>156</v>
      </c>
      <c r="C224" t="s">
        <v>542</v>
      </c>
      <c r="D224" s="23">
        <v>42972</v>
      </c>
      <c r="E224" s="30">
        <v>2017</v>
      </c>
      <c r="F224" s="30">
        <v>8</v>
      </c>
      <c r="G224" s="29" t="s">
        <v>626</v>
      </c>
      <c r="H224" t="s">
        <v>211</v>
      </c>
      <c r="I224" t="s">
        <v>800</v>
      </c>
      <c r="J224" s="23">
        <v>43076</v>
      </c>
      <c r="K224" s="23">
        <v>43087</v>
      </c>
      <c r="L224" s="64">
        <v>1157349.73</v>
      </c>
      <c r="M224" s="64">
        <v>101998.63</v>
      </c>
      <c r="N224" s="65">
        <v>8.8131208187174334E-2</v>
      </c>
      <c r="O224" s="64">
        <v>100693.63</v>
      </c>
      <c r="P224" s="66">
        <v>57</v>
      </c>
      <c r="Q224" s="66" t="s">
        <v>862</v>
      </c>
      <c r="R224" s="66">
        <v>21</v>
      </c>
    </row>
    <row r="225" spans="1:18" x14ac:dyDescent="0.3">
      <c r="A225" t="s">
        <v>522</v>
      </c>
      <c r="B225" t="s">
        <v>486</v>
      </c>
      <c r="C225" t="s">
        <v>542</v>
      </c>
      <c r="D225" s="23">
        <v>45405</v>
      </c>
      <c r="E225" s="30">
        <v>2024</v>
      </c>
      <c r="F225" s="30">
        <v>4</v>
      </c>
      <c r="G225" s="29" t="s">
        <v>801</v>
      </c>
      <c r="H225" t="s">
        <v>211</v>
      </c>
      <c r="I225" t="s">
        <v>802</v>
      </c>
      <c r="J225" s="23">
        <v>45545</v>
      </c>
      <c r="K225" s="23">
        <v>45547</v>
      </c>
      <c r="L225" s="64">
        <v>52754.339999999989</v>
      </c>
      <c r="M225" s="64">
        <v>31118.570000000029</v>
      </c>
      <c r="N225" s="65">
        <v>0.5898769655728805</v>
      </c>
      <c r="O225" s="64">
        <v>27174.860000000019</v>
      </c>
      <c r="P225" s="66">
        <v>94</v>
      </c>
      <c r="Q225" s="66" t="s">
        <v>843</v>
      </c>
      <c r="R225" s="66">
        <v>5</v>
      </c>
    </row>
    <row r="226" spans="1:18" x14ac:dyDescent="0.3">
      <c r="A226" t="s">
        <v>282</v>
      </c>
      <c r="B226" t="s">
        <v>115</v>
      </c>
      <c r="C226" t="s">
        <v>542</v>
      </c>
      <c r="D226" s="23">
        <v>42550</v>
      </c>
      <c r="E226" s="30">
        <v>2016</v>
      </c>
      <c r="F226" s="30">
        <v>6</v>
      </c>
      <c r="G226" s="29" t="s">
        <v>580</v>
      </c>
      <c r="H226" t="s">
        <v>211</v>
      </c>
      <c r="I226" t="s">
        <v>710</v>
      </c>
      <c r="J226" s="23">
        <v>42822</v>
      </c>
      <c r="K226" s="23">
        <v>42842</v>
      </c>
      <c r="L226" s="64">
        <v>26500.99</v>
      </c>
      <c r="M226" s="64">
        <v>23166.78</v>
      </c>
      <c r="N226" s="65">
        <v>0.87418545495847499</v>
      </c>
      <c r="O226" s="64">
        <v>23166.78</v>
      </c>
      <c r="P226" s="66">
        <v>175</v>
      </c>
      <c r="Q226" s="66" t="s">
        <v>853</v>
      </c>
      <c r="R226" s="66">
        <v>24</v>
      </c>
    </row>
    <row r="227" spans="1:18" x14ac:dyDescent="0.3">
      <c r="A227" t="s">
        <v>523</v>
      </c>
      <c r="B227" t="s">
        <v>436</v>
      </c>
      <c r="C227" t="s">
        <v>542</v>
      </c>
      <c r="D227" s="23">
        <v>44494</v>
      </c>
      <c r="E227" s="30">
        <v>2021</v>
      </c>
      <c r="F227" s="30">
        <v>10</v>
      </c>
      <c r="G227" s="29" t="s">
        <v>803</v>
      </c>
      <c r="H227" t="s">
        <v>211</v>
      </c>
      <c r="I227" t="s">
        <v>804</v>
      </c>
      <c r="J227" s="23">
        <v>44578</v>
      </c>
      <c r="K227" s="23">
        <v>44580</v>
      </c>
      <c r="L227" s="64">
        <v>199979.2600000005</v>
      </c>
      <c r="M227" s="64">
        <v>126238.7900000001</v>
      </c>
      <c r="N227" s="65">
        <v>0.63125941160098187</v>
      </c>
      <c r="O227" s="64">
        <v>119389.1500000001</v>
      </c>
      <c r="P227" s="66">
        <v>50</v>
      </c>
      <c r="Q227" s="66" t="s">
        <v>845</v>
      </c>
      <c r="R227" s="66">
        <v>7</v>
      </c>
    </row>
    <row r="228" spans="1:18" x14ac:dyDescent="0.3">
      <c r="A228" t="s">
        <v>242</v>
      </c>
      <c r="B228" t="s">
        <v>57</v>
      </c>
      <c r="C228" t="s">
        <v>542</v>
      </c>
      <c r="D228" s="23">
        <v>42298</v>
      </c>
      <c r="E228" s="30">
        <v>2015</v>
      </c>
      <c r="F228" s="30">
        <v>10</v>
      </c>
      <c r="G228" s="29" t="s">
        <v>655</v>
      </c>
      <c r="H228" t="s">
        <v>211</v>
      </c>
      <c r="I228" t="s">
        <v>805</v>
      </c>
      <c r="J228" s="23">
        <v>42762</v>
      </c>
      <c r="K228" s="23">
        <v>42786</v>
      </c>
      <c r="L228" s="64">
        <v>67199.500000000044</v>
      </c>
      <c r="M228" s="64">
        <v>41115.07</v>
      </c>
      <c r="N228" s="65">
        <v>0.6118359511603505</v>
      </c>
      <c r="O228" s="64">
        <v>39033.150000000023</v>
      </c>
      <c r="P228" s="66">
        <v>309</v>
      </c>
      <c r="Q228" s="66" t="s">
        <v>844</v>
      </c>
      <c r="R228" s="66">
        <v>25</v>
      </c>
    </row>
    <row r="229" spans="1:18" x14ac:dyDescent="0.3">
      <c r="A229" t="s">
        <v>380</v>
      </c>
      <c r="B229" t="s">
        <v>18</v>
      </c>
      <c r="C229" t="s">
        <v>542</v>
      </c>
      <c r="D229" s="23">
        <v>43265</v>
      </c>
      <c r="E229" s="30">
        <v>2018</v>
      </c>
      <c r="F229" s="30">
        <v>6</v>
      </c>
      <c r="G229" s="29" t="s">
        <v>564</v>
      </c>
      <c r="H229" t="s">
        <v>211</v>
      </c>
      <c r="I229" t="s">
        <v>806</v>
      </c>
      <c r="J229" s="23">
        <v>43384</v>
      </c>
      <c r="K229" s="23">
        <v>43416</v>
      </c>
      <c r="L229" s="64">
        <v>207503.21000000011</v>
      </c>
      <c r="M229" s="64">
        <v>66432.130000000019</v>
      </c>
      <c r="N229" s="65">
        <v>0.32014989069325717</v>
      </c>
      <c r="O229" s="64">
        <v>66089.25</v>
      </c>
      <c r="P229" s="66">
        <v>65</v>
      </c>
      <c r="Q229" s="66" t="s">
        <v>847</v>
      </c>
      <c r="R229" s="66">
        <v>38</v>
      </c>
    </row>
    <row r="230" spans="1:18" x14ac:dyDescent="0.3">
      <c r="A230" t="s">
        <v>524</v>
      </c>
      <c r="B230" t="s">
        <v>430</v>
      </c>
      <c r="C230" t="s">
        <v>542</v>
      </c>
      <c r="D230" s="23">
        <v>44335</v>
      </c>
      <c r="E230" s="30">
        <v>2021</v>
      </c>
      <c r="F230" s="30">
        <v>5</v>
      </c>
      <c r="G230" s="29" t="s">
        <v>732</v>
      </c>
      <c r="H230" t="s">
        <v>211</v>
      </c>
      <c r="I230" t="s">
        <v>807</v>
      </c>
      <c r="J230" s="23">
        <v>44475</v>
      </c>
      <c r="K230" s="23">
        <v>44480</v>
      </c>
      <c r="L230" s="64">
        <v>230829.21999999991</v>
      </c>
      <c r="M230" s="64">
        <v>81846.060000000012</v>
      </c>
      <c r="N230" s="65">
        <v>0.35457408728409706</v>
      </c>
      <c r="O230" s="64">
        <v>80182.610000000015</v>
      </c>
      <c r="P230" s="66">
        <v>94</v>
      </c>
      <c r="Q230" s="66" t="s">
        <v>850</v>
      </c>
      <c r="R230" s="66">
        <v>6</v>
      </c>
    </row>
    <row r="231" spans="1:18" x14ac:dyDescent="0.3">
      <c r="A231" t="s">
        <v>299</v>
      </c>
      <c r="B231" t="s">
        <v>84</v>
      </c>
      <c r="C231" t="s">
        <v>542</v>
      </c>
      <c r="D231" s="23">
        <v>42465</v>
      </c>
      <c r="E231" s="30">
        <v>2016</v>
      </c>
      <c r="F231" s="30">
        <v>4</v>
      </c>
      <c r="G231" s="29" t="s">
        <v>661</v>
      </c>
      <c r="H231" t="s">
        <v>211</v>
      </c>
      <c r="I231" t="s">
        <v>808</v>
      </c>
      <c r="J231" s="23">
        <v>42703</v>
      </c>
      <c r="K231" s="23">
        <v>42723</v>
      </c>
      <c r="L231" s="64">
        <v>260003.00999999969</v>
      </c>
      <c r="M231" s="64">
        <v>77616.439999999959</v>
      </c>
      <c r="N231" s="65">
        <v>0.29852131327248888</v>
      </c>
      <c r="O231" s="64">
        <v>76786.239999999947</v>
      </c>
      <c r="P231" s="66">
        <v>153</v>
      </c>
      <c r="Q231" s="66" t="s">
        <v>846</v>
      </c>
      <c r="R231" s="66">
        <v>26</v>
      </c>
    </row>
    <row r="232" spans="1:18" x14ac:dyDescent="0.3">
      <c r="A232" t="s">
        <v>239</v>
      </c>
      <c r="B232" t="s">
        <v>30</v>
      </c>
      <c r="C232" t="s">
        <v>542</v>
      </c>
      <c r="D232" s="23">
        <v>41568</v>
      </c>
      <c r="E232" s="30">
        <v>2013</v>
      </c>
      <c r="F232" s="30">
        <v>10</v>
      </c>
      <c r="G232" s="29" t="s">
        <v>618</v>
      </c>
      <c r="H232" t="s">
        <v>211</v>
      </c>
      <c r="I232" t="s">
        <v>809</v>
      </c>
      <c r="J232" s="23">
        <v>42067</v>
      </c>
      <c r="K232" s="23">
        <v>42067</v>
      </c>
      <c r="L232" s="64">
        <v>60773.9</v>
      </c>
      <c r="M232" s="64">
        <v>18606.670000000009</v>
      </c>
      <c r="N232" s="65">
        <v>0.30616218475365259</v>
      </c>
      <c r="O232" s="64">
        <v>18606.670000000009</v>
      </c>
      <c r="P232" s="66">
        <v>325</v>
      </c>
      <c r="Q232" s="66" t="s">
        <v>852</v>
      </c>
      <c r="R232" s="66">
        <v>17</v>
      </c>
    </row>
    <row r="233" spans="1:18" x14ac:dyDescent="0.3">
      <c r="A233" t="s">
        <v>525</v>
      </c>
      <c r="B233" t="s">
        <v>461</v>
      </c>
      <c r="C233" t="s">
        <v>542</v>
      </c>
      <c r="D233" s="23">
        <v>44763</v>
      </c>
      <c r="E233" s="30">
        <v>2022</v>
      </c>
      <c r="F233" s="30">
        <v>7</v>
      </c>
      <c r="G233" s="29" t="s">
        <v>810</v>
      </c>
      <c r="H233" t="s">
        <v>211</v>
      </c>
      <c r="I233" t="s">
        <v>811</v>
      </c>
      <c r="J233" s="23">
        <v>45197</v>
      </c>
      <c r="K233" s="23">
        <v>45201</v>
      </c>
      <c r="L233" s="64">
        <v>239394.14</v>
      </c>
      <c r="M233" s="64">
        <v>2800</v>
      </c>
      <c r="N233" s="65">
        <v>1.1696192730532167E-2</v>
      </c>
      <c r="O233" s="64">
        <v>2800</v>
      </c>
      <c r="P233" s="66">
        <v>293</v>
      </c>
      <c r="Q233" s="66" t="s">
        <v>850</v>
      </c>
      <c r="R233" s="66">
        <v>6</v>
      </c>
    </row>
    <row r="234" spans="1:18" x14ac:dyDescent="0.3">
      <c r="A234" t="s">
        <v>413</v>
      </c>
      <c r="B234" t="s">
        <v>197</v>
      </c>
      <c r="C234" t="s">
        <v>542</v>
      </c>
      <c r="D234" s="23">
        <v>43851</v>
      </c>
      <c r="E234" s="30">
        <v>2020</v>
      </c>
      <c r="F234" s="30">
        <v>1</v>
      </c>
      <c r="G234" s="29" t="s">
        <v>668</v>
      </c>
      <c r="H234" t="s">
        <v>211</v>
      </c>
      <c r="I234" t="s">
        <v>812</v>
      </c>
      <c r="J234" s="23">
        <v>43859</v>
      </c>
      <c r="K234" s="23">
        <v>43860</v>
      </c>
      <c r="L234" s="64">
        <v>24307610.720000099</v>
      </c>
      <c r="M234" s="64">
        <v>4344106.4300000099</v>
      </c>
      <c r="N234" s="65">
        <v>0.17871383905394353</v>
      </c>
      <c r="O234" s="64">
        <v>4325181.8300000066</v>
      </c>
      <c r="P234" s="66">
        <v>4</v>
      </c>
      <c r="Q234" s="66" t="s">
        <v>855</v>
      </c>
      <c r="R234" s="66">
        <v>3</v>
      </c>
    </row>
    <row r="235" spans="1:18" x14ac:dyDescent="0.3">
      <c r="A235" t="s">
        <v>292</v>
      </c>
      <c r="B235" t="s">
        <v>172</v>
      </c>
      <c r="C235" t="s">
        <v>542</v>
      </c>
      <c r="D235" s="23">
        <v>43165</v>
      </c>
      <c r="E235" s="30">
        <v>2018</v>
      </c>
      <c r="F235" s="30">
        <v>3</v>
      </c>
      <c r="G235" s="29" t="s">
        <v>813</v>
      </c>
      <c r="H235" t="s">
        <v>211</v>
      </c>
      <c r="I235" t="s">
        <v>814</v>
      </c>
      <c r="J235" s="23">
        <v>43417</v>
      </c>
      <c r="K235" s="23">
        <v>43430</v>
      </c>
      <c r="L235" s="64">
        <v>65785.369999999966</v>
      </c>
      <c r="M235" s="64">
        <v>25497.66</v>
      </c>
      <c r="N235" s="65">
        <v>0.38758860822702695</v>
      </c>
      <c r="O235" s="64">
        <v>24226.23</v>
      </c>
      <c r="P235" s="66">
        <v>163</v>
      </c>
      <c r="Q235" s="66" t="s">
        <v>844</v>
      </c>
      <c r="R235" s="66">
        <v>18</v>
      </c>
    </row>
    <row r="236" spans="1:18" x14ac:dyDescent="0.3">
      <c r="A236" t="s">
        <v>293</v>
      </c>
      <c r="B236" t="s">
        <v>114</v>
      </c>
      <c r="C236" t="s">
        <v>542</v>
      </c>
      <c r="D236" s="23">
        <v>42550</v>
      </c>
      <c r="E236" s="30">
        <v>2016</v>
      </c>
      <c r="F236" s="30">
        <v>6</v>
      </c>
      <c r="G236" s="29" t="s">
        <v>580</v>
      </c>
      <c r="H236" t="s">
        <v>211</v>
      </c>
      <c r="I236" t="s">
        <v>607</v>
      </c>
      <c r="J236" s="23">
        <v>42815</v>
      </c>
      <c r="K236" s="23">
        <v>42835</v>
      </c>
      <c r="L236" s="64">
        <v>28051.159999999971</v>
      </c>
      <c r="M236" s="64">
        <v>21433.64999999998</v>
      </c>
      <c r="N236" s="65">
        <v>0.76409139586384311</v>
      </c>
      <c r="O236" s="64">
        <v>20568.949999999979</v>
      </c>
      <c r="P236" s="66">
        <v>163</v>
      </c>
      <c r="Q236" s="66" t="s">
        <v>847</v>
      </c>
      <c r="R236" s="66">
        <v>32</v>
      </c>
    </row>
    <row r="237" spans="1:18" x14ac:dyDescent="0.3">
      <c r="A237" t="s">
        <v>384</v>
      </c>
      <c r="B237" t="s">
        <v>178</v>
      </c>
      <c r="C237" t="s">
        <v>542</v>
      </c>
      <c r="D237" s="23">
        <v>43343</v>
      </c>
      <c r="E237" s="30">
        <v>2018</v>
      </c>
      <c r="F237" s="30">
        <v>8</v>
      </c>
      <c r="G237" s="29" t="s">
        <v>749</v>
      </c>
      <c r="H237" t="s">
        <v>211</v>
      </c>
      <c r="I237" t="s">
        <v>815</v>
      </c>
      <c r="J237" s="23">
        <v>43447</v>
      </c>
      <c r="K237" s="23">
        <v>43472</v>
      </c>
      <c r="L237" s="64">
        <v>288101.49999999988</v>
      </c>
      <c r="M237" s="64">
        <v>135958.35999999999</v>
      </c>
      <c r="N237" s="65">
        <v>0.47191132291917964</v>
      </c>
      <c r="O237" s="64">
        <v>132389.21</v>
      </c>
      <c r="P237" s="66">
        <v>60</v>
      </c>
      <c r="Q237" s="66" t="s">
        <v>853</v>
      </c>
      <c r="R237" s="66">
        <v>24</v>
      </c>
    </row>
    <row r="238" spans="1:18" x14ac:dyDescent="0.3">
      <c r="A238" t="s">
        <v>361</v>
      </c>
      <c r="B238" t="s">
        <v>169</v>
      </c>
      <c r="C238" t="s">
        <v>542</v>
      </c>
      <c r="D238" s="23">
        <v>43138</v>
      </c>
      <c r="E238" s="30">
        <v>2018</v>
      </c>
      <c r="F238" s="30">
        <v>2</v>
      </c>
      <c r="G238" s="29" t="s">
        <v>608</v>
      </c>
      <c r="H238" t="s">
        <v>211</v>
      </c>
      <c r="I238" t="s">
        <v>816</v>
      </c>
      <c r="J238" s="23">
        <v>43270</v>
      </c>
      <c r="K238" s="23">
        <v>43290</v>
      </c>
      <c r="L238" s="64">
        <v>79132.719999999987</v>
      </c>
      <c r="M238" s="64">
        <v>4488.68</v>
      </c>
      <c r="N238" s="65">
        <v>5.6723438800031153E-2</v>
      </c>
      <c r="O238" s="64">
        <v>4488.68</v>
      </c>
      <c r="P238" s="66">
        <v>79</v>
      </c>
      <c r="Q238" s="66" t="s">
        <v>844</v>
      </c>
      <c r="R238" s="66">
        <v>23</v>
      </c>
    </row>
    <row r="239" spans="1:18" x14ac:dyDescent="0.3">
      <c r="A239" t="s">
        <v>526</v>
      </c>
      <c r="B239" t="s">
        <v>453</v>
      </c>
      <c r="C239" t="s">
        <v>542</v>
      </c>
      <c r="D239" s="23">
        <v>44825</v>
      </c>
      <c r="E239" s="30">
        <v>2022</v>
      </c>
      <c r="F239" s="30">
        <v>9</v>
      </c>
      <c r="G239" s="29" t="s">
        <v>574</v>
      </c>
      <c r="H239" t="s">
        <v>211</v>
      </c>
      <c r="I239" t="s">
        <v>817</v>
      </c>
      <c r="J239" s="23">
        <v>44995</v>
      </c>
      <c r="K239" s="23">
        <v>44999</v>
      </c>
      <c r="L239" s="64">
        <v>113211.1399999998</v>
      </c>
      <c r="M239" s="64">
        <v>31028.730000000029</v>
      </c>
      <c r="N239" s="65">
        <v>0.27407841666465055</v>
      </c>
      <c r="O239" s="64">
        <v>27742.63000000003</v>
      </c>
      <c r="P239" s="66">
        <v>110</v>
      </c>
      <c r="Q239" s="66" t="s">
        <v>850</v>
      </c>
      <c r="R239" s="66">
        <v>6</v>
      </c>
    </row>
    <row r="240" spans="1:18" x14ac:dyDescent="0.3">
      <c r="A240" t="s">
        <v>245</v>
      </c>
      <c r="B240" t="s">
        <v>29</v>
      </c>
      <c r="C240" t="s">
        <v>542</v>
      </c>
      <c r="D240" s="23">
        <v>41555</v>
      </c>
      <c r="E240" s="30">
        <v>2013</v>
      </c>
      <c r="F240" s="30">
        <v>10</v>
      </c>
      <c r="G240" s="29" t="s">
        <v>618</v>
      </c>
      <c r="H240" t="s">
        <v>211</v>
      </c>
      <c r="I240" t="s">
        <v>818</v>
      </c>
      <c r="J240" s="23">
        <v>42020</v>
      </c>
      <c r="K240" s="23">
        <v>42020</v>
      </c>
      <c r="L240" s="64">
        <v>27336.899999999961</v>
      </c>
      <c r="M240" s="64">
        <v>14985.3</v>
      </c>
      <c r="N240" s="65">
        <v>0.54817115327634147</v>
      </c>
      <c r="O240" s="64">
        <v>14985.3</v>
      </c>
      <c r="P240" s="66">
        <v>300</v>
      </c>
      <c r="Q240" s="66" t="s">
        <v>864</v>
      </c>
      <c r="R240" s="66">
        <v>19</v>
      </c>
    </row>
    <row r="241" spans="1:18" x14ac:dyDescent="0.3">
      <c r="A241" t="s">
        <v>527</v>
      </c>
      <c r="B241" t="s">
        <v>433</v>
      </c>
      <c r="C241" t="s">
        <v>542</v>
      </c>
      <c r="D241" s="23">
        <v>44454</v>
      </c>
      <c r="E241" s="30">
        <v>2021</v>
      </c>
      <c r="F241" s="30">
        <v>9</v>
      </c>
      <c r="G241" s="29" t="s">
        <v>819</v>
      </c>
      <c r="H241" t="s">
        <v>211</v>
      </c>
      <c r="I241" t="s">
        <v>820</v>
      </c>
      <c r="J241" s="23">
        <v>44559</v>
      </c>
      <c r="K241" s="23">
        <v>44567</v>
      </c>
      <c r="L241" s="64">
        <v>42655.22</v>
      </c>
      <c r="M241" s="64">
        <v>3058.33</v>
      </c>
      <c r="N241" s="65">
        <v>7.1698844830714731E-2</v>
      </c>
      <c r="O241" s="64">
        <v>3058.33</v>
      </c>
      <c r="P241" s="66">
        <v>68</v>
      </c>
      <c r="Q241" s="66" t="s">
        <v>855</v>
      </c>
      <c r="R241" s="66">
        <v>7</v>
      </c>
    </row>
    <row r="242" spans="1:18" x14ac:dyDescent="0.3">
      <c r="A242" t="s">
        <v>312</v>
      </c>
      <c r="B242" t="s">
        <v>150</v>
      </c>
      <c r="C242" t="s">
        <v>542</v>
      </c>
      <c r="D242" s="23">
        <v>42944</v>
      </c>
      <c r="E242" s="30">
        <v>2017</v>
      </c>
      <c r="F242" s="30">
        <v>7</v>
      </c>
      <c r="G242" s="29" t="s">
        <v>821</v>
      </c>
      <c r="H242" t="s">
        <v>211</v>
      </c>
      <c r="I242" t="s">
        <v>822</v>
      </c>
      <c r="J242" s="23">
        <v>43166</v>
      </c>
      <c r="K242" s="23">
        <v>43185</v>
      </c>
      <c r="L242" s="64">
        <v>153491.74000000031</v>
      </c>
      <c r="M242" s="64">
        <v>62112.390000000349</v>
      </c>
      <c r="N242" s="65">
        <v>0.404662752536392</v>
      </c>
      <c r="O242" s="64">
        <v>58839.720000000227</v>
      </c>
      <c r="P242" s="66">
        <v>136</v>
      </c>
      <c r="Q242" s="66" t="s">
        <v>862</v>
      </c>
      <c r="R242" s="66">
        <v>27</v>
      </c>
    </row>
    <row r="243" spans="1:18" x14ac:dyDescent="0.3">
      <c r="A243" t="s">
        <v>277</v>
      </c>
      <c r="B243" t="s">
        <v>127</v>
      </c>
      <c r="C243" t="s">
        <v>542</v>
      </c>
      <c r="D243" s="23">
        <v>42576</v>
      </c>
      <c r="E243" s="30">
        <v>2016</v>
      </c>
      <c r="F243" s="30">
        <v>7</v>
      </c>
      <c r="G243" s="29" t="s">
        <v>735</v>
      </c>
      <c r="H243" t="s">
        <v>211</v>
      </c>
      <c r="I243" t="s">
        <v>823</v>
      </c>
      <c r="J243" s="23">
        <v>42865</v>
      </c>
      <c r="K243" s="23">
        <v>42884</v>
      </c>
      <c r="L243" s="64">
        <v>29708.5</v>
      </c>
      <c r="M243" s="64">
        <v>16323.96</v>
      </c>
      <c r="N243" s="65">
        <v>0.54947102681050874</v>
      </c>
      <c r="O243" s="64">
        <v>15702.54</v>
      </c>
      <c r="P243" s="66">
        <v>179</v>
      </c>
      <c r="Q243" s="66" t="s">
        <v>847</v>
      </c>
      <c r="R243" s="66">
        <v>30</v>
      </c>
    </row>
    <row r="244" spans="1:18" x14ac:dyDescent="0.3">
      <c r="A244" t="s">
        <v>401</v>
      </c>
      <c r="B244" t="s">
        <v>50</v>
      </c>
      <c r="C244" t="s">
        <v>542</v>
      </c>
      <c r="D244" s="23">
        <v>42083</v>
      </c>
      <c r="E244" s="30">
        <v>2015</v>
      </c>
      <c r="F244" s="30">
        <v>3</v>
      </c>
      <c r="G244" s="29" t="s">
        <v>629</v>
      </c>
      <c r="H244" t="s">
        <v>211</v>
      </c>
      <c r="I244" t="s">
        <v>824</v>
      </c>
      <c r="J244" s="23">
        <v>42121</v>
      </c>
      <c r="K244" s="23">
        <v>42835</v>
      </c>
      <c r="L244" s="64">
        <v>455177.75000000867</v>
      </c>
      <c r="M244" s="64">
        <v>350340.86000000598</v>
      </c>
      <c r="N244" s="65">
        <v>0.76967922970751379</v>
      </c>
      <c r="O244" s="64">
        <v>350340.86000000598</v>
      </c>
      <c r="P244" s="66">
        <v>13</v>
      </c>
      <c r="Q244" s="66" t="s">
        <v>846</v>
      </c>
      <c r="R244" s="66">
        <v>503</v>
      </c>
    </row>
    <row r="245" spans="1:18" x14ac:dyDescent="0.3">
      <c r="A245" t="s">
        <v>290</v>
      </c>
      <c r="B245" t="s">
        <v>82</v>
      </c>
      <c r="C245" t="s">
        <v>542</v>
      </c>
      <c r="D245" s="23">
        <v>42458</v>
      </c>
      <c r="E245" s="30">
        <v>2016</v>
      </c>
      <c r="F245" s="30">
        <v>3</v>
      </c>
      <c r="G245" s="29" t="s">
        <v>576</v>
      </c>
      <c r="H245" t="s">
        <v>211</v>
      </c>
      <c r="I245" t="s">
        <v>825</v>
      </c>
      <c r="J245" s="23">
        <v>42706</v>
      </c>
      <c r="K245" s="23">
        <v>42723</v>
      </c>
      <c r="L245" s="64">
        <v>50811.390000000072</v>
      </c>
      <c r="M245" s="64">
        <v>33934.189999999973</v>
      </c>
      <c r="N245" s="65">
        <v>0.66784612662633169</v>
      </c>
      <c r="O245" s="64">
        <v>32810.319999999963</v>
      </c>
      <c r="P245" s="66">
        <v>164</v>
      </c>
      <c r="Q245" s="66" t="s">
        <v>844</v>
      </c>
      <c r="R245" s="66">
        <v>20</v>
      </c>
    </row>
    <row r="246" spans="1:18" x14ac:dyDescent="0.3">
      <c r="A246" t="s">
        <v>528</v>
      </c>
      <c r="B246" t="s">
        <v>432</v>
      </c>
      <c r="C246" t="s">
        <v>542</v>
      </c>
      <c r="D246" s="23">
        <v>44440</v>
      </c>
      <c r="E246" s="30">
        <v>2021</v>
      </c>
      <c r="F246" s="30">
        <v>9</v>
      </c>
      <c r="G246" s="29" t="s">
        <v>819</v>
      </c>
      <c r="H246" t="s">
        <v>211</v>
      </c>
      <c r="I246" t="s">
        <v>826</v>
      </c>
      <c r="J246" s="23">
        <v>44517</v>
      </c>
      <c r="K246" s="23">
        <v>44524</v>
      </c>
      <c r="L246" s="64">
        <v>325142.17999999941</v>
      </c>
      <c r="M246" s="64">
        <v>49204.319999999978</v>
      </c>
      <c r="N246" s="65">
        <v>0.15133170356426862</v>
      </c>
      <c r="O246" s="64">
        <v>47071.469999999958</v>
      </c>
      <c r="P246" s="66">
        <v>49</v>
      </c>
      <c r="Q246" s="66" t="s">
        <v>855</v>
      </c>
      <c r="R246" s="66">
        <v>7</v>
      </c>
    </row>
    <row r="247" spans="1:18" x14ac:dyDescent="0.3">
      <c r="A247" t="s">
        <v>391</v>
      </c>
      <c r="B247" t="s">
        <v>192</v>
      </c>
      <c r="C247" t="s">
        <v>542</v>
      </c>
      <c r="D247" s="23">
        <v>43594</v>
      </c>
      <c r="E247" s="30">
        <v>2019</v>
      </c>
      <c r="F247" s="30">
        <v>5</v>
      </c>
      <c r="G247" s="29" t="s">
        <v>589</v>
      </c>
      <c r="H247" t="s">
        <v>211</v>
      </c>
      <c r="I247" t="s">
        <v>827</v>
      </c>
      <c r="J247" s="23">
        <v>43677</v>
      </c>
      <c r="K247" s="23">
        <v>43689</v>
      </c>
      <c r="L247" s="64">
        <v>103872.51</v>
      </c>
      <c r="M247" s="64">
        <v>27599.19</v>
      </c>
      <c r="N247" s="65">
        <v>0.26570254247249825</v>
      </c>
      <c r="O247" s="64">
        <v>26517.66</v>
      </c>
      <c r="P247" s="66">
        <v>53</v>
      </c>
      <c r="Q247" s="66" t="s">
        <v>848</v>
      </c>
      <c r="R247" s="66">
        <v>13</v>
      </c>
    </row>
    <row r="248" spans="1:18" x14ac:dyDescent="0.3">
      <c r="A248" t="s">
        <v>326</v>
      </c>
      <c r="B248" t="s">
        <v>66</v>
      </c>
      <c r="C248" t="s">
        <v>542</v>
      </c>
      <c r="D248" s="23">
        <v>42367</v>
      </c>
      <c r="E248" s="30">
        <v>2015</v>
      </c>
      <c r="F248" s="30">
        <v>12</v>
      </c>
      <c r="G248" s="29" t="s">
        <v>736</v>
      </c>
      <c r="H248" t="s">
        <v>211</v>
      </c>
      <c r="I248" t="s">
        <v>657</v>
      </c>
      <c r="J248" s="23">
        <v>42557</v>
      </c>
      <c r="K248" s="23">
        <v>42583</v>
      </c>
      <c r="L248" s="64">
        <v>188421.9099999982</v>
      </c>
      <c r="M248" s="64">
        <v>118889.9399999999</v>
      </c>
      <c r="N248" s="65">
        <v>0.63097725736885391</v>
      </c>
      <c r="O248" s="64">
        <v>112744.4599999999</v>
      </c>
      <c r="P248" s="66">
        <v>118</v>
      </c>
      <c r="Q248" s="66" t="s">
        <v>857</v>
      </c>
      <c r="R248" s="66">
        <v>31</v>
      </c>
    </row>
    <row r="249" spans="1:18" x14ac:dyDescent="0.3">
      <c r="A249" t="s">
        <v>322</v>
      </c>
      <c r="B249" t="s">
        <v>165</v>
      </c>
      <c r="C249" t="s">
        <v>542</v>
      </c>
      <c r="D249" s="23">
        <v>43090</v>
      </c>
      <c r="E249" s="30">
        <v>2017</v>
      </c>
      <c r="F249" s="30">
        <v>12</v>
      </c>
      <c r="G249" s="29" t="s">
        <v>587</v>
      </c>
      <c r="H249" t="s">
        <v>211</v>
      </c>
      <c r="I249" t="s">
        <v>828</v>
      </c>
      <c r="J249" s="23">
        <v>43294</v>
      </c>
      <c r="K249" s="23">
        <v>43318</v>
      </c>
      <c r="L249" s="64">
        <v>127596.8899999999</v>
      </c>
      <c r="M249" s="64">
        <v>35306.460000000006</v>
      </c>
      <c r="N249" s="65">
        <v>0.27670313908121141</v>
      </c>
      <c r="O249" s="64">
        <v>31938.81</v>
      </c>
      <c r="P249" s="66">
        <v>126</v>
      </c>
      <c r="Q249" s="66" t="s">
        <v>846</v>
      </c>
      <c r="R249" s="66">
        <v>28</v>
      </c>
    </row>
    <row r="250" spans="1:18" x14ac:dyDescent="0.3">
      <c r="A250" t="s">
        <v>356</v>
      </c>
      <c r="B250" t="s">
        <v>64</v>
      </c>
      <c r="C250" t="s">
        <v>542</v>
      </c>
      <c r="D250" s="23">
        <v>42367</v>
      </c>
      <c r="E250" s="30">
        <v>2015</v>
      </c>
      <c r="F250" s="30">
        <v>12</v>
      </c>
      <c r="G250" s="29" t="s">
        <v>736</v>
      </c>
      <c r="H250" t="s">
        <v>211</v>
      </c>
      <c r="I250" t="s">
        <v>829</v>
      </c>
      <c r="J250" s="23">
        <v>42502</v>
      </c>
      <c r="K250" s="23">
        <v>42520</v>
      </c>
      <c r="L250" s="64">
        <v>429430.97000000178</v>
      </c>
      <c r="M250" s="64">
        <v>245309.3899999987</v>
      </c>
      <c r="N250" s="65">
        <v>0.5712428938229529</v>
      </c>
      <c r="O250" s="64">
        <v>236890.6199999988</v>
      </c>
      <c r="P250" s="66">
        <v>85</v>
      </c>
      <c r="Q250" s="66" t="s">
        <v>854</v>
      </c>
      <c r="R250" s="66">
        <v>19</v>
      </c>
    </row>
    <row r="251" spans="1:18" x14ac:dyDescent="0.3">
      <c r="A251" t="s">
        <v>241</v>
      </c>
      <c r="B251" t="s">
        <v>94</v>
      </c>
      <c r="C251" t="s">
        <v>542</v>
      </c>
      <c r="D251" s="23">
        <v>42516</v>
      </c>
      <c r="E251" s="30">
        <v>2016</v>
      </c>
      <c r="F251" s="30">
        <v>5</v>
      </c>
      <c r="G251" s="29" t="s">
        <v>562</v>
      </c>
      <c r="H251" t="s">
        <v>211</v>
      </c>
      <c r="I251" t="s">
        <v>830</v>
      </c>
      <c r="J251" s="23">
        <v>42997</v>
      </c>
      <c r="K251" s="23">
        <v>43018</v>
      </c>
      <c r="L251" s="64">
        <v>37384.37000000001</v>
      </c>
      <c r="M251" s="64">
        <v>17331.490000000002</v>
      </c>
      <c r="N251" s="65">
        <v>0.46360256973703173</v>
      </c>
      <c r="O251" s="64">
        <v>15154.98</v>
      </c>
      <c r="P251" s="66">
        <v>322</v>
      </c>
      <c r="Q251" s="66" t="s">
        <v>854</v>
      </c>
      <c r="R251" s="66">
        <v>22</v>
      </c>
    </row>
    <row r="252" spans="1:18" x14ac:dyDescent="0.3">
      <c r="A252" t="s">
        <v>377</v>
      </c>
      <c r="B252" t="s">
        <v>161</v>
      </c>
      <c r="C252" t="s">
        <v>542</v>
      </c>
      <c r="D252" s="23">
        <v>43070</v>
      </c>
      <c r="E252" s="30">
        <v>2017</v>
      </c>
      <c r="F252" s="30">
        <v>12</v>
      </c>
      <c r="G252" s="29" t="s">
        <v>587</v>
      </c>
      <c r="H252" t="s">
        <v>211</v>
      </c>
      <c r="I252" t="s">
        <v>831</v>
      </c>
      <c r="J252" s="23">
        <v>43186</v>
      </c>
      <c r="K252" s="23">
        <v>43199</v>
      </c>
      <c r="L252" s="64">
        <v>29807.54</v>
      </c>
      <c r="M252" s="64">
        <v>16482.919999999998</v>
      </c>
      <c r="N252" s="65">
        <v>0.55297820618541471</v>
      </c>
      <c r="O252" s="64">
        <v>14589.47</v>
      </c>
      <c r="P252" s="66">
        <v>66</v>
      </c>
      <c r="Q252" s="66" t="s">
        <v>846</v>
      </c>
      <c r="R252" s="66">
        <v>20</v>
      </c>
    </row>
    <row r="253" spans="1:18" x14ac:dyDescent="0.3">
      <c r="A253" t="s">
        <v>363</v>
      </c>
      <c r="B253" t="s">
        <v>19</v>
      </c>
      <c r="C253" t="s">
        <v>542</v>
      </c>
      <c r="D253" s="23">
        <v>43314</v>
      </c>
      <c r="E253" s="30">
        <v>2018</v>
      </c>
      <c r="F253" s="30">
        <v>8</v>
      </c>
      <c r="G253" s="29" t="s">
        <v>749</v>
      </c>
      <c r="H253" t="s">
        <v>211</v>
      </c>
      <c r="I253" t="s">
        <v>832</v>
      </c>
      <c r="J253" s="23">
        <v>43445</v>
      </c>
      <c r="K253" s="23">
        <v>43451</v>
      </c>
      <c r="L253" s="64">
        <v>273113.04000000289</v>
      </c>
      <c r="M253" s="64">
        <v>88514.840000000069</v>
      </c>
      <c r="N253" s="65">
        <v>0.32409598604299206</v>
      </c>
      <c r="O253" s="64">
        <v>78186.280000000042</v>
      </c>
      <c r="P253" s="66">
        <v>75</v>
      </c>
      <c r="Q253" s="66" t="s">
        <v>862</v>
      </c>
      <c r="R253" s="66">
        <v>18</v>
      </c>
    </row>
    <row r="254" spans="1:18" x14ac:dyDescent="0.3">
      <c r="A254" t="s">
        <v>288</v>
      </c>
      <c r="B254" t="s">
        <v>95</v>
      </c>
      <c r="C254" t="s">
        <v>542</v>
      </c>
      <c r="D254" s="23">
        <v>42520</v>
      </c>
      <c r="E254" s="30">
        <v>2016</v>
      </c>
      <c r="F254" s="30">
        <v>5</v>
      </c>
      <c r="G254" s="29" t="s">
        <v>562</v>
      </c>
      <c r="H254" t="s">
        <v>211</v>
      </c>
      <c r="I254" t="s">
        <v>734</v>
      </c>
      <c r="J254" s="23">
        <v>42779</v>
      </c>
      <c r="K254" s="23">
        <v>42800</v>
      </c>
      <c r="L254" s="64">
        <v>186903.09000000011</v>
      </c>
      <c r="M254" s="64">
        <v>106339.8599999999</v>
      </c>
      <c r="N254" s="65">
        <v>0.5689572066465024</v>
      </c>
      <c r="O254" s="64">
        <v>101912.5599999999</v>
      </c>
      <c r="P254" s="66">
        <v>167</v>
      </c>
      <c r="Q254" s="66" t="s">
        <v>846</v>
      </c>
      <c r="R254" s="66">
        <v>25</v>
      </c>
    </row>
    <row r="255" spans="1:18" x14ac:dyDescent="0.3">
      <c r="A255" t="s">
        <v>362</v>
      </c>
      <c r="B255" t="s">
        <v>175</v>
      </c>
      <c r="C255" t="s">
        <v>542</v>
      </c>
      <c r="D255" s="23">
        <v>43301</v>
      </c>
      <c r="E255" s="30">
        <v>2018</v>
      </c>
      <c r="F255" s="30">
        <v>7</v>
      </c>
      <c r="G255" s="29" t="s">
        <v>833</v>
      </c>
      <c r="H255" t="s">
        <v>211</v>
      </c>
      <c r="I255" t="s">
        <v>834</v>
      </c>
      <c r="J255" s="23">
        <v>43433</v>
      </c>
      <c r="K255" s="23">
        <v>43444</v>
      </c>
      <c r="L255" s="64">
        <v>381600.29999999981</v>
      </c>
      <c r="M255" s="64">
        <v>33234.710000000043</v>
      </c>
      <c r="N255" s="65">
        <v>8.7092987086226245E-2</v>
      </c>
      <c r="O255" s="64">
        <v>32560.220000000041</v>
      </c>
      <c r="P255" s="66">
        <v>78</v>
      </c>
      <c r="Q255" s="66" t="s">
        <v>846</v>
      </c>
      <c r="R255" s="66">
        <v>19</v>
      </c>
    </row>
    <row r="256" spans="1:18" x14ac:dyDescent="0.3">
      <c r="A256" t="s">
        <v>273</v>
      </c>
      <c r="B256" t="s">
        <v>113</v>
      </c>
      <c r="C256" t="s">
        <v>542</v>
      </c>
      <c r="D256" s="23">
        <v>42550</v>
      </c>
      <c r="E256" s="30">
        <v>2016</v>
      </c>
      <c r="F256" s="30">
        <v>6</v>
      </c>
      <c r="G256" s="29" t="s">
        <v>580</v>
      </c>
      <c r="H256" t="s">
        <v>211</v>
      </c>
      <c r="I256" t="s">
        <v>737</v>
      </c>
      <c r="J256" s="23">
        <v>42836</v>
      </c>
      <c r="K256" s="23">
        <v>42857</v>
      </c>
      <c r="L256" s="64">
        <v>34336.970000000008</v>
      </c>
      <c r="M256" s="64">
        <v>23971.94</v>
      </c>
      <c r="N256" s="65">
        <v>0.69813789626749223</v>
      </c>
      <c r="O256" s="64">
        <v>23387.91</v>
      </c>
      <c r="P256" s="66">
        <v>182</v>
      </c>
      <c r="Q256" s="66" t="s">
        <v>862</v>
      </c>
      <c r="R256" s="66">
        <v>27</v>
      </c>
    </row>
    <row r="257" spans="1:18" x14ac:dyDescent="0.3">
      <c r="A257" t="s">
        <v>392</v>
      </c>
      <c r="B257" t="s">
        <v>206</v>
      </c>
      <c r="C257" t="s">
        <v>542</v>
      </c>
      <c r="D257" s="23">
        <v>44035</v>
      </c>
      <c r="E257" s="30">
        <v>2020</v>
      </c>
      <c r="F257" s="30">
        <v>7</v>
      </c>
      <c r="G257" s="29" t="s">
        <v>566</v>
      </c>
      <c r="H257" t="s">
        <v>211</v>
      </c>
      <c r="I257" t="s">
        <v>835</v>
      </c>
      <c r="J257" s="23">
        <v>44123</v>
      </c>
      <c r="K257" s="23">
        <v>44126</v>
      </c>
      <c r="L257" s="64">
        <v>674.84</v>
      </c>
      <c r="M257" s="64">
        <v>674.84</v>
      </c>
      <c r="N257" s="65">
        <v>1</v>
      </c>
      <c r="O257" s="64">
        <v>492.43</v>
      </c>
      <c r="P257" s="66">
        <v>56</v>
      </c>
      <c r="Q257" s="66" t="s">
        <v>850</v>
      </c>
      <c r="R257" s="66">
        <v>7</v>
      </c>
    </row>
    <row r="258" spans="1:18" x14ac:dyDescent="0.3">
      <c r="A258" t="s">
        <v>287</v>
      </c>
      <c r="B258" t="s">
        <v>76</v>
      </c>
      <c r="C258" t="s">
        <v>542</v>
      </c>
      <c r="D258" s="23">
        <v>42451</v>
      </c>
      <c r="E258" s="30">
        <v>2016</v>
      </c>
      <c r="F258" s="30">
        <v>3</v>
      </c>
      <c r="G258" s="29" t="s">
        <v>576</v>
      </c>
      <c r="H258" t="s">
        <v>211</v>
      </c>
      <c r="I258" t="s">
        <v>825</v>
      </c>
      <c r="J258" s="23">
        <v>42706</v>
      </c>
      <c r="K258" s="23">
        <v>42723</v>
      </c>
      <c r="L258" s="64">
        <v>25189.839999999989</v>
      </c>
      <c r="M258" s="64">
        <v>24726.749999999989</v>
      </c>
      <c r="N258" s="65">
        <v>0.98161600073680499</v>
      </c>
      <c r="O258" s="64">
        <v>24726.749999999989</v>
      </c>
      <c r="P258" s="66">
        <v>168</v>
      </c>
      <c r="Q258" s="66" t="s">
        <v>844</v>
      </c>
      <c r="R258" s="66">
        <v>20</v>
      </c>
    </row>
    <row r="259" spans="1:18" x14ac:dyDescent="0.3">
      <c r="A259" t="s">
        <v>251</v>
      </c>
      <c r="B259" t="s">
        <v>98</v>
      </c>
      <c r="C259" t="s">
        <v>542</v>
      </c>
      <c r="D259" s="23">
        <v>42520</v>
      </c>
      <c r="E259" s="30">
        <v>2016</v>
      </c>
      <c r="F259" s="30">
        <v>5</v>
      </c>
      <c r="G259" s="29" t="s">
        <v>562</v>
      </c>
      <c r="H259" t="s">
        <v>211</v>
      </c>
      <c r="I259" t="s">
        <v>836</v>
      </c>
      <c r="J259" s="23">
        <v>42891</v>
      </c>
      <c r="K259" s="23">
        <v>42919</v>
      </c>
      <c r="L259" s="64">
        <v>40924.660000000084</v>
      </c>
      <c r="M259" s="64">
        <v>15344.15</v>
      </c>
      <c r="N259" s="65">
        <v>0.37493652971093633</v>
      </c>
      <c r="O259" s="64">
        <v>14942.11</v>
      </c>
      <c r="P259" s="66">
        <v>239</v>
      </c>
      <c r="Q259" s="66" t="s">
        <v>861</v>
      </c>
      <c r="R259" s="66">
        <v>35</v>
      </c>
    </row>
    <row r="260" spans="1:18" x14ac:dyDescent="0.3">
      <c r="A260" t="s">
        <v>305</v>
      </c>
      <c r="B260" t="s">
        <v>126</v>
      </c>
      <c r="C260" t="s">
        <v>542</v>
      </c>
      <c r="D260" s="23">
        <v>42563</v>
      </c>
      <c r="E260" s="30">
        <v>2016</v>
      </c>
      <c r="F260" s="30">
        <v>7</v>
      </c>
      <c r="G260" s="29" t="s">
        <v>735</v>
      </c>
      <c r="H260" t="s">
        <v>211</v>
      </c>
      <c r="I260" t="s">
        <v>837</v>
      </c>
      <c r="J260" s="23">
        <v>42801</v>
      </c>
      <c r="K260" s="23">
        <v>42821</v>
      </c>
      <c r="L260" s="64">
        <v>343994.79000000178</v>
      </c>
      <c r="M260" s="64">
        <v>222516.05999999959</v>
      </c>
      <c r="N260" s="65">
        <v>0.64685880853020605</v>
      </c>
      <c r="O260" s="64">
        <v>212020.73999999979</v>
      </c>
      <c r="P260" s="66">
        <v>148</v>
      </c>
      <c r="Q260" s="66" t="s">
        <v>862</v>
      </c>
      <c r="R260" s="66">
        <v>28</v>
      </c>
    </row>
    <row r="261" spans="1:18" x14ac:dyDescent="0.3">
      <c r="A261" t="s">
        <v>529</v>
      </c>
      <c r="B261" t="s">
        <v>428</v>
      </c>
      <c r="C261" t="s">
        <v>542</v>
      </c>
      <c r="D261" s="23">
        <v>44307</v>
      </c>
      <c r="E261" s="30">
        <v>2021</v>
      </c>
      <c r="F261" s="30">
        <v>4</v>
      </c>
      <c r="G261" s="29" t="s">
        <v>838</v>
      </c>
      <c r="H261" t="s">
        <v>211</v>
      </c>
      <c r="I261" t="s">
        <v>839</v>
      </c>
      <c r="J261" s="23">
        <v>44341</v>
      </c>
      <c r="K261" s="23">
        <v>44347</v>
      </c>
      <c r="L261" s="64">
        <v>667803.98000000033</v>
      </c>
      <c r="M261" s="64">
        <v>123772.25999999981</v>
      </c>
      <c r="N261" s="65">
        <v>0.18534220176405619</v>
      </c>
      <c r="O261" s="64">
        <v>122307.9899999999</v>
      </c>
      <c r="P261" s="66">
        <v>20</v>
      </c>
      <c r="Q261" s="66" t="s">
        <v>855</v>
      </c>
      <c r="R261" s="66">
        <v>6</v>
      </c>
    </row>
    <row r="262" spans="1:18" x14ac:dyDescent="0.3">
      <c r="A262" t="s">
        <v>351</v>
      </c>
      <c r="B262" t="s">
        <v>139</v>
      </c>
      <c r="C262" t="s">
        <v>542</v>
      </c>
      <c r="D262" s="23">
        <v>42733</v>
      </c>
      <c r="E262" s="30">
        <v>2016</v>
      </c>
      <c r="F262" s="30">
        <v>12</v>
      </c>
      <c r="G262" s="29" t="s">
        <v>572</v>
      </c>
      <c r="H262" t="s">
        <v>211</v>
      </c>
      <c r="I262" t="s">
        <v>836</v>
      </c>
      <c r="J262" s="23">
        <v>42891</v>
      </c>
      <c r="K262" s="23">
        <v>42912</v>
      </c>
      <c r="L262" s="64">
        <v>32075.47</v>
      </c>
      <c r="M262" s="64">
        <v>1930.89</v>
      </c>
      <c r="N262" s="65">
        <v>6.0198338481088506E-2</v>
      </c>
      <c r="O262" s="64">
        <v>1149.0999999999999</v>
      </c>
      <c r="P262" s="66">
        <v>91</v>
      </c>
      <c r="Q262" s="66" t="s">
        <v>861</v>
      </c>
      <c r="R262" s="66">
        <v>30</v>
      </c>
    </row>
    <row r="263" spans="1:18" x14ac:dyDescent="0.3">
      <c r="A263" t="s">
        <v>408</v>
      </c>
      <c r="B263" t="s">
        <v>37</v>
      </c>
      <c r="C263" t="s">
        <v>542</v>
      </c>
      <c r="D263" s="23">
        <v>41739</v>
      </c>
      <c r="E263" s="30">
        <v>2014</v>
      </c>
      <c r="F263" s="30">
        <v>4</v>
      </c>
      <c r="G263" s="29" t="s">
        <v>675</v>
      </c>
      <c r="H263" t="s">
        <v>211</v>
      </c>
      <c r="I263" t="s">
        <v>676</v>
      </c>
      <c r="J263" s="23">
        <v>41764</v>
      </c>
      <c r="K263" s="23">
        <v>41785</v>
      </c>
      <c r="L263" s="64">
        <v>409431.59000002651</v>
      </c>
      <c r="M263" s="64">
        <v>273644.16000000382</v>
      </c>
      <c r="N263" s="65">
        <v>0.66835135999150941</v>
      </c>
      <c r="O263" s="64">
        <v>273644.16000000382</v>
      </c>
      <c r="P263" s="66">
        <v>6</v>
      </c>
      <c r="Q263" s="66" t="s">
        <v>844</v>
      </c>
      <c r="R263" s="66">
        <v>24</v>
      </c>
    </row>
    <row r="264" spans="1:18" x14ac:dyDescent="0.3">
      <c r="A264" t="s">
        <v>530</v>
      </c>
      <c r="B264" t="s">
        <v>474</v>
      </c>
      <c r="C264" t="s">
        <v>542</v>
      </c>
      <c r="D264" s="23">
        <v>45433</v>
      </c>
      <c r="E264" s="30">
        <v>2024</v>
      </c>
      <c r="F264" s="30">
        <v>5</v>
      </c>
      <c r="G264" s="29" t="s">
        <v>840</v>
      </c>
      <c r="H264" t="s">
        <v>211</v>
      </c>
      <c r="I264" t="s">
        <v>841</v>
      </c>
      <c r="J264" s="23">
        <v>45483</v>
      </c>
      <c r="K264" s="23">
        <v>45485</v>
      </c>
      <c r="L264" s="64">
        <v>393204.15000000078</v>
      </c>
      <c r="M264" s="64">
        <v>168071.64999999979</v>
      </c>
      <c r="N264" s="65">
        <v>0.42744119053677193</v>
      </c>
      <c r="O264" s="64">
        <v>155616.17000000001</v>
      </c>
      <c r="P264" s="66">
        <v>33</v>
      </c>
      <c r="Q264" s="66" t="s">
        <v>855</v>
      </c>
      <c r="R264" s="66">
        <v>4</v>
      </c>
    </row>
    <row r="265" spans="1:18" x14ac:dyDescent="0.3">
      <c r="A265" t="s">
        <v>416</v>
      </c>
      <c r="B265" t="s">
        <v>190</v>
      </c>
      <c r="C265" t="s">
        <v>541</v>
      </c>
      <c r="D265" s="23">
        <v>42534</v>
      </c>
      <c r="E265" s="30">
        <v>2016</v>
      </c>
      <c r="F265" s="30">
        <v>6</v>
      </c>
      <c r="G265" s="29" t="s">
        <v>580</v>
      </c>
      <c r="H265" t="s">
        <v>211</v>
      </c>
      <c r="I265" t="s">
        <v>778</v>
      </c>
      <c r="J265" s="23">
        <v>42564</v>
      </c>
      <c r="K265" s="23">
        <v>42569</v>
      </c>
      <c r="L265" s="64">
        <v>329397</v>
      </c>
      <c r="M265" s="64">
        <v>222701.04</v>
      </c>
      <c r="N265" s="65">
        <v>0.67608703175803064</v>
      </c>
      <c r="O265" s="64">
        <v>222701.04</v>
      </c>
      <c r="P265" s="66">
        <v>21</v>
      </c>
      <c r="Q265" s="66" t="s">
        <v>842</v>
      </c>
      <c r="R265" s="66">
        <v>4</v>
      </c>
    </row>
  </sheetData>
  <mergeCells count="1">
    <mergeCell ref="B24:G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"/>
  <sheetViews>
    <sheetView showGridLines="0" workbookViewId="0">
      <selection activeCell="B22" sqref="B22"/>
    </sheetView>
  </sheetViews>
  <sheetFormatPr baseColWidth="10" defaultColWidth="11.5546875" defaultRowHeight="13.8" x14ac:dyDescent="0.3"/>
  <cols>
    <col min="1" max="1" width="3.88671875" style="1" customWidth="1"/>
    <col min="2" max="2" width="64.5546875" style="1" customWidth="1"/>
    <col min="3" max="3" width="13.66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68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91" t="s">
        <v>420</v>
      </c>
      <c r="C24" s="91"/>
      <c r="D24" s="91"/>
      <c r="E24" s="91"/>
      <c r="F24" s="91"/>
      <c r="G24" s="91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55" t="s">
        <v>212</v>
      </c>
      <c r="B27" s="55" t="s">
        <v>213</v>
      </c>
      <c r="C27" s="55" t="s">
        <v>214</v>
      </c>
      <c r="D27" s="56" t="s">
        <v>215</v>
      </c>
      <c r="E27" s="57" t="s">
        <v>216</v>
      </c>
      <c r="F27" s="57" t="s">
        <v>217</v>
      </c>
      <c r="G27" s="57" t="s">
        <v>421</v>
      </c>
      <c r="H27" s="55" t="s">
        <v>218</v>
      </c>
      <c r="I27" s="55" t="s">
        <v>219</v>
      </c>
      <c r="J27" s="58" t="s">
        <v>220</v>
      </c>
      <c r="K27" s="57" t="s">
        <v>221</v>
      </c>
      <c r="L27" s="59" t="s">
        <v>222</v>
      </c>
      <c r="M27" s="60" t="s">
        <v>223</v>
      </c>
      <c r="N27" s="61" t="s">
        <v>224</v>
      </c>
      <c r="O27" s="59" t="s">
        <v>225</v>
      </c>
      <c r="P27" s="62" t="s">
        <v>226</v>
      </c>
      <c r="Q27" s="62" t="s">
        <v>227</v>
      </c>
      <c r="R27" s="63" t="s">
        <v>228</v>
      </c>
    </row>
    <row r="28" spans="1:18" customFormat="1" x14ac:dyDescent="0.3">
      <c r="A28" t="s">
        <v>531</v>
      </c>
      <c r="B28" t="s">
        <v>532</v>
      </c>
      <c r="C28" t="s">
        <v>533</v>
      </c>
      <c r="D28" s="29">
        <v>44524</v>
      </c>
      <c r="E28">
        <f>YEAR(D28)</f>
        <v>2021</v>
      </c>
      <c r="F28">
        <f>MONTH(D28)</f>
        <v>11</v>
      </c>
      <c r="G28" s="64" t="str">
        <f>CONCATENATE(F28,"-",E28)</f>
        <v>11-2021</v>
      </c>
      <c r="H28" t="s">
        <v>211</v>
      </c>
      <c r="I28" s="26" t="s">
        <v>534</v>
      </c>
      <c r="J28" s="23">
        <v>44903</v>
      </c>
      <c r="K28" s="23">
        <v>44916</v>
      </c>
      <c r="L28" s="64">
        <v>6836260.46</v>
      </c>
      <c r="M28" s="64">
        <v>399137.37</v>
      </c>
      <c r="N28" s="65">
        <f>M28/L28</f>
        <v>5.8385336886359648E-2</v>
      </c>
      <c r="O28" s="64">
        <v>371928.92999999988</v>
      </c>
      <c r="P28" s="66">
        <v>246</v>
      </c>
      <c r="Q28" s="66">
        <v>14</v>
      </c>
      <c r="R28" s="66">
        <f>Q28+P28</f>
        <v>260</v>
      </c>
    </row>
    <row r="29" spans="1:18" customFormat="1" x14ac:dyDescent="0.3">
      <c r="A29" t="s">
        <v>531</v>
      </c>
      <c r="B29" t="s">
        <v>532</v>
      </c>
      <c r="C29" t="s">
        <v>533</v>
      </c>
      <c r="D29" s="29">
        <v>44524</v>
      </c>
      <c r="E29">
        <f>YEAR(D29)</f>
        <v>2021</v>
      </c>
      <c r="F29">
        <f>MONTH(D29)</f>
        <v>11</v>
      </c>
      <c r="G29" s="64" t="str">
        <f>CONCATENATE(F29,"-",E29)</f>
        <v>11-2021</v>
      </c>
      <c r="H29" t="s">
        <v>535</v>
      </c>
      <c r="I29" s="26">
        <v>45352</v>
      </c>
      <c r="J29" s="23">
        <v>45357</v>
      </c>
      <c r="K29" s="23">
        <v>45363</v>
      </c>
      <c r="L29" s="64">
        <v>6836260.46</v>
      </c>
      <c r="M29" s="64">
        <v>399137.37</v>
      </c>
      <c r="N29" s="65">
        <f>M29/L29</f>
        <v>5.8385336886359648E-2</v>
      </c>
      <c r="O29" s="64">
        <v>371928.92999999988</v>
      </c>
      <c r="P29" s="66">
        <v>565</v>
      </c>
      <c r="Q29" s="66">
        <v>3</v>
      </c>
      <c r="R29" s="66">
        <f>Q29+P29</f>
        <v>568</v>
      </c>
    </row>
    <row r="30" spans="1:18" customFormat="1" x14ac:dyDescent="0.3">
      <c r="A30" t="s">
        <v>531</v>
      </c>
      <c r="B30" t="s">
        <v>532</v>
      </c>
      <c r="C30" t="s">
        <v>533</v>
      </c>
      <c r="D30" s="29">
        <v>44524</v>
      </c>
      <c r="E30">
        <f>YEAR(D30)</f>
        <v>2021</v>
      </c>
      <c r="F30">
        <f>MONTH(D30)</f>
        <v>11</v>
      </c>
      <c r="G30" s="64" t="str">
        <f>CONCATENATE(F30,"-",E30)</f>
        <v>11-2021</v>
      </c>
      <c r="H30" t="s">
        <v>535</v>
      </c>
      <c r="I30" s="26">
        <v>45559</v>
      </c>
      <c r="J30" s="23">
        <v>45562</v>
      </c>
      <c r="K30" s="23">
        <v>45566</v>
      </c>
      <c r="L30" s="64">
        <v>6836260.46</v>
      </c>
      <c r="M30" s="64">
        <v>399137.36999999982</v>
      </c>
      <c r="N30" s="65">
        <f>M30/L30</f>
        <v>5.8385336886359628E-2</v>
      </c>
      <c r="O30" s="64">
        <v>371928.92999999988</v>
      </c>
      <c r="P30" s="66">
        <v>712</v>
      </c>
      <c r="Q30" s="66">
        <v>3</v>
      </c>
      <c r="R30" s="66">
        <f>Q30+P30</f>
        <v>715</v>
      </c>
    </row>
    <row r="31" spans="1:18" customFormat="1" x14ac:dyDescent="0.3">
      <c r="D31" s="29"/>
      <c r="G31" s="64"/>
      <c r="I31" s="26"/>
      <c r="J31" s="23"/>
      <c r="K31" s="23"/>
      <c r="L31" s="64"/>
      <c r="M31" s="64"/>
      <c r="N31" s="65"/>
      <c r="O31" s="64"/>
      <c r="P31" s="66"/>
      <c r="Q31" s="66"/>
      <c r="R31" s="66"/>
    </row>
    <row r="32" spans="1:18" customFormat="1" x14ac:dyDescent="0.3">
      <c r="D32" s="29"/>
      <c r="G32" s="64"/>
      <c r="I32" s="26"/>
      <c r="J32" s="23"/>
      <c r="K32" s="23"/>
      <c r="L32" s="64"/>
      <c r="M32" s="64"/>
      <c r="N32" s="65"/>
      <c r="O32" s="64"/>
      <c r="P32" s="66"/>
      <c r="Q32" s="66"/>
      <c r="R32" s="66"/>
    </row>
    <row r="33" spans="2:15" x14ac:dyDescent="0.3">
      <c r="M33" s="53">
        <f>+M30-M28</f>
        <v>0</v>
      </c>
    </row>
    <row r="34" spans="2:15" ht="28.8" x14ac:dyDescent="0.3">
      <c r="B34" s="69" t="s">
        <v>218</v>
      </c>
      <c r="C34" s="62" t="s">
        <v>226</v>
      </c>
      <c r="D34" s="62" t="s">
        <v>227</v>
      </c>
      <c r="E34" s="63" t="s">
        <v>228</v>
      </c>
      <c r="J34" s="53"/>
      <c r="K34" s="68"/>
      <c r="M34" s="1"/>
      <c r="N34" s="1"/>
      <c r="O34" s="1"/>
    </row>
    <row r="35" spans="2:15" x14ac:dyDescent="0.3">
      <c r="B35" t="s">
        <v>536</v>
      </c>
      <c r="C35" s="66">
        <v>246</v>
      </c>
      <c r="D35" s="66">
        <v>14</v>
      </c>
      <c r="E35" s="66">
        <f>D35+C35</f>
        <v>260</v>
      </c>
      <c r="J35" s="53"/>
      <c r="K35" s="68"/>
      <c r="M35" s="1"/>
      <c r="N35" s="1"/>
      <c r="O35" s="1"/>
    </row>
    <row r="36" spans="2:15" x14ac:dyDescent="0.3">
      <c r="B36" t="s">
        <v>537</v>
      </c>
      <c r="C36" s="66"/>
      <c r="D36" s="66">
        <v>3</v>
      </c>
      <c r="E36" s="66">
        <f>D36+C36</f>
        <v>3</v>
      </c>
      <c r="J36" s="53"/>
      <c r="K36" s="68"/>
      <c r="M36" s="1"/>
      <c r="N36" s="1"/>
      <c r="O36" s="1"/>
    </row>
    <row r="37" spans="2:15" x14ac:dyDescent="0.3">
      <c r="B37" t="s">
        <v>538</v>
      </c>
      <c r="C37" s="66"/>
      <c r="D37" s="66">
        <v>3</v>
      </c>
      <c r="E37" s="66">
        <f>D37+C37</f>
        <v>3</v>
      </c>
      <c r="J37" s="53"/>
      <c r="K37" s="68"/>
      <c r="M37" s="1"/>
      <c r="N37" s="1"/>
      <c r="O37" s="1"/>
    </row>
    <row r="38" spans="2:15" x14ac:dyDescent="0.3">
      <c r="B38" s="1" t="s">
        <v>543</v>
      </c>
      <c r="D38" s="1">
        <v>2</v>
      </c>
      <c r="E38" s="66">
        <f>D38+C38</f>
        <v>2</v>
      </c>
      <c r="H38" s="52"/>
      <c r="I38" s="52"/>
      <c r="J38" s="53"/>
      <c r="K38" s="53"/>
      <c r="L38" s="68"/>
      <c r="N38" s="1"/>
      <c r="O38" s="1"/>
    </row>
    <row r="39" spans="2:15" x14ac:dyDescent="0.3">
      <c r="B39" s="1" t="s">
        <v>211</v>
      </c>
      <c r="C39" s="1">
        <v>359</v>
      </c>
      <c r="D39" s="1">
        <v>3</v>
      </c>
      <c r="E39" s="24">
        <v>29</v>
      </c>
    </row>
  </sheetData>
  <mergeCells count="1">
    <mergeCell ref="B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Menú</vt:lpstr>
      <vt:lpstr>8.1</vt:lpstr>
      <vt:lpstr>8.2</vt:lpstr>
      <vt:lpstr>8.3</vt:lpstr>
      <vt:lpstr>9.1</vt:lpstr>
      <vt:lpstr>9.2</vt:lpstr>
      <vt:lpstr>Hoja1</vt:lpstr>
      <vt:lpstr>Cifras SD</vt:lpstr>
      <vt:lpstr>Cifras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Guzmán</dc:creator>
  <cp:lastModifiedBy>María José Iza</cp:lastModifiedBy>
  <dcterms:created xsi:type="dcterms:W3CDTF">2017-01-24T14:18:36Z</dcterms:created>
  <dcterms:modified xsi:type="dcterms:W3CDTF">2026-05-05T19:15:51Z</dcterms:modified>
</cp:coreProperties>
</file>