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defaultThemeVersion="124226"/>
  <mc:AlternateContent xmlns:mc="http://schemas.openxmlformats.org/markup-compatibility/2006">
    <mc:Choice Requires="x15">
      <x15ac:absPath xmlns:x15ac="http://schemas.microsoft.com/office/spreadsheetml/2010/11/ac" url="D:\RESPALDOS MAJO\RIESGOS 2020\PEMS\2025\DICIEMBRE\"/>
    </mc:Choice>
  </mc:AlternateContent>
  <xr:revisionPtr revIDLastSave="0" documentId="13_ncr:1_{235F4870-33A5-4A27-A8BE-0F4151160176}" xr6:coauthVersionLast="47" xr6:coauthVersionMax="47" xr10:uidLastSave="{00000000-0000-0000-0000-000000000000}"/>
  <bookViews>
    <workbookView xWindow="-108" yWindow="-108" windowWidth="23256" windowHeight="12456" activeTab="6" xr2:uid="{00000000-000D-0000-FFFF-FFFF00000000}"/>
  </bookViews>
  <sheets>
    <sheet name="ÍNDICE" sheetId="2" r:id="rId1"/>
    <sheet name="Pat P" sheetId="5" r:id="rId2"/>
    <sheet name="Pat PS" sheetId="7" r:id="rId3"/>
    <sheet name="Pat TOTAL" sheetId="8" r:id="rId4"/>
    <sheet name="Con P" sheetId="9" r:id="rId5"/>
    <sheet name="Con PS" sheetId="10" r:id="rId6"/>
    <sheet name="Con TOTAL" sheetId="11" r:id="rId7"/>
  </sheets>
  <definedNames>
    <definedName name="_xlnm.Print_Area" localSheetId="4">'Con P'!$B$2:$P$7</definedName>
    <definedName name="_xlnm.Print_Area" localSheetId="5">'Con PS'!$B$2:$P$7</definedName>
    <definedName name="_xlnm.Print_Area" localSheetId="6">'Con TOTAL'!$B$2:$P$7</definedName>
    <definedName name="_xlnm.Print_Area" localSheetId="1">'Pat P'!$B$2:$P$7</definedName>
    <definedName name="_xlnm.Print_Area" localSheetId="2">'Pat PS'!$B$2:$P$7</definedName>
    <definedName name="_xlnm.Print_Area" localSheetId="3">'Pat TOTAL'!$B$2:$P$7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7" i="11" l="1"/>
  <c r="P27" i="10"/>
  <c r="P27" i="9"/>
  <c r="P27" i="8"/>
  <c r="P13" i="11" l="1"/>
  <c r="P14" i="11"/>
  <c r="P15" i="11"/>
  <c r="P16" i="11"/>
  <c r="P17" i="11"/>
  <c r="P18" i="11"/>
  <c r="P19" i="11"/>
  <c r="P20" i="11"/>
  <c r="P21" i="11"/>
  <c r="P22" i="11"/>
  <c r="P23" i="11"/>
  <c r="P24" i="11"/>
  <c r="P25" i="11"/>
  <c r="P26" i="11"/>
  <c r="O27" i="11"/>
  <c r="P13" i="10"/>
  <c r="P14" i="10"/>
  <c r="P15" i="10"/>
  <c r="P16" i="10"/>
  <c r="P17" i="10"/>
  <c r="P18" i="10"/>
  <c r="P19" i="10"/>
  <c r="P20" i="10"/>
  <c r="P21" i="10"/>
  <c r="P22" i="10"/>
  <c r="P23" i="10"/>
  <c r="P24" i="10"/>
  <c r="P25" i="10"/>
  <c r="P26" i="10"/>
  <c r="P12" i="9"/>
  <c r="P13" i="9"/>
  <c r="P14" i="9"/>
  <c r="P15" i="9"/>
  <c r="P16" i="9"/>
  <c r="P17" i="9"/>
  <c r="P18" i="9"/>
  <c r="P19" i="9"/>
  <c r="P20" i="9"/>
  <c r="P21" i="9"/>
  <c r="P22" i="9"/>
  <c r="P23" i="9"/>
  <c r="P24" i="9"/>
  <c r="P25" i="9"/>
  <c r="P26" i="9"/>
  <c r="P12" i="8"/>
  <c r="P13" i="8"/>
  <c r="P14" i="8"/>
  <c r="P15" i="8"/>
  <c r="P16" i="8"/>
  <c r="P17" i="8"/>
  <c r="P18" i="8"/>
  <c r="P19" i="8"/>
  <c r="P20" i="8"/>
  <c r="P21" i="8"/>
  <c r="P22" i="8"/>
  <c r="P23" i="8"/>
  <c r="P24" i="8"/>
  <c r="P25" i="8"/>
  <c r="P26" i="8"/>
  <c r="P16" i="7"/>
  <c r="P17" i="7"/>
  <c r="P18" i="7"/>
  <c r="P19" i="7"/>
  <c r="P20" i="7"/>
  <c r="P21" i="7"/>
  <c r="P22" i="7"/>
  <c r="P23" i="7"/>
  <c r="P24" i="7"/>
  <c r="P25" i="7"/>
  <c r="P26" i="7"/>
  <c r="P27" i="7"/>
  <c r="P27" i="5"/>
  <c r="P12" i="5"/>
  <c r="P13" i="5"/>
  <c r="P14" i="5"/>
  <c r="P15" i="5"/>
  <c r="P16" i="5"/>
  <c r="P17" i="5"/>
  <c r="P18" i="5"/>
  <c r="P19" i="5"/>
  <c r="P20" i="5"/>
  <c r="P21" i="5"/>
  <c r="P22" i="5"/>
  <c r="P23" i="5"/>
  <c r="P24" i="5"/>
  <c r="P25" i="5"/>
  <c r="P26" i="5"/>
  <c r="O27" i="8"/>
  <c r="N27" i="11"/>
  <c r="N27" i="8"/>
  <c r="M27" i="8"/>
  <c r="M27" i="11" l="1"/>
  <c r="L27" i="8" l="1"/>
  <c r="L27" i="11" l="1"/>
  <c r="J27" i="8" l="1"/>
  <c r="K27" i="8"/>
  <c r="K27" i="11"/>
  <c r="J27" i="11" l="1"/>
  <c r="I27" i="11"/>
  <c r="I27" i="8"/>
  <c r="H27" i="11" l="1"/>
  <c r="H27" i="8"/>
  <c r="G27" i="8"/>
  <c r="G27" i="11"/>
  <c r="F27" i="8" l="1"/>
  <c r="F27" i="11"/>
  <c r="E27" i="11" l="1"/>
  <c r="E27" i="8"/>
  <c r="D27" i="11" l="1"/>
  <c r="D27" i="8"/>
  <c r="O26" i="11" l="1"/>
  <c r="O26" i="8"/>
  <c r="N26" i="8" l="1"/>
  <c r="N26" i="11"/>
  <c r="O20" i="9" l="1"/>
  <c r="M26" i="11"/>
  <c r="M26" i="8"/>
  <c r="L26" i="11" l="1"/>
  <c r="L26" i="8"/>
  <c r="K26" i="11" l="1"/>
  <c r="K26" i="8"/>
  <c r="K22" i="11" l="1"/>
  <c r="J26" i="11"/>
  <c r="J26" i="8"/>
  <c r="I26" i="11" l="1"/>
  <c r="I26" i="8" l="1"/>
  <c r="H26" i="11" l="1"/>
  <c r="H26" i="8"/>
  <c r="G26" i="11" l="1"/>
  <c r="G26" i="8"/>
  <c r="F26" i="11" l="1"/>
  <c r="F26" i="8"/>
  <c r="E26" i="11" l="1"/>
  <c r="E26" i="8"/>
  <c r="D26" i="11" l="1"/>
  <c r="D26" i="8" l="1"/>
  <c r="D25" i="8"/>
  <c r="O25" i="11" l="1"/>
  <c r="O25" i="8"/>
  <c r="N25" i="11" l="1"/>
  <c r="N25" i="8"/>
  <c r="M25" i="8" l="1"/>
  <c r="M25" i="11"/>
  <c r="L25" i="11" l="1"/>
  <c r="L25" i="8"/>
  <c r="J25" i="11" l="1"/>
  <c r="K25" i="11"/>
  <c r="K25" i="8"/>
  <c r="J25" i="8" l="1"/>
  <c r="I25" i="11" l="1"/>
  <c r="I25" i="8"/>
  <c r="H25" i="11" l="1"/>
  <c r="H25" i="8"/>
  <c r="G25" i="11" l="1"/>
  <c r="G25" i="8" l="1"/>
  <c r="F25" i="11" l="1"/>
  <c r="E25" i="11"/>
  <c r="F25" i="8"/>
  <c r="D25" i="11" l="1"/>
  <c r="E25" i="8"/>
  <c r="O24" i="11" l="1"/>
  <c r="O24" i="8" l="1"/>
  <c r="N24" i="11" l="1"/>
  <c r="N24" i="8" l="1"/>
  <c r="M24" i="11" l="1"/>
  <c r="L19" i="11"/>
  <c r="L20" i="11"/>
  <c r="L21" i="11"/>
  <c r="L22" i="11"/>
  <c r="L23" i="11"/>
  <c r="M24" i="8"/>
  <c r="L24" i="11" l="1"/>
  <c r="L24" i="8"/>
  <c r="K24" i="11" l="1"/>
  <c r="K24" i="8" l="1"/>
  <c r="J24" i="11" l="1"/>
  <c r="J24" i="8"/>
  <c r="I24" i="11" l="1"/>
  <c r="I24" i="8"/>
  <c r="H24" i="11" l="1"/>
  <c r="H24" i="8"/>
  <c r="G24" i="11" l="1"/>
  <c r="G24" i="8" l="1"/>
  <c r="F24" i="11" l="1"/>
  <c r="F24" i="8" l="1"/>
  <c r="E24" i="11" l="1"/>
  <c r="E24" i="8" l="1"/>
  <c r="D24" i="11" l="1"/>
  <c r="D24" i="8" l="1"/>
  <c r="N23" i="11" l="1"/>
  <c r="O23" i="11"/>
  <c r="O23" i="8" l="1"/>
  <c r="N23" i="5" l="1"/>
  <c r="N23" i="8" s="1"/>
  <c r="M23" i="11" l="1"/>
  <c r="M23" i="8"/>
  <c r="L23" i="8" l="1"/>
  <c r="K23" i="11"/>
  <c r="K23" i="8"/>
  <c r="J23" i="10"/>
  <c r="J23" i="11" s="1"/>
  <c r="J23" i="8"/>
  <c r="I23" i="11"/>
  <c r="I23" i="8"/>
  <c r="H23" i="11"/>
  <c r="H23" i="8"/>
  <c r="F23" i="11"/>
  <c r="G23" i="11"/>
  <c r="F23" i="8"/>
  <c r="G23" i="5"/>
  <c r="G23" i="8" s="1"/>
  <c r="E23" i="11"/>
  <c r="E23" i="8"/>
  <c r="O22" i="8"/>
  <c r="O22" i="11"/>
  <c r="D23" i="11"/>
  <c r="D23" i="8"/>
  <c r="N22" i="11"/>
  <c r="N22" i="8"/>
  <c r="M22" i="11"/>
  <c r="M22" i="8"/>
  <c r="L22" i="8"/>
  <c r="K22" i="8"/>
  <c r="I22" i="11"/>
  <c r="J22" i="11"/>
  <c r="J22" i="8"/>
  <c r="I22" i="8"/>
  <c r="H22" i="11"/>
  <c r="G22" i="11"/>
  <c r="H22" i="8"/>
  <c r="G22" i="8"/>
  <c r="F22" i="11"/>
  <c r="F22" i="8"/>
  <c r="E22" i="11"/>
  <c r="E22" i="8"/>
  <c r="D22" i="11"/>
  <c r="O21" i="11"/>
  <c r="D22" i="8"/>
  <c r="O21" i="8"/>
  <c r="N21" i="11"/>
  <c r="M21" i="11"/>
  <c r="N21" i="8"/>
  <c r="M21" i="8"/>
  <c r="K21" i="11"/>
  <c r="L21" i="8"/>
  <c r="K21" i="8"/>
  <c r="J21" i="11"/>
  <c r="J21" i="8"/>
  <c r="I21" i="11"/>
  <c r="I21" i="8"/>
  <c r="H21" i="11"/>
  <c r="H21" i="8"/>
  <c r="G21" i="11"/>
  <c r="F21" i="11"/>
  <c r="G21" i="8"/>
  <c r="F21" i="8"/>
  <c r="E21" i="8"/>
  <c r="D21" i="8"/>
  <c r="E21" i="11"/>
  <c r="D21" i="11"/>
  <c r="O2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María José Iza</author>
  </authors>
  <commentList>
    <comment ref="E24" authorId="0" shapeId="0" xr:uid="{00000000-0006-0000-0400-000001000000}">
      <text>
        <r>
          <rPr>
            <b/>
            <sz val="9"/>
            <color indexed="81"/>
            <rFont val="Tahoma"/>
            <family val="2"/>
          </rPr>
          <t>María José Iza:</t>
        </r>
        <r>
          <rPr>
            <sz val="9"/>
            <color indexed="81"/>
            <rFont val="Tahoma"/>
            <family val="2"/>
          </rPr>
          <t xml:space="preserve">
fecha de consulta: 4 de abril de 2022</t>
        </r>
      </text>
    </comment>
    <comment ref="F24" authorId="0" shapeId="0" xr:uid="{00000000-0006-0000-0400-000002000000}">
      <text>
        <r>
          <rPr>
            <b/>
            <sz val="9"/>
            <color indexed="81"/>
            <rFont val="Tahoma"/>
            <family val="2"/>
          </rPr>
          <t>María José Iza:</t>
        </r>
        <r>
          <rPr>
            <sz val="9"/>
            <color indexed="81"/>
            <rFont val="Tahoma"/>
            <family val="2"/>
          </rPr>
          <t xml:space="preserve">
fecha de consulta: 4 de mayo de 2022</t>
        </r>
      </text>
    </comment>
    <comment ref="G24" authorId="0" shapeId="0" xr:uid="{00000000-0006-0000-0400-000003000000}">
      <text>
        <r>
          <rPr>
            <b/>
            <sz val="9"/>
            <color indexed="81"/>
            <rFont val="Tahoma"/>
            <family val="2"/>
          </rPr>
          <t>María José Iza:</t>
        </r>
        <r>
          <rPr>
            <sz val="9"/>
            <color indexed="81"/>
            <rFont val="Tahoma"/>
            <family val="2"/>
          </rPr>
          <t xml:space="preserve">
fecha de consulta: 31 de mayo de 2022</t>
        </r>
      </text>
    </comment>
    <comment ref="H24" authorId="0" shapeId="0" xr:uid="{00000000-0006-0000-0400-000004000000}">
      <text>
        <r>
          <rPr>
            <b/>
            <sz val="9"/>
            <color indexed="81"/>
            <rFont val="Tahoma"/>
            <family val="2"/>
          </rPr>
          <t>María José Iza:</t>
        </r>
        <r>
          <rPr>
            <sz val="9"/>
            <color indexed="81"/>
            <rFont val="Tahoma"/>
            <family val="2"/>
          </rPr>
          <t xml:space="preserve">
fecha de consulta: 15 de junio de 2022</t>
        </r>
      </text>
    </comment>
    <comment ref="I24" authorId="0" shapeId="0" xr:uid="{00000000-0006-0000-0400-000005000000}">
      <text>
        <r>
          <rPr>
            <b/>
            <sz val="9"/>
            <color indexed="81"/>
            <rFont val="Tahoma"/>
            <family val="2"/>
          </rPr>
          <t>María José Iza:</t>
        </r>
        <r>
          <rPr>
            <sz val="9"/>
            <color indexed="81"/>
            <rFont val="Tahoma"/>
            <family val="2"/>
          </rPr>
          <t xml:space="preserve">
fecha de consulta: 6 de julio de 2022</t>
        </r>
      </text>
    </comment>
    <comment ref="J24" authorId="0" shapeId="0" xr:uid="{00000000-0006-0000-0400-000006000000}">
      <text>
        <r>
          <rPr>
            <b/>
            <sz val="9"/>
            <color indexed="81"/>
            <rFont val="Tahoma"/>
            <family val="2"/>
          </rPr>
          <t>María José Iza:</t>
        </r>
        <r>
          <rPr>
            <sz val="9"/>
            <color indexed="81"/>
            <rFont val="Tahoma"/>
            <family val="2"/>
          </rPr>
          <t xml:space="preserve">
fecha de consulta: 10 de agosto de 2022</t>
        </r>
      </text>
    </comment>
    <comment ref="K24" authorId="0" shapeId="0" xr:uid="{00000000-0006-0000-0400-000007000000}">
      <text>
        <r>
          <rPr>
            <b/>
            <sz val="9"/>
            <color indexed="81"/>
            <rFont val="Tahoma"/>
            <family val="2"/>
          </rPr>
          <t>María José Iza:</t>
        </r>
        <r>
          <rPr>
            <sz val="9"/>
            <color indexed="81"/>
            <rFont val="Tahoma"/>
            <family val="2"/>
          </rPr>
          <t xml:space="preserve">
fecha de consulta: 9 de septiembre de 2022</t>
        </r>
      </text>
    </comment>
    <comment ref="L24" authorId="0" shapeId="0" xr:uid="{00000000-0006-0000-0400-000008000000}">
      <text>
        <r>
          <rPr>
            <b/>
            <sz val="9"/>
            <color indexed="81"/>
            <rFont val="Tahoma"/>
            <family val="2"/>
          </rPr>
          <t>María José Iza:</t>
        </r>
        <r>
          <rPr>
            <sz val="9"/>
            <color indexed="81"/>
            <rFont val="Tahoma"/>
            <family val="2"/>
          </rPr>
          <t xml:space="preserve">
fecha de consulta: 13 de octubre de 2022</t>
        </r>
      </text>
    </comment>
    <comment ref="M24" authorId="0" shapeId="0" xr:uid="{00000000-0006-0000-0400-000009000000}">
      <text>
        <r>
          <rPr>
            <b/>
            <sz val="9"/>
            <color indexed="81"/>
            <rFont val="Tahoma"/>
            <family val="2"/>
          </rPr>
          <t>María José Iza:</t>
        </r>
        <r>
          <rPr>
            <sz val="9"/>
            <color indexed="81"/>
            <rFont val="Tahoma"/>
            <family val="2"/>
          </rPr>
          <t xml:space="preserve">
fecha de consulta: 7 de noviembre de 2022</t>
        </r>
      </text>
    </comment>
    <comment ref="N24" authorId="0" shapeId="0" xr:uid="{00000000-0006-0000-0400-00000A000000}">
      <text>
        <r>
          <rPr>
            <b/>
            <sz val="9"/>
            <color indexed="81"/>
            <rFont val="Tahoma"/>
            <family val="2"/>
          </rPr>
          <t>María José Iza:</t>
        </r>
        <r>
          <rPr>
            <sz val="9"/>
            <color indexed="81"/>
            <rFont val="Tahoma"/>
            <family val="2"/>
          </rPr>
          <t xml:space="preserve">
fecha de consulta: 7 de diciembre de 2022</t>
        </r>
      </text>
    </comment>
    <comment ref="O24" authorId="0" shapeId="0" xr:uid="{00000000-0006-0000-0400-00000B000000}">
      <text>
        <r>
          <rPr>
            <b/>
            <sz val="9"/>
            <color indexed="81"/>
            <rFont val="Tahoma"/>
            <family val="2"/>
          </rPr>
          <t>María José Iza:</t>
        </r>
        <r>
          <rPr>
            <sz val="9"/>
            <color indexed="81"/>
            <rFont val="Tahoma"/>
            <family val="2"/>
          </rPr>
          <t xml:space="preserve">
fecha de consulta: 13 de enero de 2023</t>
        </r>
      </text>
    </comment>
    <comment ref="D25" authorId="0" shapeId="0" xr:uid="{00000000-0006-0000-0400-00000C000000}">
      <text>
        <r>
          <rPr>
            <b/>
            <sz val="9"/>
            <color indexed="81"/>
            <rFont val="Tahoma"/>
            <family val="2"/>
          </rPr>
          <t>María José Iza:</t>
        </r>
        <r>
          <rPr>
            <sz val="9"/>
            <color indexed="81"/>
            <rFont val="Tahoma"/>
            <family val="2"/>
          </rPr>
          <t xml:space="preserve">
fecha de consulta: 14 de febrero de 2023</t>
        </r>
      </text>
    </comment>
    <comment ref="E25" authorId="0" shapeId="0" xr:uid="{00000000-0006-0000-0400-00000D000000}">
      <text>
        <r>
          <rPr>
            <b/>
            <sz val="9"/>
            <color indexed="81"/>
            <rFont val="Tahoma"/>
            <family val="2"/>
          </rPr>
          <t>María José Iza:</t>
        </r>
        <r>
          <rPr>
            <sz val="9"/>
            <color indexed="81"/>
            <rFont val="Tahoma"/>
            <family val="2"/>
          </rPr>
          <t xml:space="preserve">
fecha de consulta: 20 de marzo de 2023</t>
        </r>
      </text>
    </comment>
    <comment ref="F25" authorId="0" shapeId="0" xr:uid="{00000000-0006-0000-0400-00000E000000}">
      <text>
        <r>
          <rPr>
            <b/>
            <sz val="9"/>
            <color indexed="81"/>
            <rFont val="Tahoma"/>
            <family val="2"/>
          </rPr>
          <t>María José Iza:</t>
        </r>
        <r>
          <rPr>
            <sz val="9"/>
            <color indexed="81"/>
            <rFont val="Tahoma"/>
            <family val="2"/>
          </rPr>
          <t xml:space="preserve">
fecha de consulta: 17 de abril de 2023</t>
        </r>
      </text>
    </comment>
    <comment ref="H25" authorId="0" shapeId="0" xr:uid="{00000000-0006-0000-0400-00000F000000}">
      <text>
        <r>
          <rPr>
            <b/>
            <sz val="9"/>
            <color indexed="81"/>
            <rFont val="Tahoma"/>
            <family val="2"/>
          </rPr>
          <t>María José Iza:</t>
        </r>
        <r>
          <rPr>
            <sz val="9"/>
            <color indexed="81"/>
            <rFont val="Tahoma"/>
            <family val="2"/>
          </rPr>
          <t xml:space="preserve">
fecha de consulta: 16 de junio de 2023</t>
        </r>
      </text>
    </comment>
    <comment ref="I25" authorId="0" shapeId="0" xr:uid="{00000000-0006-0000-0400-000010000000}">
      <text>
        <r>
          <rPr>
            <b/>
            <sz val="9"/>
            <color indexed="81"/>
            <rFont val="Tahoma"/>
            <family val="2"/>
          </rPr>
          <t>María José Iza:</t>
        </r>
        <r>
          <rPr>
            <sz val="9"/>
            <color indexed="81"/>
            <rFont val="Tahoma"/>
            <family val="2"/>
          </rPr>
          <t xml:space="preserve">
fecha de consulta: 31 de julio de 2023</t>
        </r>
      </text>
    </comment>
    <comment ref="J25" authorId="0" shapeId="0" xr:uid="{00000000-0006-0000-0400-000011000000}">
      <text>
        <r>
          <rPr>
            <b/>
            <sz val="9"/>
            <color indexed="81"/>
            <rFont val="Tahoma"/>
            <family val="2"/>
          </rPr>
          <t>María José Iza:</t>
        </r>
        <r>
          <rPr>
            <sz val="9"/>
            <color indexed="81"/>
            <rFont val="Tahoma"/>
            <family val="2"/>
          </rPr>
          <t xml:space="preserve">
fecha de consulta: 14 de agosto de 2023</t>
        </r>
      </text>
    </comment>
    <comment ref="K25" authorId="0" shapeId="0" xr:uid="{00000000-0006-0000-0400-000012000000}">
      <text>
        <r>
          <rPr>
            <b/>
            <sz val="9"/>
            <color indexed="81"/>
            <rFont val="Tahoma"/>
            <family val="2"/>
          </rPr>
          <t>María José Iza:</t>
        </r>
        <r>
          <rPr>
            <sz val="9"/>
            <color indexed="81"/>
            <rFont val="Tahoma"/>
            <family val="2"/>
          </rPr>
          <t xml:space="preserve">
fecha de consulta: 14 de septiembre de 2023</t>
        </r>
      </text>
    </comment>
    <comment ref="L25" authorId="0" shapeId="0" xr:uid="{00000000-0006-0000-0400-000013000000}">
      <text>
        <r>
          <rPr>
            <b/>
            <sz val="9"/>
            <color indexed="81"/>
            <rFont val="Tahoma"/>
            <family val="2"/>
          </rPr>
          <t>María José Iza:</t>
        </r>
        <r>
          <rPr>
            <sz val="9"/>
            <color indexed="81"/>
            <rFont val="Tahoma"/>
            <family val="2"/>
          </rPr>
          <t xml:space="preserve">
fecha de consulta: 16 de octubre de 2023</t>
        </r>
      </text>
    </comment>
    <comment ref="M25" authorId="0" shapeId="0" xr:uid="{00000000-0006-0000-0400-000014000000}">
      <text>
        <r>
          <rPr>
            <b/>
            <sz val="9"/>
            <color indexed="81"/>
            <rFont val="Tahoma"/>
            <family val="2"/>
          </rPr>
          <t>María José Iza:</t>
        </r>
        <r>
          <rPr>
            <sz val="9"/>
            <color indexed="81"/>
            <rFont val="Tahoma"/>
            <family val="2"/>
          </rPr>
          <t xml:space="preserve">
fecha de consulta: 13 de noviembre de 2023.</t>
        </r>
      </text>
    </comment>
    <comment ref="N25" authorId="0" shapeId="0" xr:uid="{00000000-0006-0000-0400-000015000000}">
      <text>
        <r>
          <rPr>
            <b/>
            <sz val="9"/>
            <color indexed="81"/>
            <rFont val="Tahoma"/>
            <family val="2"/>
          </rPr>
          <t>María José Iza:</t>
        </r>
        <r>
          <rPr>
            <sz val="9"/>
            <color indexed="81"/>
            <rFont val="Tahoma"/>
            <family val="2"/>
          </rPr>
          <t xml:space="preserve">
fecha de consulta: 11 de diciembre de 2023.</t>
        </r>
      </text>
    </comment>
    <comment ref="O25" authorId="0" shapeId="0" xr:uid="{00000000-0006-0000-0400-000016000000}">
      <text>
        <r>
          <rPr>
            <b/>
            <sz val="9"/>
            <color indexed="81"/>
            <rFont val="Tahoma"/>
            <family val="2"/>
          </rPr>
          <t>María José Iza:</t>
        </r>
        <r>
          <rPr>
            <sz val="9"/>
            <color indexed="81"/>
            <rFont val="Tahoma"/>
            <family val="2"/>
          </rPr>
          <t xml:space="preserve">
fecha de consulta: 15 de enero de 2024.</t>
        </r>
      </text>
    </comment>
    <comment ref="D26" authorId="0" shapeId="0" xr:uid="{00000000-0006-0000-0400-000017000000}">
      <text>
        <r>
          <rPr>
            <b/>
            <sz val="9"/>
            <color indexed="81"/>
            <rFont val="Tahoma"/>
            <family val="2"/>
          </rPr>
          <t>María José Iza:</t>
        </r>
        <r>
          <rPr>
            <sz val="9"/>
            <color indexed="81"/>
            <rFont val="Tahoma"/>
            <family val="2"/>
          </rPr>
          <t xml:space="preserve">
fecha de consulta: 20 de febrero de 2024.</t>
        </r>
      </text>
    </comment>
    <comment ref="E26" authorId="0" shapeId="0" xr:uid="{00000000-0006-0000-0400-000018000000}">
      <text>
        <r>
          <rPr>
            <b/>
            <sz val="9"/>
            <color indexed="81"/>
            <rFont val="Tahoma"/>
            <family val="2"/>
          </rPr>
          <t>María José Iza:</t>
        </r>
        <r>
          <rPr>
            <sz val="9"/>
            <color indexed="81"/>
            <rFont val="Tahoma"/>
            <family val="2"/>
          </rPr>
          <t xml:space="preserve">
fecha de consulta: 20 de marzo de 2024.</t>
        </r>
      </text>
    </comment>
    <comment ref="F26" authorId="0" shapeId="0" xr:uid="{00000000-0006-0000-0400-000019000000}">
      <text>
        <r>
          <rPr>
            <b/>
            <sz val="9"/>
            <color indexed="81"/>
            <rFont val="Tahoma"/>
            <family val="2"/>
          </rPr>
          <t>María José Iza:
fecha de consulta: 29 de abril de 2024.</t>
        </r>
        <r>
          <rPr>
            <sz val="9"/>
            <color indexed="81"/>
            <rFont val="Tahoma"/>
            <family val="2"/>
          </rPr>
          <t xml:space="preserve">
</t>
        </r>
      </text>
    </comment>
    <comment ref="G26" authorId="0" shapeId="0" xr:uid="{00000000-0006-0000-0400-00001A000000}">
      <text>
        <r>
          <rPr>
            <b/>
            <sz val="9"/>
            <color indexed="81"/>
            <rFont val="Tahoma"/>
            <family val="2"/>
          </rPr>
          <t>María José Iza:</t>
        </r>
        <r>
          <rPr>
            <sz val="9"/>
            <color indexed="81"/>
            <rFont val="Tahoma"/>
            <family val="2"/>
          </rPr>
          <t xml:space="preserve">
fecha de consulta: 31 de mayo de 2024.
</t>
        </r>
      </text>
    </comment>
    <comment ref="H26" authorId="0" shapeId="0" xr:uid="{00000000-0006-0000-0400-00001B000000}">
      <text>
        <r>
          <rPr>
            <b/>
            <sz val="9"/>
            <color indexed="81"/>
            <rFont val="Tahoma"/>
            <family val="2"/>
          </rPr>
          <t>María José Iza:</t>
        </r>
        <r>
          <rPr>
            <sz val="9"/>
            <color indexed="81"/>
            <rFont val="Tahoma"/>
            <family val="2"/>
          </rPr>
          <t xml:space="preserve">
fecha de consulta: 20 de junio de 2024.</t>
        </r>
      </text>
    </comment>
    <comment ref="I26" authorId="0" shapeId="0" xr:uid="{00000000-0006-0000-0400-00001C000000}">
      <text>
        <r>
          <rPr>
            <b/>
            <sz val="9"/>
            <color indexed="81"/>
            <rFont val="Tahoma"/>
            <family val="2"/>
          </rPr>
          <t>María José Iza:</t>
        </r>
        <r>
          <rPr>
            <sz val="9"/>
            <color indexed="81"/>
            <rFont val="Tahoma"/>
            <family val="2"/>
          </rPr>
          <t xml:space="preserve">
fecha de consulta: 22 de julio de 2024.</t>
        </r>
      </text>
    </comment>
    <comment ref="J26" authorId="0" shapeId="0" xr:uid="{00000000-0006-0000-0400-00001D000000}">
      <text>
        <r>
          <rPr>
            <b/>
            <sz val="9"/>
            <color indexed="81"/>
            <rFont val="Tahoma"/>
            <family val="2"/>
          </rPr>
          <t>María José Iza:</t>
        </r>
        <r>
          <rPr>
            <sz val="9"/>
            <color indexed="81"/>
            <rFont val="Tahoma"/>
            <family val="2"/>
          </rPr>
          <t xml:space="preserve">
fecha de consulta: 21 de agosto de 2024.</t>
        </r>
      </text>
    </comment>
    <comment ref="K26" authorId="0" shapeId="0" xr:uid="{00000000-0006-0000-0400-00001E000000}">
      <text>
        <r>
          <rPr>
            <b/>
            <sz val="9"/>
            <color indexed="81"/>
            <rFont val="Tahoma"/>
            <family val="2"/>
          </rPr>
          <t>María José Iza:</t>
        </r>
        <r>
          <rPr>
            <sz val="9"/>
            <color indexed="81"/>
            <rFont val="Tahoma"/>
            <family val="2"/>
          </rPr>
          <t xml:space="preserve">
fecha de consulta: 23 de septiembre de 2024.</t>
        </r>
      </text>
    </comment>
    <comment ref="L26" authorId="0" shapeId="0" xr:uid="{00000000-0006-0000-0400-00001F000000}">
      <text>
        <r>
          <rPr>
            <b/>
            <sz val="9"/>
            <color indexed="81"/>
            <rFont val="Tahoma"/>
            <family val="2"/>
          </rPr>
          <t>María José Iza:</t>
        </r>
        <r>
          <rPr>
            <sz val="9"/>
            <color indexed="81"/>
            <rFont val="Tahoma"/>
            <family val="2"/>
          </rPr>
          <t xml:space="preserve">
fecha de consulta: 23 de octubre de 2024.</t>
        </r>
      </text>
    </comment>
    <comment ref="M26" authorId="0" shapeId="0" xr:uid="{00000000-0006-0000-0400-000020000000}">
      <text>
        <r>
          <rPr>
            <b/>
            <sz val="9"/>
            <color indexed="81"/>
            <rFont val="Tahoma"/>
            <family val="2"/>
          </rPr>
          <t>María José Iza:</t>
        </r>
        <r>
          <rPr>
            <sz val="9"/>
            <color indexed="81"/>
            <rFont val="Tahoma"/>
            <family val="2"/>
          </rPr>
          <t xml:space="preserve">
fecha de consulta: 25 de octubre de 2024.</t>
        </r>
      </text>
    </comment>
    <comment ref="N26" authorId="0" shapeId="0" xr:uid="{00000000-0006-0000-0400-000021000000}">
      <text>
        <r>
          <rPr>
            <b/>
            <sz val="9"/>
            <color indexed="81"/>
            <rFont val="Tahoma"/>
            <family val="2"/>
          </rPr>
          <t>María José Iza:</t>
        </r>
        <r>
          <rPr>
            <sz val="9"/>
            <color indexed="81"/>
            <rFont val="Tahoma"/>
            <family val="2"/>
          </rPr>
          <t xml:space="preserve">
fecha de consulta: 23 de diciembre de 2024.</t>
        </r>
      </text>
    </comment>
    <comment ref="O26" authorId="0" shapeId="0" xr:uid="{00000000-0006-0000-0400-000022000000}">
      <text>
        <r>
          <rPr>
            <b/>
            <sz val="9"/>
            <color indexed="81"/>
            <rFont val="Tahoma"/>
            <family val="2"/>
          </rPr>
          <t>María José Iza:</t>
        </r>
        <r>
          <rPr>
            <sz val="9"/>
            <color indexed="81"/>
            <rFont val="Tahoma"/>
            <family val="2"/>
          </rPr>
          <t xml:space="preserve">
fecha de consulta: 23 de enero de 2025.</t>
        </r>
      </text>
    </comment>
    <comment ref="D27" authorId="0" shapeId="0" xr:uid="{00000000-0006-0000-0400-000023000000}">
      <text>
        <r>
          <rPr>
            <b/>
            <sz val="9"/>
            <color indexed="81"/>
            <rFont val="Tahoma"/>
            <family val="2"/>
          </rPr>
          <t>María José Iza:</t>
        </r>
        <r>
          <rPr>
            <sz val="9"/>
            <color indexed="81"/>
            <rFont val="Tahoma"/>
            <family val="2"/>
          </rPr>
          <t xml:space="preserve">
fecha de consulta: 21 de febrero de 2025.</t>
        </r>
      </text>
    </comment>
    <comment ref="E27" authorId="0" shapeId="0" xr:uid="{00000000-0006-0000-0400-000024000000}">
      <text>
        <r>
          <rPr>
            <b/>
            <sz val="9"/>
            <color indexed="81"/>
            <rFont val="Tahoma"/>
            <family val="2"/>
          </rPr>
          <t>María José Iza:</t>
        </r>
        <r>
          <rPr>
            <sz val="9"/>
            <color indexed="81"/>
            <rFont val="Tahoma"/>
            <family val="2"/>
          </rPr>
          <t xml:space="preserve">
fecha de consulta: 21 de marzo de 2025.</t>
        </r>
      </text>
    </comment>
    <comment ref="F27" authorId="0" shapeId="0" xr:uid="{59CC4F39-F487-4D22-8C6A-4CBA72EA9233}">
      <text>
        <r>
          <rPr>
            <b/>
            <sz val="9"/>
            <color indexed="81"/>
            <rFont val="Tahoma"/>
            <family val="2"/>
          </rPr>
          <t>María José Iza:</t>
        </r>
        <r>
          <rPr>
            <sz val="9"/>
            <color indexed="81"/>
            <rFont val="Tahoma"/>
            <family val="2"/>
          </rPr>
          <t xml:space="preserve">
fecha de consulta: 22 de abril de 2025.</t>
        </r>
      </text>
    </comment>
    <comment ref="G27" authorId="0" shapeId="0" xr:uid="{BA34A317-BCFF-44FE-98ED-97EE149E3BD0}">
      <text>
        <r>
          <rPr>
            <b/>
            <sz val="9"/>
            <color indexed="81"/>
            <rFont val="Tahoma"/>
            <family val="2"/>
          </rPr>
          <t>María José Iza:</t>
        </r>
        <r>
          <rPr>
            <sz val="9"/>
            <color indexed="81"/>
            <rFont val="Tahoma"/>
            <family val="2"/>
          </rPr>
          <t xml:space="preserve">
fecha de consulta: 23 de mayo de 2025.</t>
        </r>
      </text>
    </comment>
    <comment ref="H27" authorId="0" shapeId="0" xr:uid="{8686BEAE-6E8D-40C2-A336-B91E7DB406CD}">
      <text>
        <r>
          <rPr>
            <b/>
            <sz val="9"/>
            <color indexed="81"/>
            <rFont val="Tahoma"/>
            <family val="2"/>
          </rPr>
          <t>María José Iza:</t>
        </r>
        <r>
          <rPr>
            <sz val="9"/>
            <color indexed="81"/>
            <rFont val="Tahoma"/>
            <family val="2"/>
          </rPr>
          <t xml:space="preserve">
fecha de consulta: 16 de mayo de 2025.</t>
        </r>
      </text>
    </comment>
    <comment ref="I27" authorId="0" shapeId="0" xr:uid="{7C66243D-D8C7-4EFF-BCC6-8BADB5D8974F}">
      <text>
        <r>
          <rPr>
            <b/>
            <sz val="9"/>
            <color indexed="81"/>
            <rFont val="Tahoma"/>
            <family val="2"/>
          </rPr>
          <t>María José Iza:</t>
        </r>
        <r>
          <rPr>
            <sz val="9"/>
            <color indexed="81"/>
            <rFont val="Tahoma"/>
            <family val="2"/>
          </rPr>
          <t xml:space="preserve">
fecha de consulta: 10 de julio de 2025.</t>
        </r>
      </text>
    </comment>
    <comment ref="J27" authorId="0" shapeId="0" xr:uid="{7AF610ED-6BC4-4D67-8B19-70582FBB7D7C}">
      <text>
        <r>
          <rPr>
            <b/>
            <sz val="9"/>
            <color indexed="81"/>
            <rFont val="Tahoma"/>
            <family val="2"/>
          </rPr>
          <t>María José Iza:</t>
        </r>
        <r>
          <rPr>
            <sz val="9"/>
            <color indexed="81"/>
            <rFont val="Tahoma"/>
            <family val="2"/>
          </rPr>
          <t xml:space="preserve">
fecha de consulta: 15 de agosto de 2025.</t>
        </r>
      </text>
    </comment>
    <comment ref="K27" authorId="0" shapeId="0" xr:uid="{6BE43084-72F5-4B1B-8B98-9A9AF6C8E25E}">
      <text>
        <r>
          <rPr>
            <b/>
            <sz val="9"/>
            <color indexed="81"/>
            <rFont val="Tahoma"/>
            <family val="2"/>
          </rPr>
          <t>María José Iza:</t>
        </r>
        <r>
          <rPr>
            <sz val="9"/>
            <color indexed="81"/>
            <rFont val="Tahoma"/>
            <family val="2"/>
          </rPr>
          <t xml:space="preserve">
fecha de consulta: 15 de septiembre de 2025.</t>
        </r>
      </text>
    </comment>
    <comment ref="L27" authorId="0" shapeId="0" xr:uid="{4B44209C-E8EC-49A3-BA15-25CEE3083ACB}">
      <text>
        <r>
          <rPr>
            <b/>
            <sz val="9"/>
            <color indexed="81"/>
            <rFont val="Tahoma"/>
            <family val="2"/>
          </rPr>
          <t>María José Iza:</t>
        </r>
        <r>
          <rPr>
            <sz val="9"/>
            <color indexed="81"/>
            <rFont val="Tahoma"/>
            <family val="2"/>
          </rPr>
          <t xml:space="preserve">
fecha de consulta: 13 de octubre de 2025.</t>
        </r>
      </text>
    </comment>
    <comment ref="M27" authorId="0" shapeId="0" xr:uid="{1BCB79FC-4290-44BC-8A96-598A94F6D47F}">
      <text>
        <r>
          <rPr>
            <b/>
            <sz val="9"/>
            <color indexed="81"/>
            <rFont val="Tahoma"/>
            <family val="2"/>
          </rPr>
          <t>María José Iza:</t>
        </r>
        <r>
          <rPr>
            <sz val="9"/>
            <color indexed="81"/>
            <rFont val="Tahoma"/>
            <family val="2"/>
          </rPr>
          <t xml:space="preserve">
fecha de consulta: 7 de noviembre de 2025.</t>
        </r>
      </text>
    </comment>
    <comment ref="N27" authorId="0" shapeId="0" xr:uid="{1A2BA59D-7E2A-4CE6-BC17-DA0CF1FB233E}">
      <text>
        <r>
          <rPr>
            <b/>
            <sz val="9"/>
            <color indexed="81"/>
            <rFont val="Tahoma"/>
            <family val="2"/>
          </rPr>
          <t>María José Iza:</t>
        </r>
        <r>
          <rPr>
            <sz val="9"/>
            <color indexed="81"/>
            <rFont val="Tahoma"/>
            <family val="2"/>
          </rPr>
          <t xml:space="preserve">
fecha de consulta: 10 de diciembre de 2025.</t>
        </r>
      </text>
    </comment>
    <comment ref="O27" authorId="0" shapeId="0" xr:uid="{AD5E0C5C-6885-4839-9E09-001FEDBB6FC2}">
      <text>
        <r>
          <rPr>
            <b/>
            <sz val="9"/>
            <color indexed="81"/>
            <rFont val="Tahoma"/>
            <family val="2"/>
          </rPr>
          <t>María José Iza:</t>
        </r>
        <r>
          <rPr>
            <sz val="9"/>
            <color indexed="81"/>
            <rFont val="Tahoma"/>
            <family val="2"/>
          </rPr>
          <t xml:space="preserve">
fecha de consulta: 12 de enero de 2026.</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Marcela Rosero</author>
    <author>María José Iza</author>
  </authors>
  <commentList>
    <comment ref="E22" authorId="0" shapeId="0" xr:uid="{00000000-0006-0000-0500-000001000000}">
      <text>
        <r>
          <rPr>
            <sz val="9"/>
            <color indexed="81"/>
            <rFont val="Tahoma"/>
            <family val="2"/>
          </rPr>
          <t>fecha consulta 17 mar 2020</t>
        </r>
      </text>
    </comment>
    <comment ref="F22" authorId="0" shapeId="0" xr:uid="{00000000-0006-0000-0500-000002000000}">
      <text>
        <r>
          <rPr>
            <sz val="9"/>
            <color indexed="81"/>
            <rFont val="Tahoma"/>
            <family val="2"/>
          </rPr>
          <t>fecha de consulta 16/04/2020</t>
        </r>
      </text>
    </comment>
    <comment ref="G22" authorId="0" shapeId="0" xr:uid="{00000000-0006-0000-0500-000003000000}">
      <text>
        <r>
          <rPr>
            <sz val="9"/>
            <color indexed="81"/>
            <rFont val="Tahoma"/>
            <family val="2"/>
          </rPr>
          <t>fecha de consulta: 14 de mayo de 2020
dato ajustado conforme consulta de fecha 17 jun 2020</t>
        </r>
      </text>
    </comment>
    <comment ref="H22" authorId="0" shapeId="0" xr:uid="{00000000-0006-0000-0500-000004000000}">
      <text>
        <r>
          <rPr>
            <sz val="9"/>
            <color indexed="81"/>
            <rFont val="Tahoma"/>
            <family val="2"/>
          </rPr>
          <t>fecha de consulta: 17 de junio de 2020</t>
        </r>
      </text>
    </comment>
    <comment ref="I22" authorId="0" shapeId="0" xr:uid="{00000000-0006-0000-0500-000005000000}">
      <text>
        <r>
          <rPr>
            <sz val="9"/>
            <color indexed="81"/>
            <rFont val="Tahoma"/>
            <family val="2"/>
          </rPr>
          <t>fecha de consulta: 16 de julio de 2020</t>
        </r>
      </text>
    </comment>
    <comment ref="J22" authorId="0" shapeId="0" xr:uid="{00000000-0006-0000-0500-000006000000}">
      <text>
        <r>
          <rPr>
            <sz val="9"/>
            <color indexed="81"/>
            <rFont val="Tahoma"/>
            <family val="2"/>
          </rPr>
          <t>Fecha de consulta: 19 de agosto de 2020</t>
        </r>
      </text>
    </comment>
    <comment ref="K22" authorId="0" shapeId="0" xr:uid="{00000000-0006-0000-0500-000007000000}">
      <text>
        <r>
          <rPr>
            <sz val="9"/>
            <color indexed="81"/>
            <rFont val="Tahoma"/>
            <family val="2"/>
          </rPr>
          <t>Fecha de consulta: 16 de septiembre de 2020</t>
        </r>
      </text>
    </comment>
    <comment ref="L22" authorId="0" shapeId="0" xr:uid="{00000000-0006-0000-0500-000008000000}">
      <text>
        <r>
          <rPr>
            <sz val="9"/>
            <color indexed="81"/>
            <rFont val="Tahoma"/>
            <family val="2"/>
          </rPr>
          <t>Fecha de consulta: 21 oct 2020</t>
        </r>
      </text>
    </comment>
    <comment ref="M22" authorId="0" shapeId="0" xr:uid="{00000000-0006-0000-0500-000009000000}">
      <text>
        <r>
          <rPr>
            <sz val="9"/>
            <color indexed="81"/>
            <rFont val="Tahoma"/>
            <family val="2"/>
          </rPr>
          <t>Fecha de consulta: 17 nov. 2020</t>
        </r>
      </text>
    </comment>
    <comment ref="N22" authorId="0" shapeId="0" xr:uid="{00000000-0006-0000-0500-00000A000000}">
      <text>
        <r>
          <rPr>
            <b/>
            <sz val="9"/>
            <color indexed="81"/>
            <rFont val="Tahoma"/>
            <family val="2"/>
          </rPr>
          <t xml:space="preserve">Fecha de consulta:
</t>
        </r>
        <r>
          <rPr>
            <sz val="9"/>
            <color indexed="81"/>
            <rFont val="Tahoma"/>
            <family val="2"/>
          </rPr>
          <t>18 de diciembre de 2020</t>
        </r>
      </text>
    </comment>
    <comment ref="D23" authorId="0" shapeId="0" xr:uid="{00000000-0006-0000-0500-00000B000000}">
      <text>
        <r>
          <rPr>
            <sz val="9"/>
            <color indexed="81"/>
            <rFont val="Tahoma"/>
            <family val="2"/>
          </rPr>
          <t>fecha de consulta: 19 de febrero de 2021</t>
        </r>
      </text>
    </comment>
    <comment ref="E23" authorId="0" shapeId="0" xr:uid="{00000000-0006-0000-0500-00000C000000}">
      <text>
        <r>
          <rPr>
            <sz val="9"/>
            <color indexed="81"/>
            <rFont val="Tahoma"/>
            <family val="2"/>
          </rPr>
          <t>datos consultados al 22-mar-2021</t>
        </r>
      </text>
    </comment>
    <comment ref="M23" authorId="1" shapeId="0" xr:uid="{00000000-0006-0000-0500-00000D000000}">
      <text>
        <r>
          <rPr>
            <b/>
            <sz val="9"/>
            <color indexed="81"/>
            <rFont val="Tahoma"/>
            <family val="2"/>
          </rPr>
          <t>María José Iza:</t>
        </r>
        <r>
          <rPr>
            <sz val="9"/>
            <color indexed="81"/>
            <rFont val="Tahoma"/>
            <family val="2"/>
          </rPr>
          <t xml:space="preserve">
Fecha de consulta: 7 dic 2021 </t>
        </r>
      </text>
    </comment>
    <comment ref="N23" authorId="1" shapeId="0" xr:uid="{00000000-0006-0000-0500-00000E000000}">
      <text>
        <r>
          <rPr>
            <b/>
            <sz val="9"/>
            <color indexed="81"/>
            <rFont val="Tahoma"/>
            <family val="2"/>
          </rPr>
          <t>María José Iza:</t>
        </r>
        <r>
          <rPr>
            <sz val="9"/>
            <color indexed="81"/>
            <rFont val="Tahoma"/>
            <family val="2"/>
          </rPr>
          <t xml:space="preserve">
Fecha de consulta: 31/01/22</t>
        </r>
      </text>
    </comment>
    <comment ref="O23" authorId="1" shapeId="0" xr:uid="{00000000-0006-0000-0500-00000F000000}">
      <text>
        <r>
          <rPr>
            <b/>
            <sz val="9"/>
            <color indexed="81"/>
            <rFont val="Tahoma"/>
            <family val="2"/>
          </rPr>
          <t>María José Iza:</t>
        </r>
        <r>
          <rPr>
            <sz val="9"/>
            <color indexed="81"/>
            <rFont val="Tahoma"/>
            <family val="2"/>
          </rPr>
          <t xml:space="preserve">
Fecha de consulta: 31/01/22</t>
        </r>
      </text>
    </comment>
    <comment ref="D24" authorId="1" shapeId="0" xr:uid="{00000000-0006-0000-0500-000010000000}">
      <text>
        <r>
          <rPr>
            <b/>
            <sz val="9"/>
            <color indexed="81"/>
            <rFont val="Tahoma"/>
            <family val="2"/>
          </rPr>
          <t>María José Iza:</t>
        </r>
        <r>
          <rPr>
            <sz val="9"/>
            <color indexed="81"/>
            <rFont val="Tahoma"/>
            <family val="2"/>
          </rPr>
          <t xml:space="preserve">
fecha de consulta: 2 de marzo de 2022</t>
        </r>
      </text>
    </comment>
    <comment ref="E24" authorId="1" shapeId="0" xr:uid="{00000000-0006-0000-0500-000011000000}">
      <text>
        <r>
          <rPr>
            <b/>
            <sz val="9"/>
            <color indexed="81"/>
            <rFont val="Tahoma"/>
            <family val="2"/>
          </rPr>
          <t>María José Iza:</t>
        </r>
        <r>
          <rPr>
            <sz val="9"/>
            <color indexed="81"/>
            <rFont val="Tahoma"/>
            <family val="2"/>
          </rPr>
          <t xml:space="preserve">
fecha de consulta: 4 de abril de 2022</t>
        </r>
      </text>
    </comment>
    <comment ref="F24" authorId="1" shapeId="0" xr:uid="{00000000-0006-0000-0500-000012000000}">
      <text>
        <r>
          <rPr>
            <b/>
            <sz val="9"/>
            <color indexed="81"/>
            <rFont val="Tahoma"/>
            <family val="2"/>
          </rPr>
          <t>María José Iza:</t>
        </r>
        <r>
          <rPr>
            <sz val="9"/>
            <color indexed="81"/>
            <rFont val="Tahoma"/>
            <family val="2"/>
          </rPr>
          <t xml:space="preserve">
fecha de consulta: 4 de mayo de 2022</t>
        </r>
      </text>
    </comment>
    <comment ref="G24" authorId="1" shapeId="0" xr:uid="{00000000-0006-0000-0500-000013000000}">
      <text>
        <r>
          <rPr>
            <b/>
            <sz val="9"/>
            <color indexed="81"/>
            <rFont val="Tahoma"/>
            <family val="2"/>
          </rPr>
          <t>María José Iza:</t>
        </r>
        <r>
          <rPr>
            <sz val="9"/>
            <color indexed="81"/>
            <rFont val="Tahoma"/>
            <family val="2"/>
          </rPr>
          <t xml:space="preserve">
fecha de consulta: 31 de mayo de 2022</t>
        </r>
      </text>
    </comment>
    <comment ref="H24" authorId="1" shapeId="0" xr:uid="{00000000-0006-0000-0500-000014000000}">
      <text>
        <r>
          <rPr>
            <b/>
            <sz val="9"/>
            <color indexed="81"/>
            <rFont val="Tahoma"/>
            <family val="2"/>
          </rPr>
          <t>María José Iza:</t>
        </r>
        <r>
          <rPr>
            <sz val="9"/>
            <color indexed="81"/>
            <rFont val="Tahoma"/>
            <family val="2"/>
          </rPr>
          <t xml:space="preserve">
Fecha de consulta 15 de junio de 2022</t>
        </r>
      </text>
    </comment>
    <comment ref="I24" authorId="1" shapeId="0" xr:uid="{00000000-0006-0000-0500-000015000000}">
      <text>
        <r>
          <rPr>
            <b/>
            <sz val="9"/>
            <color indexed="81"/>
            <rFont val="Tahoma"/>
            <family val="2"/>
          </rPr>
          <t>María José Iza:</t>
        </r>
        <r>
          <rPr>
            <sz val="9"/>
            <color indexed="81"/>
            <rFont val="Tahoma"/>
            <family val="2"/>
          </rPr>
          <t xml:space="preserve">
fecha de consulta: 6 de julio de 2022</t>
        </r>
      </text>
    </comment>
    <comment ref="J24" authorId="1" shapeId="0" xr:uid="{00000000-0006-0000-0500-000016000000}">
      <text>
        <r>
          <rPr>
            <b/>
            <sz val="9"/>
            <color indexed="81"/>
            <rFont val="Tahoma"/>
            <family val="2"/>
          </rPr>
          <t>María José Iza:</t>
        </r>
        <r>
          <rPr>
            <sz val="9"/>
            <color indexed="81"/>
            <rFont val="Tahoma"/>
            <family val="2"/>
          </rPr>
          <t xml:space="preserve">
fecha de consulta: 10 de agosto de 2022</t>
        </r>
      </text>
    </comment>
    <comment ref="K24" authorId="1" shapeId="0" xr:uid="{00000000-0006-0000-0500-000017000000}">
      <text>
        <r>
          <rPr>
            <b/>
            <sz val="9"/>
            <color indexed="81"/>
            <rFont val="Tahoma"/>
            <family val="2"/>
          </rPr>
          <t>María José Iza:</t>
        </r>
        <r>
          <rPr>
            <sz val="9"/>
            <color indexed="81"/>
            <rFont val="Tahoma"/>
            <family val="2"/>
          </rPr>
          <t xml:space="preserve">
fecha de consulta: 09 de septiembre de 2022</t>
        </r>
      </text>
    </comment>
    <comment ref="L24" authorId="1" shapeId="0" xr:uid="{00000000-0006-0000-0500-000018000000}">
      <text>
        <r>
          <rPr>
            <b/>
            <sz val="9"/>
            <color indexed="81"/>
            <rFont val="Tahoma"/>
            <family val="2"/>
          </rPr>
          <t>María José Iza:</t>
        </r>
        <r>
          <rPr>
            <sz val="9"/>
            <color indexed="81"/>
            <rFont val="Tahoma"/>
            <family val="2"/>
          </rPr>
          <t xml:space="preserve">
fecha de consulta: 13 de octubre de 2022</t>
        </r>
      </text>
    </comment>
    <comment ref="M24" authorId="1" shapeId="0" xr:uid="{00000000-0006-0000-0500-000019000000}">
      <text>
        <r>
          <rPr>
            <b/>
            <sz val="9"/>
            <color indexed="81"/>
            <rFont val="Tahoma"/>
            <family val="2"/>
          </rPr>
          <t>María José Iza:</t>
        </r>
        <r>
          <rPr>
            <sz val="9"/>
            <color indexed="81"/>
            <rFont val="Tahoma"/>
            <family val="2"/>
          </rPr>
          <t xml:space="preserve">
fecha de consulta: 7 de noviembre de 2022</t>
        </r>
      </text>
    </comment>
    <comment ref="N24" authorId="1" shapeId="0" xr:uid="{00000000-0006-0000-0500-00001A000000}">
      <text>
        <r>
          <rPr>
            <b/>
            <sz val="9"/>
            <color indexed="81"/>
            <rFont val="Tahoma"/>
            <family val="2"/>
          </rPr>
          <t>María José Iza:</t>
        </r>
        <r>
          <rPr>
            <sz val="9"/>
            <color indexed="81"/>
            <rFont val="Tahoma"/>
            <family val="2"/>
          </rPr>
          <t xml:space="preserve">
fecha de consulta: 7 de diciembre de 2022</t>
        </r>
      </text>
    </comment>
    <comment ref="O24" authorId="1" shapeId="0" xr:uid="{00000000-0006-0000-0500-00001B000000}">
      <text>
        <r>
          <rPr>
            <b/>
            <sz val="9"/>
            <color indexed="81"/>
            <rFont val="Tahoma"/>
            <family val="2"/>
          </rPr>
          <t>María José Iza:</t>
        </r>
        <r>
          <rPr>
            <sz val="9"/>
            <color indexed="81"/>
            <rFont val="Tahoma"/>
            <family val="2"/>
          </rPr>
          <t xml:space="preserve">
fecha de consulta: 13 de enero de 2023</t>
        </r>
      </text>
    </comment>
    <comment ref="D25" authorId="1" shapeId="0" xr:uid="{00000000-0006-0000-0500-00001C000000}">
      <text>
        <r>
          <rPr>
            <b/>
            <sz val="9"/>
            <color indexed="81"/>
            <rFont val="Tahoma"/>
            <family val="2"/>
          </rPr>
          <t>María José Iza:</t>
        </r>
        <r>
          <rPr>
            <sz val="9"/>
            <color indexed="81"/>
            <rFont val="Tahoma"/>
            <family val="2"/>
          </rPr>
          <t xml:space="preserve">
fecha de consulta: 14 de febrero de 2023</t>
        </r>
      </text>
    </comment>
    <comment ref="E25" authorId="1" shapeId="0" xr:uid="{00000000-0006-0000-0500-00001D000000}">
      <text>
        <r>
          <rPr>
            <b/>
            <sz val="9"/>
            <color indexed="81"/>
            <rFont val="Tahoma"/>
            <family val="2"/>
          </rPr>
          <t>María José Iza:</t>
        </r>
        <r>
          <rPr>
            <sz val="9"/>
            <color indexed="81"/>
            <rFont val="Tahoma"/>
            <family val="2"/>
          </rPr>
          <t xml:space="preserve">
fecha de consulta: 20 de marzo de 2023</t>
        </r>
      </text>
    </comment>
    <comment ref="F25" authorId="1" shapeId="0" xr:uid="{00000000-0006-0000-0500-00001E000000}">
      <text>
        <r>
          <rPr>
            <b/>
            <sz val="9"/>
            <color indexed="81"/>
            <rFont val="Tahoma"/>
            <family val="2"/>
          </rPr>
          <t>María José Iza:</t>
        </r>
        <r>
          <rPr>
            <sz val="9"/>
            <color indexed="81"/>
            <rFont val="Tahoma"/>
            <family val="2"/>
          </rPr>
          <t xml:space="preserve">
fecha de consulta: 17 de abril de 2023</t>
        </r>
      </text>
    </comment>
    <comment ref="G25" authorId="1" shapeId="0" xr:uid="{00000000-0006-0000-0500-00001F000000}">
      <text>
        <r>
          <rPr>
            <b/>
            <sz val="9"/>
            <color indexed="81"/>
            <rFont val="Tahoma"/>
            <family val="2"/>
          </rPr>
          <t>María José Iza:</t>
        </r>
        <r>
          <rPr>
            <sz val="9"/>
            <color indexed="81"/>
            <rFont val="Tahoma"/>
            <family val="2"/>
          </rPr>
          <t xml:space="preserve">
fecha de consulta: 25 de mayo de 2023</t>
        </r>
      </text>
    </comment>
    <comment ref="H25" authorId="1" shapeId="0" xr:uid="{00000000-0006-0000-0500-000020000000}">
      <text>
        <r>
          <rPr>
            <b/>
            <sz val="9"/>
            <color indexed="81"/>
            <rFont val="Tahoma"/>
            <family val="2"/>
          </rPr>
          <t>María José Iza:</t>
        </r>
        <r>
          <rPr>
            <sz val="9"/>
            <color indexed="81"/>
            <rFont val="Tahoma"/>
            <family val="2"/>
          </rPr>
          <t xml:space="preserve">
fecha de consulta: 16 de junio de 2023</t>
        </r>
      </text>
    </comment>
    <comment ref="I25" authorId="1" shapeId="0" xr:uid="{00000000-0006-0000-0500-000021000000}">
      <text>
        <r>
          <rPr>
            <b/>
            <sz val="9"/>
            <color indexed="81"/>
            <rFont val="Tahoma"/>
            <family val="2"/>
          </rPr>
          <t>María José Iza:</t>
        </r>
        <r>
          <rPr>
            <sz val="9"/>
            <color indexed="81"/>
            <rFont val="Tahoma"/>
            <family val="2"/>
          </rPr>
          <t xml:space="preserve">
fecha de consulta: 31 de julio de 2023</t>
        </r>
      </text>
    </comment>
    <comment ref="J25" authorId="1" shapeId="0" xr:uid="{00000000-0006-0000-0500-000022000000}">
      <text>
        <r>
          <rPr>
            <b/>
            <sz val="9"/>
            <color indexed="81"/>
            <rFont val="Tahoma"/>
            <family val="2"/>
          </rPr>
          <t>María José Iza:</t>
        </r>
        <r>
          <rPr>
            <sz val="9"/>
            <color indexed="81"/>
            <rFont val="Tahoma"/>
            <family val="2"/>
          </rPr>
          <t xml:space="preserve">
fecha de consulta: 14 de agosto de 2023</t>
        </r>
      </text>
    </comment>
    <comment ref="K25" authorId="1" shapeId="0" xr:uid="{00000000-0006-0000-0500-000023000000}">
      <text>
        <r>
          <rPr>
            <b/>
            <sz val="9"/>
            <color indexed="81"/>
            <rFont val="Tahoma"/>
            <family val="2"/>
          </rPr>
          <t>María José Iza:</t>
        </r>
        <r>
          <rPr>
            <sz val="9"/>
            <color indexed="81"/>
            <rFont val="Tahoma"/>
            <family val="2"/>
          </rPr>
          <t xml:space="preserve">
fecha de consulta: 14 de septiembre de 2023</t>
        </r>
      </text>
    </comment>
    <comment ref="L25" authorId="1" shapeId="0" xr:uid="{00000000-0006-0000-0500-000024000000}">
      <text>
        <r>
          <rPr>
            <b/>
            <sz val="9"/>
            <color indexed="81"/>
            <rFont val="Tahoma"/>
            <family val="2"/>
          </rPr>
          <t>María José Iza:</t>
        </r>
        <r>
          <rPr>
            <sz val="9"/>
            <color indexed="81"/>
            <rFont val="Tahoma"/>
            <family val="2"/>
          </rPr>
          <t xml:space="preserve">
fecha de consulta: 16 de octubre de 2023</t>
        </r>
      </text>
    </comment>
    <comment ref="M25" authorId="1" shapeId="0" xr:uid="{00000000-0006-0000-0500-000025000000}">
      <text>
        <r>
          <rPr>
            <b/>
            <sz val="9"/>
            <color indexed="81"/>
            <rFont val="Tahoma"/>
            <family val="2"/>
          </rPr>
          <t>María José Iza:</t>
        </r>
        <r>
          <rPr>
            <sz val="9"/>
            <color indexed="81"/>
            <rFont val="Tahoma"/>
            <family val="2"/>
          </rPr>
          <t xml:space="preserve">
fecha de consulta: 13 de noviembre de 2023</t>
        </r>
      </text>
    </comment>
    <comment ref="N25" authorId="1" shapeId="0" xr:uid="{00000000-0006-0000-0500-000026000000}">
      <text>
        <r>
          <rPr>
            <b/>
            <sz val="9"/>
            <color indexed="81"/>
            <rFont val="Tahoma"/>
            <family val="2"/>
          </rPr>
          <t>María José Iza:</t>
        </r>
        <r>
          <rPr>
            <sz val="9"/>
            <color indexed="81"/>
            <rFont val="Tahoma"/>
            <family val="2"/>
          </rPr>
          <t xml:space="preserve">
fecha de consulta: 11 de diciembre de 2023</t>
        </r>
      </text>
    </comment>
    <comment ref="O25" authorId="1" shapeId="0" xr:uid="{00000000-0006-0000-0500-000027000000}">
      <text>
        <r>
          <rPr>
            <b/>
            <sz val="9"/>
            <color indexed="81"/>
            <rFont val="Tahoma"/>
            <family val="2"/>
          </rPr>
          <t>María José Iza:</t>
        </r>
        <r>
          <rPr>
            <sz val="9"/>
            <color indexed="81"/>
            <rFont val="Tahoma"/>
            <family val="2"/>
          </rPr>
          <t xml:space="preserve">
fecha de consulta: 15 de enero de 2024,</t>
        </r>
      </text>
    </comment>
    <comment ref="D26" authorId="1" shapeId="0" xr:uid="{00000000-0006-0000-0500-000028000000}">
      <text>
        <r>
          <rPr>
            <b/>
            <sz val="9"/>
            <color indexed="81"/>
            <rFont val="Tahoma"/>
            <family val="2"/>
          </rPr>
          <t>María José Iza:</t>
        </r>
        <r>
          <rPr>
            <sz val="9"/>
            <color indexed="81"/>
            <rFont val="Tahoma"/>
            <family val="2"/>
          </rPr>
          <t xml:space="preserve">
fecha de consulta: 20 de febrero de 2024.</t>
        </r>
      </text>
    </comment>
    <comment ref="E26" authorId="1" shapeId="0" xr:uid="{00000000-0006-0000-0500-000029000000}">
      <text>
        <r>
          <rPr>
            <b/>
            <sz val="9"/>
            <color indexed="81"/>
            <rFont val="Tahoma"/>
            <family val="2"/>
          </rPr>
          <t>María José Iza:</t>
        </r>
        <r>
          <rPr>
            <sz val="9"/>
            <color indexed="81"/>
            <rFont val="Tahoma"/>
            <family val="2"/>
          </rPr>
          <t xml:space="preserve">
fecha de consulta: 20 de marzo de 2024.</t>
        </r>
      </text>
    </comment>
    <comment ref="F26" authorId="1" shapeId="0" xr:uid="{00000000-0006-0000-0500-00002A000000}">
      <text>
        <r>
          <rPr>
            <b/>
            <sz val="9"/>
            <color indexed="81"/>
            <rFont val="Tahoma"/>
            <family val="2"/>
          </rPr>
          <t>María José Iza:</t>
        </r>
        <r>
          <rPr>
            <sz val="9"/>
            <color indexed="81"/>
            <rFont val="Tahoma"/>
            <family val="2"/>
          </rPr>
          <t xml:space="preserve">
fecha de consulta: 29 de abril de 2024.</t>
        </r>
      </text>
    </comment>
    <comment ref="G26" authorId="1" shapeId="0" xr:uid="{00000000-0006-0000-0500-00002B000000}">
      <text>
        <r>
          <rPr>
            <b/>
            <sz val="9"/>
            <color indexed="81"/>
            <rFont val="Tahoma"/>
            <family val="2"/>
          </rPr>
          <t>María José Iza:</t>
        </r>
        <r>
          <rPr>
            <sz val="9"/>
            <color indexed="81"/>
            <rFont val="Tahoma"/>
            <family val="2"/>
          </rPr>
          <t xml:space="preserve">
fecha de consulta: 31 de mayo de 2024.</t>
        </r>
      </text>
    </comment>
    <comment ref="H26" authorId="1" shapeId="0" xr:uid="{00000000-0006-0000-0500-00002C000000}">
      <text>
        <r>
          <rPr>
            <b/>
            <sz val="9"/>
            <color indexed="81"/>
            <rFont val="Tahoma"/>
            <family val="2"/>
          </rPr>
          <t>María José Iza:</t>
        </r>
        <r>
          <rPr>
            <sz val="9"/>
            <color indexed="81"/>
            <rFont val="Tahoma"/>
            <family val="2"/>
          </rPr>
          <t xml:space="preserve">
fecha de consulta: 20 de junio de 2024.</t>
        </r>
      </text>
    </comment>
    <comment ref="I26" authorId="1" shapeId="0" xr:uid="{00000000-0006-0000-0500-00002D000000}">
      <text>
        <r>
          <rPr>
            <b/>
            <sz val="9"/>
            <color indexed="81"/>
            <rFont val="Tahoma"/>
            <family val="2"/>
          </rPr>
          <t>María José Iza:</t>
        </r>
        <r>
          <rPr>
            <sz val="9"/>
            <color indexed="81"/>
            <rFont val="Tahoma"/>
            <family val="2"/>
          </rPr>
          <t xml:space="preserve">
fecha de consulta: 22 de julio de 2024.</t>
        </r>
      </text>
    </comment>
    <comment ref="J26" authorId="1" shapeId="0" xr:uid="{00000000-0006-0000-0500-00002E000000}">
      <text>
        <r>
          <rPr>
            <b/>
            <sz val="9"/>
            <color indexed="81"/>
            <rFont val="Tahoma"/>
            <family val="2"/>
          </rPr>
          <t>María José Iza:</t>
        </r>
        <r>
          <rPr>
            <sz val="9"/>
            <color indexed="81"/>
            <rFont val="Tahoma"/>
            <family val="2"/>
          </rPr>
          <t xml:space="preserve">
fecha de consulta: 21 de agosto de 2024.</t>
        </r>
      </text>
    </comment>
    <comment ref="K26" authorId="1" shapeId="0" xr:uid="{00000000-0006-0000-0500-00002F000000}">
      <text>
        <r>
          <rPr>
            <b/>
            <sz val="9"/>
            <color indexed="81"/>
            <rFont val="Tahoma"/>
            <family val="2"/>
          </rPr>
          <t>María José Iza:</t>
        </r>
        <r>
          <rPr>
            <sz val="9"/>
            <color indexed="81"/>
            <rFont val="Tahoma"/>
            <family val="2"/>
          </rPr>
          <t xml:space="preserve">
fecha de consulta: 23 de septiembre de 2024.</t>
        </r>
      </text>
    </comment>
    <comment ref="L26" authorId="1" shapeId="0" xr:uid="{00000000-0006-0000-0500-000030000000}">
      <text>
        <r>
          <rPr>
            <b/>
            <sz val="9"/>
            <color indexed="81"/>
            <rFont val="Tahoma"/>
            <family val="2"/>
          </rPr>
          <t>María José Iza:</t>
        </r>
        <r>
          <rPr>
            <sz val="9"/>
            <color indexed="81"/>
            <rFont val="Tahoma"/>
            <family val="2"/>
          </rPr>
          <t xml:space="preserve">
fecha de consulta: 23 de octubre de 2024.</t>
        </r>
      </text>
    </comment>
    <comment ref="M26" authorId="1" shapeId="0" xr:uid="{00000000-0006-0000-0500-000031000000}">
      <text>
        <r>
          <rPr>
            <b/>
            <sz val="9"/>
            <color indexed="81"/>
            <rFont val="Tahoma"/>
            <family val="2"/>
          </rPr>
          <t>María José Iza:</t>
        </r>
        <r>
          <rPr>
            <sz val="9"/>
            <color indexed="81"/>
            <rFont val="Tahoma"/>
            <family val="2"/>
          </rPr>
          <t xml:space="preserve">
fecha de consulta: 25 de octubre de 2024.</t>
        </r>
      </text>
    </comment>
    <comment ref="N26" authorId="1" shapeId="0" xr:uid="{00000000-0006-0000-0500-000032000000}">
      <text>
        <r>
          <rPr>
            <b/>
            <sz val="9"/>
            <color indexed="81"/>
            <rFont val="Tahoma"/>
            <family val="2"/>
          </rPr>
          <t>María José Iza:</t>
        </r>
        <r>
          <rPr>
            <sz val="9"/>
            <color indexed="81"/>
            <rFont val="Tahoma"/>
            <family val="2"/>
          </rPr>
          <t xml:space="preserve">
fecha de consulta: 23 de diciembre de 2024.</t>
        </r>
      </text>
    </comment>
    <comment ref="O26" authorId="1" shapeId="0" xr:uid="{00000000-0006-0000-0500-000033000000}">
      <text>
        <r>
          <rPr>
            <b/>
            <sz val="9"/>
            <color indexed="81"/>
            <rFont val="Tahoma"/>
            <family val="2"/>
          </rPr>
          <t>María José Iza:</t>
        </r>
        <r>
          <rPr>
            <sz val="9"/>
            <color indexed="81"/>
            <rFont val="Tahoma"/>
            <family val="2"/>
          </rPr>
          <t xml:space="preserve">
fecha de consulta: 23 de enero de 2025.</t>
        </r>
      </text>
    </comment>
    <comment ref="D27" authorId="1" shapeId="0" xr:uid="{00000000-0006-0000-0500-000034000000}">
      <text>
        <r>
          <rPr>
            <b/>
            <sz val="9"/>
            <color indexed="81"/>
            <rFont val="Tahoma"/>
            <family val="2"/>
          </rPr>
          <t>María José Iza:</t>
        </r>
        <r>
          <rPr>
            <sz val="9"/>
            <color indexed="81"/>
            <rFont val="Tahoma"/>
            <family val="2"/>
          </rPr>
          <t xml:space="preserve">
fecha de consulta: 21 de febrero de 2025.</t>
        </r>
      </text>
    </comment>
    <comment ref="E27" authorId="1" shapeId="0" xr:uid="{00000000-0006-0000-0500-000035000000}">
      <text>
        <r>
          <rPr>
            <b/>
            <sz val="9"/>
            <color indexed="81"/>
            <rFont val="Tahoma"/>
            <family val="2"/>
          </rPr>
          <t>María José Iza:</t>
        </r>
        <r>
          <rPr>
            <sz val="9"/>
            <color indexed="81"/>
            <rFont val="Tahoma"/>
            <family val="2"/>
          </rPr>
          <t xml:space="preserve">
fecha de consulta: 21 de marzo de 2025.</t>
        </r>
      </text>
    </comment>
    <comment ref="F27" authorId="1" shapeId="0" xr:uid="{201AB5F6-7E07-41F5-8F7C-650A0866421E}">
      <text>
        <r>
          <rPr>
            <b/>
            <sz val="9"/>
            <color indexed="81"/>
            <rFont val="Tahoma"/>
            <family val="2"/>
          </rPr>
          <t>María José Iza:</t>
        </r>
        <r>
          <rPr>
            <sz val="9"/>
            <color indexed="81"/>
            <rFont val="Tahoma"/>
            <family val="2"/>
          </rPr>
          <t xml:space="preserve">
fecha de consulta: 22 de abril de 2025.</t>
        </r>
      </text>
    </comment>
    <comment ref="G27" authorId="1" shapeId="0" xr:uid="{C9443D07-5154-4C7B-AFEC-A9BE0ECA45B6}">
      <text>
        <r>
          <rPr>
            <b/>
            <sz val="9"/>
            <color indexed="81"/>
            <rFont val="Tahoma"/>
            <family val="2"/>
          </rPr>
          <t>María José Iza:</t>
        </r>
        <r>
          <rPr>
            <sz val="9"/>
            <color indexed="81"/>
            <rFont val="Tahoma"/>
            <family val="2"/>
          </rPr>
          <t xml:space="preserve">
fecha de consulta: 23 de mayo de 2025.</t>
        </r>
      </text>
    </comment>
    <comment ref="H27" authorId="1" shapeId="0" xr:uid="{E7F50EBC-7C67-49B5-ACFD-B5B70947E612}">
      <text>
        <r>
          <rPr>
            <b/>
            <sz val="9"/>
            <color indexed="81"/>
            <rFont val="Tahoma"/>
            <family val="2"/>
          </rPr>
          <t>María José Iza:</t>
        </r>
        <r>
          <rPr>
            <sz val="9"/>
            <color indexed="81"/>
            <rFont val="Tahoma"/>
            <family val="2"/>
          </rPr>
          <t xml:space="preserve">
fecha de consulta: 16 de mayo de 2025.</t>
        </r>
      </text>
    </comment>
    <comment ref="I27" authorId="1" shapeId="0" xr:uid="{E3E77A49-44D5-4471-8FF7-7010FA0AEA91}">
      <text>
        <r>
          <rPr>
            <b/>
            <sz val="9"/>
            <color indexed="81"/>
            <rFont val="Tahoma"/>
            <family val="2"/>
          </rPr>
          <t>María José Iza:</t>
        </r>
        <r>
          <rPr>
            <sz val="9"/>
            <color indexed="81"/>
            <rFont val="Tahoma"/>
            <family val="2"/>
          </rPr>
          <t xml:space="preserve">
fecha de consulta: 10 de julio de 2025.</t>
        </r>
      </text>
    </comment>
    <comment ref="J27" authorId="1" shapeId="0" xr:uid="{5C3B7289-8089-4DDD-AD33-FF1F52D39E43}">
      <text>
        <r>
          <rPr>
            <b/>
            <sz val="9"/>
            <color indexed="81"/>
            <rFont val="Tahoma"/>
            <family val="2"/>
          </rPr>
          <t>María José Iza:</t>
        </r>
        <r>
          <rPr>
            <sz val="9"/>
            <color indexed="81"/>
            <rFont val="Tahoma"/>
            <family val="2"/>
          </rPr>
          <t xml:space="preserve">
fecha de consulta: 15 de agosto de 2025.</t>
        </r>
      </text>
    </comment>
    <comment ref="K27" authorId="1" shapeId="0" xr:uid="{041B8730-E52D-4DF1-BE00-4D6CD926C930}">
      <text>
        <r>
          <rPr>
            <b/>
            <sz val="9"/>
            <color indexed="81"/>
            <rFont val="Tahoma"/>
            <family val="2"/>
          </rPr>
          <t>María José Iza:</t>
        </r>
        <r>
          <rPr>
            <sz val="9"/>
            <color indexed="81"/>
            <rFont val="Tahoma"/>
            <family val="2"/>
          </rPr>
          <t xml:space="preserve">
fecha de consulta: 15 de septiembre de 2025.</t>
        </r>
      </text>
    </comment>
    <comment ref="L27" authorId="1" shapeId="0" xr:uid="{D139D6AD-904B-43AF-BCAD-C4AF58AFD39C}">
      <text>
        <r>
          <rPr>
            <b/>
            <sz val="9"/>
            <color indexed="81"/>
            <rFont val="Tahoma"/>
            <family val="2"/>
          </rPr>
          <t>María José Iza:</t>
        </r>
        <r>
          <rPr>
            <sz val="9"/>
            <color indexed="81"/>
            <rFont val="Tahoma"/>
            <family val="2"/>
          </rPr>
          <t xml:space="preserve">
fecha de consulta: 13 de octubre de 2025.</t>
        </r>
      </text>
    </comment>
    <comment ref="M27" authorId="1" shapeId="0" xr:uid="{D43A7BCE-7F66-4F8F-A44E-A12045DB21D8}">
      <text>
        <r>
          <rPr>
            <b/>
            <sz val="9"/>
            <color indexed="81"/>
            <rFont val="Tahoma"/>
            <family val="2"/>
          </rPr>
          <t>María José Iza:</t>
        </r>
        <r>
          <rPr>
            <sz val="9"/>
            <color indexed="81"/>
            <rFont val="Tahoma"/>
            <family val="2"/>
          </rPr>
          <t xml:space="preserve">
fecha de consulta: 7 de noviembre de 2025.</t>
        </r>
      </text>
    </comment>
    <comment ref="N27" authorId="1" shapeId="0" xr:uid="{1F8D1ECD-98D5-40C4-BDF5-200BA64F2B54}">
      <text>
        <r>
          <rPr>
            <b/>
            <sz val="9"/>
            <color indexed="81"/>
            <rFont val="Tahoma"/>
            <family val="2"/>
          </rPr>
          <t>María José Iza:</t>
        </r>
        <r>
          <rPr>
            <sz val="9"/>
            <color indexed="81"/>
            <rFont val="Tahoma"/>
            <family val="2"/>
          </rPr>
          <t xml:space="preserve">
fecha de consulta: 10 de diciembre de 2025.</t>
        </r>
      </text>
    </comment>
    <comment ref="O27" authorId="1" shapeId="0" xr:uid="{20506417-AEC4-4D33-AFDA-4D72FDF08C0F}">
      <text>
        <r>
          <rPr>
            <b/>
            <sz val="9"/>
            <color indexed="81"/>
            <rFont val="Tahoma"/>
            <family val="2"/>
          </rPr>
          <t>María José Iza:</t>
        </r>
        <r>
          <rPr>
            <sz val="9"/>
            <color indexed="81"/>
            <rFont val="Tahoma"/>
            <family val="2"/>
          </rPr>
          <t xml:space="preserve">
fecha de consulta: 12 de enero de 2026.</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Marcela Rosero</author>
    <author>María José Iza</author>
    <author>Alvaro Jaramillo</author>
  </authors>
  <commentList>
    <comment ref="E22" authorId="0" shapeId="0" xr:uid="{00000000-0006-0000-0600-000001000000}">
      <text>
        <r>
          <rPr>
            <sz val="9"/>
            <color indexed="81"/>
            <rFont val="Tahoma"/>
            <family val="2"/>
          </rPr>
          <t>fecha consulta 17 mar 2020</t>
        </r>
      </text>
    </comment>
    <comment ref="F22" authorId="0" shapeId="0" xr:uid="{00000000-0006-0000-0600-000002000000}">
      <text>
        <r>
          <rPr>
            <sz val="9"/>
            <color indexed="81"/>
            <rFont val="Tahoma"/>
            <family val="2"/>
          </rPr>
          <t>fecha consulta 16 abr 2020</t>
        </r>
      </text>
    </comment>
    <comment ref="G22" authorId="0" shapeId="0" xr:uid="{00000000-0006-0000-0600-000003000000}">
      <text>
        <r>
          <rPr>
            <sz val="9"/>
            <color indexed="81"/>
            <rFont val="Tahoma"/>
            <family val="2"/>
          </rPr>
          <t>fecha de consulta: 14 de mayo de 2020
dato ajustado conforme consulta de fecha 17 jun 2020</t>
        </r>
      </text>
    </comment>
    <comment ref="H22" authorId="0" shapeId="0" xr:uid="{00000000-0006-0000-0600-000004000000}">
      <text>
        <r>
          <rPr>
            <sz val="9"/>
            <color indexed="81"/>
            <rFont val="Tahoma"/>
            <family val="2"/>
          </rPr>
          <t>fecha de consulta: 17 de junio de 2020</t>
        </r>
      </text>
    </comment>
    <comment ref="I22" authorId="0" shapeId="0" xr:uid="{00000000-0006-0000-0600-000005000000}">
      <text>
        <r>
          <rPr>
            <sz val="9"/>
            <color indexed="81"/>
            <rFont val="Tahoma"/>
            <family val="2"/>
          </rPr>
          <t>fecha de consulta: 16 de julio de 2020</t>
        </r>
      </text>
    </comment>
    <comment ref="J22" authorId="0" shapeId="0" xr:uid="{00000000-0006-0000-0600-000006000000}">
      <text>
        <r>
          <rPr>
            <sz val="9"/>
            <color indexed="81"/>
            <rFont val="Tahoma"/>
            <family val="2"/>
          </rPr>
          <t>fecha de consulta: 19 de agosto de 2020</t>
        </r>
      </text>
    </comment>
    <comment ref="K22" authorId="0" shapeId="0" xr:uid="{00000000-0006-0000-0600-000007000000}">
      <text>
        <r>
          <rPr>
            <sz val="9"/>
            <color indexed="81"/>
            <rFont val="Tahoma"/>
            <family val="2"/>
          </rPr>
          <t>fecha de consulta: 16 de septiembre de 2020</t>
        </r>
      </text>
    </comment>
    <comment ref="L22" authorId="0" shapeId="0" xr:uid="{00000000-0006-0000-0600-000008000000}">
      <text>
        <r>
          <rPr>
            <sz val="9"/>
            <color indexed="81"/>
            <rFont val="Tahoma"/>
            <family val="2"/>
          </rPr>
          <t>fecha de consulta: 21 oct  2020</t>
        </r>
      </text>
    </comment>
    <comment ref="M22" authorId="0" shapeId="0" xr:uid="{00000000-0006-0000-0600-000009000000}">
      <text>
        <r>
          <rPr>
            <sz val="9"/>
            <color indexed="81"/>
            <rFont val="Tahoma"/>
            <family val="2"/>
          </rPr>
          <t>fecha de consulta: 17 nov  2020</t>
        </r>
      </text>
    </comment>
    <comment ref="N22" authorId="0" shapeId="0" xr:uid="{00000000-0006-0000-0600-00000A000000}">
      <text>
        <r>
          <rPr>
            <sz val="9"/>
            <color indexed="81"/>
            <rFont val="Tahoma"/>
            <family val="2"/>
          </rPr>
          <t>fecha de consulta: 18  dic  2020</t>
        </r>
      </text>
    </comment>
    <comment ref="D23" authorId="0" shapeId="0" xr:uid="{00000000-0006-0000-0600-00000B000000}">
      <text>
        <r>
          <rPr>
            <sz val="9"/>
            <color indexed="81"/>
            <rFont val="Tahoma"/>
            <family val="2"/>
          </rPr>
          <t>fecha de consulta: 19 de febrero de 2021</t>
        </r>
      </text>
    </comment>
    <comment ref="E23" authorId="0" shapeId="0" xr:uid="{00000000-0006-0000-0600-00000C000000}">
      <text>
        <r>
          <rPr>
            <sz val="9"/>
            <color indexed="81"/>
            <rFont val="Tahoma"/>
            <family val="2"/>
          </rPr>
          <t>fecha de consulta: 22 de marzo de 2021</t>
        </r>
      </text>
    </comment>
    <comment ref="O23" authorId="1" shapeId="0" xr:uid="{00000000-0006-0000-0600-00000D000000}">
      <text>
        <r>
          <rPr>
            <b/>
            <sz val="9"/>
            <color indexed="81"/>
            <rFont val="Tahoma"/>
            <family val="2"/>
          </rPr>
          <t>María José Iza:</t>
        </r>
        <r>
          <rPr>
            <sz val="9"/>
            <color indexed="81"/>
            <rFont val="Tahoma"/>
            <family val="2"/>
          </rPr>
          <t xml:space="preserve">
Fecha de consulta: 31/01/22</t>
        </r>
      </text>
    </comment>
    <comment ref="D24" authorId="1" shapeId="0" xr:uid="{00000000-0006-0000-0600-00000E000000}">
      <text>
        <r>
          <rPr>
            <b/>
            <sz val="9"/>
            <color indexed="81"/>
            <rFont val="Tahoma"/>
            <family val="2"/>
          </rPr>
          <t>María José Iza:</t>
        </r>
        <r>
          <rPr>
            <sz val="9"/>
            <color indexed="81"/>
            <rFont val="Tahoma"/>
            <family val="2"/>
          </rPr>
          <t xml:space="preserve">
Fecha de consulta: 2/03/22</t>
        </r>
      </text>
    </comment>
    <comment ref="E24" authorId="1" shapeId="0" xr:uid="{00000000-0006-0000-0600-00000F000000}">
      <text>
        <r>
          <rPr>
            <b/>
            <sz val="9"/>
            <color indexed="81"/>
            <rFont val="Tahoma"/>
            <family val="2"/>
          </rPr>
          <t>María José Iza:</t>
        </r>
        <r>
          <rPr>
            <sz val="9"/>
            <color indexed="81"/>
            <rFont val="Tahoma"/>
            <family val="2"/>
          </rPr>
          <t xml:space="preserve">
fecha de consulta: 4 de abril de 2022</t>
        </r>
      </text>
    </comment>
    <comment ref="F24" authorId="1" shapeId="0" xr:uid="{00000000-0006-0000-0600-000010000000}">
      <text>
        <r>
          <rPr>
            <b/>
            <sz val="9"/>
            <color indexed="81"/>
            <rFont val="Tahoma"/>
            <family val="2"/>
          </rPr>
          <t>María José Iza:</t>
        </r>
        <r>
          <rPr>
            <sz val="9"/>
            <color indexed="81"/>
            <rFont val="Tahoma"/>
            <family val="2"/>
          </rPr>
          <t xml:space="preserve">
fecha de consulta: 4 de mayo de 2022</t>
        </r>
      </text>
    </comment>
    <comment ref="G24" authorId="1" shapeId="0" xr:uid="{00000000-0006-0000-0600-000011000000}">
      <text>
        <r>
          <rPr>
            <b/>
            <sz val="9"/>
            <color indexed="81"/>
            <rFont val="Tahoma"/>
            <family val="2"/>
          </rPr>
          <t>María José Iza:</t>
        </r>
        <r>
          <rPr>
            <sz val="9"/>
            <color indexed="81"/>
            <rFont val="Tahoma"/>
            <family val="2"/>
          </rPr>
          <t xml:space="preserve">
fecha de consulta: 31 de mayo de 2022</t>
        </r>
      </text>
    </comment>
    <comment ref="H24" authorId="1" shapeId="0" xr:uid="{00000000-0006-0000-0600-000012000000}">
      <text>
        <r>
          <rPr>
            <b/>
            <sz val="9"/>
            <color indexed="81"/>
            <rFont val="Tahoma"/>
            <family val="2"/>
          </rPr>
          <t>María José Iza:</t>
        </r>
        <r>
          <rPr>
            <sz val="9"/>
            <color indexed="81"/>
            <rFont val="Tahoma"/>
            <family val="2"/>
          </rPr>
          <t xml:space="preserve">
Fecha de consulta 15 de junio de 2022</t>
        </r>
      </text>
    </comment>
    <comment ref="I24" authorId="1" shapeId="0" xr:uid="{00000000-0006-0000-0600-000013000000}">
      <text>
        <r>
          <rPr>
            <b/>
            <sz val="9"/>
            <color indexed="81"/>
            <rFont val="Tahoma"/>
            <family val="2"/>
          </rPr>
          <t>María José Iza:</t>
        </r>
        <r>
          <rPr>
            <sz val="9"/>
            <color indexed="81"/>
            <rFont val="Tahoma"/>
            <family val="2"/>
          </rPr>
          <t xml:space="preserve">
fecha de consulta: 6 de julio de 2022</t>
        </r>
      </text>
    </comment>
    <comment ref="J24" authorId="1" shapeId="0" xr:uid="{00000000-0006-0000-0600-000014000000}">
      <text>
        <r>
          <rPr>
            <b/>
            <sz val="9"/>
            <color indexed="81"/>
            <rFont val="Tahoma"/>
            <family val="2"/>
          </rPr>
          <t>María José Iza:</t>
        </r>
        <r>
          <rPr>
            <sz val="9"/>
            <color indexed="81"/>
            <rFont val="Tahoma"/>
            <family val="2"/>
          </rPr>
          <t xml:space="preserve">
fecha de consulta: 10 de agosto de 2022</t>
        </r>
      </text>
    </comment>
    <comment ref="K24" authorId="1" shapeId="0" xr:uid="{00000000-0006-0000-0600-000015000000}">
      <text>
        <r>
          <rPr>
            <b/>
            <sz val="9"/>
            <color indexed="81"/>
            <rFont val="Tahoma"/>
            <family val="2"/>
          </rPr>
          <t>María José Iza:</t>
        </r>
        <r>
          <rPr>
            <sz val="9"/>
            <color indexed="81"/>
            <rFont val="Tahoma"/>
            <family val="2"/>
          </rPr>
          <t xml:space="preserve">
fecha de consulta: 09 de septiembre de 2022</t>
        </r>
      </text>
    </comment>
    <comment ref="L24" authorId="1" shapeId="0" xr:uid="{00000000-0006-0000-0600-000016000000}">
      <text>
        <r>
          <rPr>
            <b/>
            <sz val="9"/>
            <color indexed="81"/>
            <rFont val="Tahoma"/>
            <family val="2"/>
          </rPr>
          <t>María José Iza:</t>
        </r>
        <r>
          <rPr>
            <sz val="9"/>
            <color indexed="81"/>
            <rFont val="Tahoma"/>
            <family val="2"/>
          </rPr>
          <t xml:space="preserve">
fecha de consulta: 13 de octubre de 2022</t>
        </r>
      </text>
    </comment>
    <comment ref="M24" authorId="1" shapeId="0" xr:uid="{00000000-0006-0000-0600-000017000000}">
      <text>
        <r>
          <rPr>
            <b/>
            <sz val="9"/>
            <color indexed="81"/>
            <rFont val="Tahoma"/>
            <family val="2"/>
          </rPr>
          <t>María José Iza:</t>
        </r>
        <r>
          <rPr>
            <sz val="9"/>
            <color indexed="81"/>
            <rFont val="Tahoma"/>
            <family val="2"/>
          </rPr>
          <t xml:space="preserve">
fecha de consulta: 7 de noviembre de 2022</t>
        </r>
      </text>
    </comment>
    <comment ref="N24" authorId="1" shapeId="0" xr:uid="{00000000-0006-0000-0600-000018000000}">
      <text>
        <r>
          <rPr>
            <b/>
            <sz val="9"/>
            <color indexed="81"/>
            <rFont val="Tahoma"/>
            <family val="2"/>
          </rPr>
          <t>María José Iza:</t>
        </r>
        <r>
          <rPr>
            <sz val="9"/>
            <color indexed="81"/>
            <rFont val="Tahoma"/>
            <family val="2"/>
          </rPr>
          <t xml:space="preserve">
fecha de consulta: 7 de diciembre de 2022</t>
        </r>
      </text>
    </comment>
    <comment ref="O24" authorId="1" shapeId="0" xr:uid="{00000000-0006-0000-0600-000019000000}">
      <text>
        <r>
          <rPr>
            <b/>
            <sz val="9"/>
            <color indexed="81"/>
            <rFont val="Tahoma"/>
            <family val="2"/>
          </rPr>
          <t>María José Iza:</t>
        </r>
        <r>
          <rPr>
            <sz val="9"/>
            <color indexed="81"/>
            <rFont val="Tahoma"/>
            <family val="2"/>
          </rPr>
          <t xml:space="preserve">
fecha de consulta: 13 de enero de 2023</t>
        </r>
      </text>
    </comment>
    <comment ref="D25" authorId="1" shapeId="0" xr:uid="{00000000-0006-0000-0600-00001A000000}">
      <text>
        <r>
          <rPr>
            <b/>
            <sz val="9"/>
            <color indexed="81"/>
            <rFont val="Tahoma"/>
            <family val="2"/>
          </rPr>
          <t>María José Iza:</t>
        </r>
        <r>
          <rPr>
            <sz val="9"/>
            <color indexed="81"/>
            <rFont val="Tahoma"/>
            <family val="2"/>
          </rPr>
          <t xml:space="preserve">
fecha de consulta: 14 de febrero de 2023</t>
        </r>
      </text>
    </comment>
    <comment ref="E25" authorId="1" shapeId="0" xr:uid="{00000000-0006-0000-0600-00001B000000}">
      <text>
        <r>
          <rPr>
            <b/>
            <sz val="9"/>
            <color indexed="81"/>
            <rFont val="Tahoma"/>
            <family val="2"/>
          </rPr>
          <t>María José Iza:</t>
        </r>
        <r>
          <rPr>
            <sz val="9"/>
            <color indexed="81"/>
            <rFont val="Tahoma"/>
            <family val="2"/>
          </rPr>
          <t xml:space="preserve">
fecha de consulta: 20 de marzo de 2023</t>
        </r>
      </text>
    </comment>
    <comment ref="F25" authorId="1" shapeId="0" xr:uid="{00000000-0006-0000-0600-00001C000000}">
      <text>
        <r>
          <rPr>
            <b/>
            <sz val="9"/>
            <color indexed="81"/>
            <rFont val="Tahoma"/>
            <family val="2"/>
          </rPr>
          <t>María José Iza:</t>
        </r>
        <r>
          <rPr>
            <sz val="9"/>
            <color indexed="81"/>
            <rFont val="Tahoma"/>
            <family val="2"/>
          </rPr>
          <t xml:space="preserve">
fecha de consulta: 20 de abril de 2023</t>
        </r>
      </text>
    </comment>
    <comment ref="G25" authorId="1" shapeId="0" xr:uid="{00000000-0006-0000-0600-00001D000000}">
      <text>
        <r>
          <rPr>
            <b/>
            <sz val="9"/>
            <color indexed="81"/>
            <rFont val="Tahoma"/>
            <family val="2"/>
          </rPr>
          <t>María José Iza:</t>
        </r>
        <r>
          <rPr>
            <sz val="9"/>
            <color indexed="81"/>
            <rFont val="Tahoma"/>
            <family val="2"/>
          </rPr>
          <t xml:space="preserve">
fecha de consulta: 25 de mayo de 2023</t>
        </r>
      </text>
    </comment>
    <comment ref="H25" authorId="1" shapeId="0" xr:uid="{00000000-0006-0000-0600-00001E000000}">
      <text>
        <r>
          <rPr>
            <b/>
            <sz val="9"/>
            <color indexed="81"/>
            <rFont val="Tahoma"/>
            <family val="2"/>
          </rPr>
          <t>María José Iza:</t>
        </r>
        <r>
          <rPr>
            <sz val="9"/>
            <color indexed="81"/>
            <rFont val="Tahoma"/>
            <family val="2"/>
          </rPr>
          <t xml:space="preserve">
fecha de consulta: 16 de junio de 2023</t>
        </r>
      </text>
    </comment>
    <comment ref="I25" authorId="1" shapeId="0" xr:uid="{00000000-0006-0000-0600-00001F000000}">
      <text>
        <r>
          <rPr>
            <b/>
            <sz val="9"/>
            <color indexed="81"/>
            <rFont val="Tahoma"/>
            <family val="2"/>
          </rPr>
          <t>María José Iza:</t>
        </r>
        <r>
          <rPr>
            <sz val="9"/>
            <color indexed="81"/>
            <rFont val="Tahoma"/>
            <family val="2"/>
          </rPr>
          <t xml:space="preserve">
fecha de consulta: 31 de julio de 2023</t>
        </r>
      </text>
    </comment>
    <comment ref="J25" authorId="1" shapeId="0" xr:uid="{00000000-0006-0000-0600-000020000000}">
      <text>
        <r>
          <rPr>
            <b/>
            <sz val="9"/>
            <color indexed="81"/>
            <rFont val="Tahoma"/>
            <family val="2"/>
          </rPr>
          <t>María José Iza:</t>
        </r>
        <r>
          <rPr>
            <sz val="9"/>
            <color indexed="81"/>
            <rFont val="Tahoma"/>
            <family val="2"/>
          </rPr>
          <t xml:space="preserve">
fecha de consulta: 14 de agosto de 2023</t>
        </r>
      </text>
    </comment>
    <comment ref="K25" authorId="1" shapeId="0" xr:uid="{00000000-0006-0000-0600-000021000000}">
      <text>
        <r>
          <rPr>
            <b/>
            <sz val="9"/>
            <color indexed="81"/>
            <rFont val="Tahoma"/>
            <family val="2"/>
          </rPr>
          <t>María José Iza:</t>
        </r>
        <r>
          <rPr>
            <sz val="9"/>
            <color indexed="81"/>
            <rFont val="Tahoma"/>
            <family val="2"/>
          </rPr>
          <t xml:space="preserve">
fecha de consulta: 14 de septiembre de 2023</t>
        </r>
      </text>
    </comment>
    <comment ref="L25" authorId="1" shapeId="0" xr:uid="{00000000-0006-0000-0600-000022000000}">
      <text>
        <r>
          <rPr>
            <b/>
            <sz val="9"/>
            <color indexed="81"/>
            <rFont val="Tahoma"/>
            <family val="2"/>
          </rPr>
          <t>María José Iza:</t>
        </r>
        <r>
          <rPr>
            <sz val="9"/>
            <color indexed="81"/>
            <rFont val="Tahoma"/>
            <family val="2"/>
          </rPr>
          <t xml:space="preserve">
fecha de consulta: 16 de septiembre de 2023</t>
        </r>
      </text>
    </comment>
    <comment ref="M25" authorId="1" shapeId="0" xr:uid="{00000000-0006-0000-0600-000023000000}">
      <text>
        <r>
          <rPr>
            <b/>
            <sz val="9"/>
            <color indexed="81"/>
            <rFont val="Tahoma"/>
            <family val="2"/>
          </rPr>
          <t>María José Iza:</t>
        </r>
        <r>
          <rPr>
            <sz val="9"/>
            <color indexed="81"/>
            <rFont val="Tahoma"/>
            <family val="2"/>
          </rPr>
          <t xml:space="preserve">
fecha de consulta: 13 de noviembre de 2023</t>
        </r>
      </text>
    </comment>
    <comment ref="N25" authorId="1" shapeId="0" xr:uid="{00000000-0006-0000-0600-000024000000}">
      <text>
        <r>
          <rPr>
            <b/>
            <sz val="9"/>
            <color indexed="81"/>
            <rFont val="Tahoma"/>
            <family val="2"/>
          </rPr>
          <t>María José Iza:</t>
        </r>
        <r>
          <rPr>
            <sz val="9"/>
            <color indexed="81"/>
            <rFont val="Tahoma"/>
            <family val="2"/>
          </rPr>
          <t xml:space="preserve">
fecha de consulta: 11 de diciembre de 2023</t>
        </r>
      </text>
    </comment>
    <comment ref="O25" authorId="1" shapeId="0" xr:uid="{00000000-0006-0000-0600-000025000000}">
      <text>
        <r>
          <rPr>
            <b/>
            <sz val="9"/>
            <color indexed="81"/>
            <rFont val="Tahoma"/>
            <family val="2"/>
          </rPr>
          <t>María José Iza:</t>
        </r>
        <r>
          <rPr>
            <sz val="9"/>
            <color indexed="81"/>
            <rFont val="Tahoma"/>
            <family val="2"/>
          </rPr>
          <t xml:space="preserve">
fecha de consulta: 15 de enero de 2024.</t>
        </r>
      </text>
    </comment>
    <comment ref="D26" authorId="2" shapeId="0" xr:uid="{00000000-0006-0000-0600-000026000000}">
      <text>
        <r>
          <rPr>
            <b/>
            <sz val="9"/>
            <color indexed="81"/>
            <rFont val="Tahoma"/>
            <family val="2"/>
          </rPr>
          <t>Alvaro Jaramillo:</t>
        </r>
        <r>
          <rPr>
            <sz val="9"/>
            <color indexed="81"/>
            <rFont val="Tahoma"/>
            <family val="2"/>
          </rPr>
          <t xml:space="preserve">
fecha de consulta: 20 de febrero de 2024.</t>
        </r>
      </text>
    </comment>
    <comment ref="E26" authorId="1" shapeId="0" xr:uid="{00000000-0006-0000-0600-000027000000}">
      <text>
        <r>
          <rPr>
            <b/>
            <sz val="9"/>
            <color indexed="81"/>
            <rFont val="Tahoma"/>
            <family val="2"/>
          </rPr>
          <t>María José Iza:</t>
        </r>
        <r>
          <rPr>
            <sz val="9"/>
            <color indexed="81"/>
            <rFont val="Tahoma"/>
            <family val="2"/>
          </rPr>
          <t xml:space="preserve">
fecha de consulta: 20 de marzo de 2024.</t>
        </r>
      </text>
    </comment>
    <comment ref="F26" authorId="1" shapeId="0" xr:uid="{00000000-0006-0000-0600-000028000000}">
      <text>
        <r>
          <rPr>
            <b/>
            <sz val="9"/>
            <color indexed="81"/>
            <rFont val="Tahoma"/>
            <family val="2"/>
          </rPr>
          <t>María José Iza:</t>
        </r>
        <r>
          <rPr>
            <sz val="9"/>
            <color indexed="81"/>
            <rFont val="Tahoma"/>
            <family val="2"/>
          </rPr>
          <t xml:space="preserve">
fecha de consulta: 29 de abril de 2024.</t>
        </r>
      </text>
    </comment>
    <comment ref="G26" authorId="1" shapeId="0" xr:uid="{00000000-0006-0000-0600-000029000000}">
      <text>
        <r>
          <rPr>
            <b/>
            <sz val="9"/>
            <color indexed="81"/>
            <rFont val="Tahoma"/>
            <family val="2"/>
          </rPr>
          <t>María José Iza:</t>
        </r>
        <r>
          <rPr>
            <sz val="9"/>
            <color indexed="81"/>
            <rFont val="Tahoma"/>
            <family val="2"/>
          </rPr>
          <t xml:space="preserve">
fecha de consulta: 20 de junio de 2024.</t>
        </r>
      </text>
    </comment>
    <comment ref="H26" authorId="1" shapeId="0" xr:uid="{00000000-0006-0000-0600-00002A000000}">
      <text>
        <r>
          <rPr>
            <b/>
            <sz val="9"/>
            <color indexed="81"/>
            <rFont val="Tahoma"/>
            <family val="2"/>
          </rPr>
          <t>María José Iza:</t>
        </r>
        <r>
          <rPr>
            <sz val="9"/>
            <color indexed="81"/>
            <rFont val="Tahoma"/>
            <family val="2"/>
          </rPr>
          <t xml:space="preserve">
fecha de consulta: 20 de junio de 2024.</t>
        </r>
      </text>
    </comment>
    <comment ref="I26" authorId="1" shapeId="0" xr:uid="{00000000-0006-0000-0600-00002B000000}">
      <text>
        <r>
          <rPr>
            <b/>
            <sz val="9"/>
            <color indexed="81"/>
            <rFont val="Tahoma"/>
            <family val="2"/>
          </rPr>
          <t>María José Iza:</t>
        </r>
        <r>
          <rPr>
            <sz val="9"/>
            <color indexed="81"/>
            <rFont val="Tahoma"/>
            <family val="2"/>
          </rPr>
          <t xml:space="preserve">
fecha de consulta: 22 de julio de 2024.</t>
        </r>
      </text>
    </comment>
    <comment ref="J26" authorId="1" shapeId="0" xr:uid="{00000000-0006-0000-0600-00002C000000}">
      <text>
        <r>
          <rPr>
            <b/>
            <sz val="9"/>
            <color indexed="81"/>
            <rFont val="Tahoma"/>
            <family val="2"/>
          </rPr>
          <t>María José Iza:</t>
        </r>
        <r>
          <rPr>
            <sz val="9"/>
            <color indexed="81"/>
            <rFont val="Tahoma"/>
            <family val="2"/>
          </rPr>
          <t xml:space="preserve">
fecha de consulta: 21 de agosto de 2024.</t>
        </r>
      </text>
    </comment>
    <comment ref="K26" authorId="1" shapeId="0" xr:uid="{00000000-0006-0000-0600-00002D000000}">
      <text>
        <r>
          <rPr>
            <b/>
            <sz val="9"/>
            <color indexed="81"/>
            <rFont val="Tahoma"/>
            <family val="2"/>
          </rPr>
          <t>María José Iza:</t>
        </r>
        <r>
          <rPr>
            <sz val="9"/>
            <color indexed="81"/>
            <rFont val="Tahoma"/>
            <family val="2"/>
          </rPr>
          <t xml:space="preserve">
fecha de consulta: 23 de septiembre de 2024.</t>
        </r>
      </text>
    </comment>
    <comment ref="L26" authorId="1" shapeId="0" xr:uid="{00000000-0006-0000-0600-00002E000000}">
      <text>
        <r>
          <rPr>
            <b/>
            <sz val="9"/>
            <color indexed="81"/>
            <rFont val="Tahoma"/>
            <family val="2"/>
          </rPr>
          <t>María José Iza:</t>
        </r>
        <r>
          <rPr>
            <sz val="9"/>
            <color indexed="81"/>
            <rFont val="Tahoma"/>
            <family val="2"/>
          </rPr>
          <t xml:space="preserve">
fecha de consulta: 23 de octubre de 2024.</t>
        </r>
      </text>
    </comment>
    <comment ref="M26" authorId="1" shapeId="0" xr:uid="{00000000-0006-0000-0600-00002F000000}">
      <text>
        <r>
          <rPr>
            <b/>
            <sz val="9"/>
            <color indexed="81"/>
            <rFont val="Tahoma"/>
            <family val="2"/>
          </rPr>
          <t>María José Iza:</t>
        </r>
        <r>
          <rPr>
            <sz val="9"/>
            <color indexed="81"/>
            <rFont val="Tahoma"/>
            <family val="2"/>
          </rPr>
          <t xml:space="preserve">
fecha de consulta: 25 de octubre de 2024.</t>
        </r>
      </text>
    </comment>
    <comment ref="N26" authorId="1" shapeId="0" xr:uid="{00000000-0006-0000-0600-000030000000}">
      <text>
        <r>
          <rPr>
            <b/>
            <sz val="9"/>
            <color indexed="81"/>
            <rFont val="Tahoma"/>
            <family val="2"/>
          </rPr>
          <t>María José Iza:</t>
        </r>
        <r>
          <rPr>
            <sz val="9"/>
            <color indexed="81"/>
            <rFont val="Tahoma"/>
            <family val="2"/>
          </rPr>
          <t xml:space="preserve">
fecha de consulta: 23 de diciembre de 2024.</t>
        </r>
      </text>
    </comment>
    <comment ref="O26" authorId="1" shapeId="0" xr:uid="{00000000-0006-0000-0600-000031000000}">
      <text>
        <r>
          <rPr>
            <b/>
            <sz val="9"/>
            <color indexed="81"/>
            <rFont val="Tahoma"/>
            <family val="2"/>
          </rPr>
          <t>María José Iza:</t>
        </r>
        <r>
          <rPr>
            <sz val="9"/>
            <color indexed="81"/>
            <rFont val="Tahoma"/>
            <family val="2"/>
          </rPr>
          <t xml:space="preserve">
fecha de consulta: 23 de enero de 2025.</t>
        </r>
      </text>
    </comment>
    <comment ref="D27" authorId="1" shapeId="0" xr:uid="{00000000-0006-0000-0600-000032000000}">
      <text>
        <r>
          <rPr>
            <b/>
            <sz val="9"/>
            <color indexed="81"/>
            <rFont val="Tahoma"/>
            <family val="2"/>
          </rPr>
          <t>María José Iza:</t>
        </r>
        <r>
          <rPr>
            <sz val="9"/>
            <color indexed="81"/>
            <rFont val="Tahoma"/>
            <family val="2"/>
          </rPr>
          <t xml:space="preserve">
fecha de consulta: 21 de febrero de 2025.</t>
        </r>
      </text>
    </comment>
    <comment ref="E27" authorId="1" shapeId="0" xr:uid="{00000000-0006-0000-0600-000033000000}">
      <text>
        <r>
          <rPr>
            <b/>
            <sz val="9"/>
            <color indexed="81"/>
            <rFont val="Tahoma"/>
            <family val="2"/>
          </rPr>
          <t>María José Iza:</t>
        </r>
        <r>
          <rPr>
            <sz val="9"/>
            <color indexed="81"/>
            <rFont val="Tahoma"/>
            <family val="2"/>
          </rPr>
          <t xml:space="preserve">
fecha de consulta: 21 de marzo de 2025.</t>
        </r>
      </text>
    </comment>
    <comment ref="F27" authorId="1" shapeId="0" xr:uid="{BD15BDD4-D891-40E8-A3C5-AD9CE5981B39}">
      <text>
        <r>
          <rPr>
            <b/>
            <sz val="9"/>
            <color indexed="81"/>
            <rFont val="Tahoma"/>
            <family val="2"/>
          </rPr>
          <t>María José Iza:</t>
        </r>
        <r>
          <rPr>
            <sz val="9"/>
            <color indexed="81"/>
            <rFont val="Tahoma"/>
            <family val="2"/>
          </rPr>
          <t xml:space="preserve">
fecha de consulta: 22 de abril de 2025.</t>
        </r>
      </text>
    </comment>
    <comment ref="G27" authorId="1" shapeId="0" xr:uid="{967173BB-5A96-4E3A-8329-94DE1A091C5C}">
      <text>
        <r>
          <rPr>
            <b/>
            <sz val="9"/>
            <color indexed="81"/>
            <rFont val="Tahoma"/>
            <family val="2"/>
          </rPr>
          <t>María José Iza:</t>
        </r>
        <r>
          <rPr>
            <sz val="9"/>
            <color indexed="81"/>
            <rFont val="Tahoma"/>
            <family val="2"/>
          </rPr>
          <t xml:space="preserve">
fecha de consulta: 23 de mayo de 2025.</t>
        </r>
      </text>
    </comment>
    <comment ref="H27" authorId="1" shapeId="0" xr:uid="{B1169C76-93FC-40F6-B6BB-86F748A74B37}">
      <text>
        <r>
          <rPr>
            <b/>
            <sz val="9"/>
            <color indexed="81"/>
            <rFont val="Tahoma"/>
            <family val="2"/>
          </rPr>
          <t>María José Iza:</t>
        </r>
        <r>
          <rPr>
            <sz val="9"/>
            <color indexed="81"/>
            <rFont val="Tahoma"/>
            <family val="2"/>
          </rPr>
          <t xml:space="preserve">
fecha de consulta: 16 de mayo de 2025.</t>
        </r>
      </text>
    </comment>
    <comment ref="I27" authorId="1" shapeId="0" xr:uid="{A9061F79-23DB-4CEB-B344-0C55353B3A7C}">
      <text>
        <r>
          <rPr>
            <b/>
            <sz val="9"/>
            <color indexed="81"/>
            <rFont val="Tahoma"/>
            <family val="2"/>
          </rPr>
          <t>María José Iza:</t>
        </r>
        <r>
          <rPr>
            <sz val="9"/>
            <color indexed="81"/>
            <rFont val="Tahoma"/>
            <family val="2"/>
          </rPr>
          <t xml:space="preserve">
fecha de consulta: 10 de julio de 2025.</t>
        </r>
      </text>
    </comment>
    <comment ref="J27" authorId="1" shapeId="0" xr:uid="{2E530FCD-C565-4E7C-9ED4-5D25EE6C0049}">
      <text>
        <r>
          <rPr>
            <b/>
            <sz val="9"/>
            <color indexed="81"/>
            <rFont val="Tahoma"/>
            <family val="2"/>
          </rPr>
          <t>María José Iza:</t>
        </r>
        <r>
          <rPr>
            <sz val="9"/>
            <color indexed="81"/>
            <rFont val="Tahoma"/>
            <family val="2"/>
          </rPr>
          <t xml:space="preserve">
fecha de consulta: 15 de agosto de 2025.</t>
        </r>
      </text>
    </comment>
    <comment ref="K27" authorId="1" shapeId="0" xr:uid="{90E7EACB-7399-4888-8D28-17E88F61977E}">
      <text>
        <r>
          <rPr>
            <b/>
            <sz val="9"/>
            <color indexed="81"/>
            <rFont val="Tahoma"/>
            <family val="2"/>
          </rPr>
          <t>María José Iza:</t>
        </r>
        <r>
          <rPr>
            <sz val="9"/>
            <color indexed="81"/>
            <rFont val="Tahoma"/>
            <family val="2"/>
          </rPr>
          <t xml:space="preserve">
fecha de consulta: 15 de septiembre de 2025.</t>
        </r>
      </text>
    </comment>
    <comment ref="L27" authorId="1" shapeId="0" xr:uid="{7A6517AF-23E2-4FEA-8E11-0CAF015EF574}">
      <text>
        <r>
          <rPr>
            <b/>
            <sz val="9"/>
            <color indexed="81"/>
            <rFont val="Tahoma"/>
            <family val="2"/>
          </rPr>
          <t>María José Iza:</t>
        </r>
        <r>
          <rPr>
            <sz val="9"/>
            <color indexed="81"/>
            <rFont val="Tahoma"/>
            <family val="2"/>
          </rPr>
          <t xml:space="preserve">
fecha de consulta: 13 de octubre de 2025.</t>
        </r>
      </text>
    </comment>
    <comment ref="M27" authorId="1" shapeId="0" xr:uid="{00ED46CF-4C4A-4F3F-A019-23DE3924B5B7}">
      <text>
        <r>
          <rPr>
            <b/>
            <sz val="9"/>
            <color indexed="81"/>
            <rFont val="Tahoma"/>
            <family val="2"/>
          </rPr>
          <t>María José Iza:</t>
        </r>
        <r>
          <rPr>
            <sz val="9"/>
            <color indexed="81"/>
            <rFont val="Tahoma"/>
            <family val="2"/>
          </rPr>
          <t xml:space="preserve">
fecha de consulta: 7 de noviembre de 2025.</t>
        </r>
      </text>
    </comment>
    <comment ref="N27" authorId="1" shapeId="0" xr:uid="{F6388896-392C-4556-9FF2-9AC118BC2335}">
      <text>
        <r>
          <rPr>
            <b/>
            <sz val="9"/>
            <color indexed="81"/>
            <rFont val="Tahoma"/>
            <family val="2"/>
          </rPr>
          <t>María José Iza:</t>
        </r>
        <r>
          <rPr>
            <sz val="9"/>
            <color indexed="81"/>
            <rFont val="Tahoma"/>
            <family val="2"/>
          </rPr>
          <t xml:space="preserve">
fecha de consulta: 10 de diciembre de 2025.</t>
        </r>
      </text>
    </comment>
    <comment ref="O27" authorId="1" shapeId="0" xr:uid="{C9670E59-4A9B-40AC-80E4-17DE6A20FD87}">
      <text>
        <r>
          <rPr>
            <b/>
            <sz val="9"/>
            <color indexed="81"/>
            <rFont val="Tahoma"/>
            <family val="2"/>
          </rPr>
          <t>María José Iza:</t>
        </r>
        <r>
          <rPr>
            <sz val="9"/>
            <color indexed="81"/>
            <rFont val="Tahoma"/>
            <family val="2"/>
          </rPr>
          <t xml:space="preserve">
fecha de consulta: 12 de enero de 2026.</t>
        </r>
      </text>
    </comment>
  </commentList>
</comments>
</file>

<file path=xl/sharedStrings.xml><?xml version="1.0" encoding="utf-8"?>
<sst xmlns="http://schemas.openxmlformats.org/spreadsheetml/2006/main" count="210" uniqueCount="80">
  <si>
    <t>Febrero</t>
  </si>
  <si>
    <t>Julio</t>
  </si>
  <si>
    <t>Septiembre</t>
  </si>
  <si>
    <t>Octubre</t>
  </si>
  <si>
    <t>Noviembre</t>
  </si>
  <si>
    <t>Diciembre</t>
  </si>
  <si>
    <t>Marzo</t>
  </si>
  <si>
    <t>Abril</t>
  </si>
  <si>
    <t>Mayo</t>
  </si>
  <si>
    <t>Enero</t>
  </si>
  <si>
    <t>Junio</t>
  </si>
  <si>
    <t>Agosto</t>
  </si>
  <si>
    <t>CORPORACIÓN DEL SEGURO DE DEPÓSITOS, FONDO DE LIQUIDEZ Y FONDO DE SEGUROS PRIVADOS</t>
  </si>
  <si>
    <t>SISTEMA FINANCIERO PRIVADO</t>
  </si>
  <si>
    <t>SISTEMA FINANCIERO POPULAR Y SOLIDARIO</t>
  </si>
  <si>
    <t>&lt;- Volver a índice</t>
  </si>
  <si>
    <t>Notas</t>
  </si>
  <si>
    <t>Contribuciones</t>
  </si>
  <si>
    <t>Año</t>
  </si>
  <si>
    <t>Mes</t>
  </si>
  <si>
    <t>(2) El fideicomiso ordenado por la Ley de Creación de la Red de Seguridad Financiera expedida en diciembre de 2008, se constituyó y estuvo operativo a partir de octubre de 2009.</t>
  </si>
  <si>
    <t>(2) El 14 de junio de 2013, el Directorio de la Corporación del Seguro de Depósitos, mediante Resolución No. DIR-2013-006 resolvió escindir el Fondo del Seguro de Depósitos de acuerdo a lo señalado por los artículos 109 y 116 de la Ley Orgánica de la Economía Popular y Solidaria, con el fin de constituir  el aporte inicial al Fondo del Seguro de Depósitos del Sector Financiero Popular y Solidario. Esta disposición se refleja desde los Estados Financieros del mes de julio de 2013.</t>
  </si>
  <si>
    <t>TOTAL SISTEMA FINANCIERO</t>
  </si>
  <si>
    <t>EVOLUCIÓN HISTÓRICA DE LAS CONTRIBUCIONES AL FONDO DE SEGURO DE DEPÓSITOS PRIVADO</t>
  </si>
  <si>
    <t>(en US$ y porcentajes)</t>
  </si>
  <si>
    <t>Variación anual (%)</t>
  </si>
  <si>
    <t>(1) El fideicomiso ordenado por la Ley de Creación de la Red de Seguridad Financiera expedida en diciembre de 2008, se constituyó y estuvo operativo a partir de octubre de 2009.</t>
  </si>
  <si>
    <t>(3) El 14 de junio de 2013, el Directorio de la Corporación del Seguro de Depósitos, mediante Resolución No. DIR-2013-006 resolvió escindir el Fondo del Seguro de Depósitos de acuerdo a lo señalado por los artículos 109 y 116 de la Ley Orgánica de la Economía Popular y Solidaria, con el fin de constituir  el aporte inicial al Fondo del Seguro de Depósitos del Sector Financiero Popular y Solidario. Esta disposición se refleja desde los Estados Financieros del mes de julio de 2013.</t>
  </si>
  <si>
    <t>EVOLUCIÓN HISTÓRICA DE LAS CONTRIBUCIONES A LOS FONDOS DE SEGURO DE DEPÓSITOS</t>
  </si>
  <si>
    <t>Notas:</t>
  </si>
  <si>
    <t>2. HISTÓRICOS DE PATRIMONIO Y CONTRIBUCIONES</t>
  </si>
  <si>
    <t>2.1.1.</t>
  </si>
  <si>
    <t>2.1.2.</t>
  </si>
  <si>
    <t>2.2.1.</t>
  </si>
  <si>
    <t>2.2.2.</t>
  </si>
  <si>
    <t>2.3.1.</t>
  </si>
  <si>
    <t>2.3.2.</t>
  </si>
  <si>
    <t>2.1.</t>
  </si>
  <si>
    <t>2.2.</t>
  </si>
  <si>
    <t>2.3.</t>
  </si>
  <si>
    <r>
      <rPr>
        <b/>
        <sz val="10"/>
        <color indexed="8"/>
        <rFont val="Calibri"/>
        <family val="2"/>
      </rPr>
      <t xml:space="preserve">Fuente: </t>
    </r>
    <r>
      <rPr>
        <sz val="10"/>
        <color indexed="8"/>
        <rFont val="Calibri"/>
        <family val="2"/>
      </rPr>
      <t>COSEDE</t>
    </r>
  </si>
  <si>
    <t>(3) A partir del mes de agosto de 2016 las Asociaciones Mutualistas de Ahorro y Crédito comienzan a aportar en el sector financiero popular y solidario.</t>
  </si>
  <si>
    <t xml:space="preserve">(4) El valor del Fideicomiso del Sector Financiero Popular y Solidario registrado a octubre de 2016 debe ser considerado como un dato provisional, debido a que las cuentas por cobrar se encuentran en proceso de revisión. </t>
  </si>
  <si>
    <t>Patrimonio Neto</t>
  </si>
  <si>
    <r>
      <t>EVOLUCIÓN HISTÓRICA DEL PATRIMONIO NETO</t>
    </r>
    <r>
      <rPr>
        <vertAlign val="superscript"/>
        <sz val="11"/>
        <color theme="1"/>
        <rFont val="Calibri"/>
        <family val="2"/>
        <scheme val="minor"/>
      </rPr>
      <t>1</t>
    </r>
    <r>
      <rPr>
        <sz val="11"/>
        <color theme="1"/>
        <rFont val="Calibri"/>
        <family val="2"/>
        <scheme val="minor"/>
      </rPr>
      <t xml:space="preserve"> DEL FONDO DE SEGURO DE DEPÓSITOS PRIVADO</t>
    </r>
  </si>
  <si>
    <t xml:space="preserve">(2) En septiembre de 2009 la COSEDE recibe la transferencia del valor de US$ 126'291.034,21 por concepto de transferencia de los recursos de la extinta Agencia de Garantía de Depósitos-AGD, en cumplimiento de la Disposición Transitoria Cuarta de la Ley de Creación de la Red de Seguridad Financiera expedida en diciembre de 2008. Un valor suplementario de  US$ 7'689.109,21 es transferido al fideicomiso por el mismo motivo en febrero de 2011; en consecuencia, el aporte de la extinta AGD totaliza el valor de US$ 133'980.143,42.  </t>
  </si>
  <si>
    <t>(3) El fideicomiso ordenado por la Ley de Creación de la Red de Seguridad Financiera expedida en diciembre de 2008, se constituyó y estuvo operativo a partir de octubre de 2009.</t>
  </si>
  <si>
    <t>(4) El 14 de junio de 2013, el Directorio de la Corporación del Seguro de Depósitos, mediante Resolución No. DIR-2013-006 resolvió escindir el Fondo del Seguro de Depósitos de acuerdo a lo señalado por los artículos 109 y 116 de la Ley Orgánica de la Economía Popular y Solidaria, con el fin de constituir  el aporte inicial al Fondo del Seguro de Depósitos del Sector Financiero Popular y Solidario. Esta disposición se refleja desde los Estados Financieros del mes de julio de 2013.</t>
  </si>
  <si>
    <t xml:space="preserve">(5) En agosto de 2016 se deduce el valor de las contribuciones acumuladas de las Asociaciones Mutualistas de Ahorro y Crédito para la Vivienda por el valor de US$30,03 millones. </t>
  </si>
  <si>
    <t xml:space="preserve">(7) A diciembre de 2016 se constituyen provisiones de cuentas por cobrar a entidades en liquidación. </t>
  </si>
  <si>
    <t xml:space="preserve">(4) En agosto de 2016 se incluye el valor de las contribuciones acumuladas de las Asociaciones Mutualistas de Ahorro y Crédito para la Vivienda por el valor de US$30,03 millones. </t>
  </si>
  <si>
    <t xml:space="preserve">(5) El valor del Fideicomiso del Sector Financiero Popular y Solidario registrado a octubre de 2016 debe ser considerado como un dato provisional, debido a que las cuentas por cobrar se encuentran en proceso de revisión. </t>
  </si>
  <si>
    <t xml:space="preserve">(5) A diciembre de 2016 se constituyen provisiones de cuentas por cobrar a entidades en liquidación. </t>
  </si>
  <si>
    <t>(1) Para determinar el patrimonio neto de los meses comprendidos entre enero y noviembre, al patrimonio registrado en el estado financiero se le incluye los ingresos menos los gastos; para los meses de diciembre se considera únicamente el valor del patrimonio toda vez que éste ya se encuentra neteado.</t>
  </si>
  <si>
    <t xml:space="preserve">(6) A partir de septiembre de 2016, para periodos diferentes a diciembre se incluye al Patrimonio los resultados del ejercicio. </t>
  </si>
  <si>
    <t>(8) El valor del Patrimonio Neto del mes de diciembre de 2016 fue ajustado.</t>
  </si>
  <si>
    <t>(6) El valor del Patrimonio Neto del mes de diciembre de 2016 fue ajustado.</t>
  </si>
  <si>
    <t>(8) El valor del Patrimonio Neto del mes de diciembre de 2016 y, del mes de julio de 2017 fueron ajustados.</t>
  </si>
  <si>
    <t/>
  </si>
  <si>
    <r>
      <t>EVOLUCIÓN HISTÓRICA DEL PATRIMONIO NETO</t>
    </r>
    <r>
      <rPr>
        <vertAlign val="superscript"/>
        <sz val="11"/>
        <color theme="1"/>
        <rFont val="Calibri"/>
        <family val="2"/>
        <scheme val="minor"/>
      </rPr>
      <t>1</t>
    </r>
    <r>
      <rPr>
        <sz val="11"/>
        <color theme="1"/>
        <rFont val="Calibri"/>
        <family val="2"/>
        <scheme val="minor"/>
      </rPr>
      <t xml:space="preserve"> DEL FONDO DE SEGURO DE DEPÓSITOS POPULAR Y SOLIDARIO</t>
    </r>
  </si>
  <si>
    <t>EVOLUCIÓN HISTÓRICA DE LAS CONTRIBUCIONES AL FONDO DE SEGURO DE DEPÓSITOS DEL SECTOR FINANCIERO POPULAR Y SOLIDARIO</t>
  </si>
  <si>
    <r>
      <t>EVOLUCIÓN HISTÓRICA DEL PATRIMONIO NETO</t>
    </r>
    <r>
      <rPr>
        <vertAlign val="superscript"/>
        <sz val="11"/>
        <color theme="1"/>
        <rFont val="Calibri"/>
        <family val="2"/>
        <scheme val="minor"/>
      </rPr>
      <t>1</t>
    </r>
    <r>
      <rPr>
        <sz val="11"/>
        <color theme="1"/>
        <rFont val="Calibri"/>
        <family val="2"/>
        <scheme val="minor"/>
      </rPr>
      <t xml:space="preserve"> DE LOS FONDOS DE SEGURO DE DEPÓSITOS PRIVADO Y POPULAR Y SOLIDARIO</t>
    </r>
  </si>
  <si>
    <t xml:space="preserve">Octubre </t>
  </si>
  <si>
    <t>Febrero (9)</t>
  </si>
  <si>
    <r>
      <rPr>
        <b/>
        <sz val="10"/>
        <color indexed="8"/>
        <rFont val="Calibri"/>
        <family val="2"/>
      </rPr>
      <t xml:space="preserve">Fuente: </t>
    </r>
    <r>
      <rPr>
        <sz val="10"/>
        <color indexed="8"/>
        <rFont val="Calibri"/>
        <family val="2"/>
      </rPr>
      <t>COSEDE / SCR/Conciliación / Reportes de Conciliación - General - Reporte 1 Conciliación de contribuciones del periódo</t>
    </r>
  </si>
  <si>
    <t>(9) El valor del Patrimonio Neto del mes de noviembre de 2018 se mantiene constante, debido a que las constribuciones de este mes fueron registradas en el mes de diciembre.</t>
  </si>
  <si>
    <t>(10) En el mes de abril de 2020, el patrimonio del Fideicomiso se mantiene constante, debido a que se encuentran pendientes las transferencias de contribuciones del mes abril a la cuenta del BCE, particular que se regularizará en el mes de mayo de 2020.</t>
  </si>
  <si>
    <t xml:space="preserve">Mayo </t>
  </si>
  <si>
    <t>(11) A partir del mes de agosto no se consideran los valores de los estados financieros del Fideicomiso del Fondo de Seguros en liquidación, administrado por CFN, debido a que CFN con Oficio No.CFN-B.P.-SOAF-2020-1279-O de 07 de agosto,  pone en conocimiento que el 08 de agosto de 2020 se realizará la restitución de valor de fondos disponibles que se mantenía en la cuenta corriente. El 11 de agosto se confirma la acreditación de recursos a la cuenta de la COSEDE. Cabe indicar que el 19 de mayo de 2020 se suscribió la Escritura Pública de Terminación y Liquidación del Fideicomiso en mención.</t>
  </si>
  <si>
    <t>(12) El patrimonio del mes de enero y febrero de 2021, permanece constante con referencia al mes de dciembre de 2020, debido a que  la COSEDE, se encuentra realizando la migración de datos del sistema E-SIGEF al sistema SINAFIP, motivos por el cual no se han transferido recursos.</t>
  </si>
  <si>
    <t>(9) El patrimonio del mes de enero y febrero de 2021, permanece constante con referencia al mes de dciembre de 2020, debido a que  la COSEDE, se encuentra realizando la migración de datos del sistema E-SIGEF al sistema SINAFIP, motivos por el cual no se han transferido recursos.</t>
  </si>
  <si>
    <t>(7) El patrimonio del mes de enero y febrero de 2021, permanece constante con referencia al mes de dciembre de 2020, debido a que  la COSEDE, se encuentra realizando la migración de datos del sistema E-SIGEF al sistema SINAFIP, motivos por el cual no se han transferido recursos.</t>
  </si>
  <si>
    <t>(13) El patrimonio del mes de octubre de 2021, permanece constante con referencia al mes de septiembre, debido a que  estos recursos fueron transferidos en el mes de  octubre y se efectivizaron en el mes de noviembre.</t>
  </si>
  <si>
    <t>(8) El patrimonio privado del mes de octubre de 2021, permanece constante con referencia al mes de septiembre, debido a que  estos recursos fueron transferidos en el mes de  octubre y se efectivizaron en el mes de noviembre.</t>
  </si>
  <si>
    <t>(14) El patrimonio del mes de marzo de 2024, permanece constante con referencia al mes anterior, debido a que el MEF realiza la transferencia de recursos los primeros días del mes de abril y su registro se podrá evidenciar en el mes señalado.</t>
  </si>
  <si>
    <t>(9) El patrimonio privado del mes de marzo de 2024, permanece constante con referencia al mes anterior, debido a que el MEF realiza la transferencia de recursos los primeros días del mes de abril y su registro se podrá evidenciar en el mes señalado.</t>
  </si>
  <si>
    <t>(15) El patrimonio del mes de septiembre de 2024 permanece constante debido a que los recursos transferidos por COSEDE son acreditados por el MEF los primeros días del mes de octubre.</t>
  </si>
  <si>
    <r>
      <t xml:space="preserve">PUBLICACIÓN ESTADÍSTICA MENSUAL 
</t>
    </r>
    <r>
      <rPr>
        <b/>
        <sz val="11"/>
        <color theme="0" tint="-0.499984740745262"/>
        <rFont val="Garamond"/>
        <family val="1"/>
      </rPr>
      <t>(datos al 31 de diciembre de 2025)</t>
    </r>
  </si>
  <si>
    <t>Al 31 de diciembre de 2025</t>
  </si>
  <si>
    <t>Al 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</si>
</sst>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0.0%"/>
  </numFmts>
  <fonts count="19" x14ac:knownFonts="1">
    <font>
      <sz val="11"/>
      <color theme="1"/>
      <name val="Calibri"/>
      <family val="2"/>
      <scheme val="minor"/>
    </font>
    <font>
      <sz val="11"/>
      <color theme="1"/>
      <name val="Calibri"/>
      <family val="2"/>
      <scheme val="minor"/>
    </font>
    <font>
      <sz val="10"/>
      <color theme="1"/>
      <name val="Calibri"/>
      <family val="2"/>
      <scheme val="minor"/>
    </font>
    <font>
      <b/>
      <sz val="12"/>
      <color theme="1"/>
      <name val="Calibri"/>
      <family val="2"/>
      <scheme val="minor"/>
    </font>
    <font>
      <b/>
      <sz val="14"/>
      <color theme="1"/>
      <name val="Calibri"/>
      <family val="2"/>
      <scheme val="minor"/>
    </font>
    <font>
      <b/>
      <sz val="10"/>
      <color theme="1"/>
      <name val="Calibri"/>
      <family val="2"/>
      <scheme val="minor"/>
    </font>
    <font>
      <b/>
      <sz val="11"/>
      <color theme="0"/>
      <name val="Calibri"/>
      <family val="2"/>
      <scheme val="minor"/>
    </font>
    <font>
      <b/>
      <sz val="14"/>
      <color theme="2"/>
      <name val="Calibri"/>
      <family val="2"/>
      <scheme val="minor"/>
    </font>
    <font>
      <u/>
      <sz val="11"/>
      <color theme="10"/>
      <name val="Calibri"/>
      <family val="2"/>
      <scheme val="minor"/>
    </font>
    <font>
      <b/>
      <sz val="11"/>
      <color theme="1"/>
      <name val="Calibri"/>
      <family val="2"/>
      <scheme val="minor"/>
    </font>
    <font>
      <i/>
      <sz val="10"/>
      <color theme="1"/>
      <name val="Calibri"/>
      <family val="2"/>
      <scheme val="minor"/>
    </font>
    <font>
      <i/>
      <sz val="11"/>
      <color theme="1"/>
      <name val="Calibri"/>
      <family val="2"/>
      <scheme val="minor"/>
    </font>
    <font>
      <b/>
      <sz val="10"/>
      <color indexed="8"/>
      <name val="Calibri"/>
      <family val="2"/>
    </font>
    <font>
      <sz val="10"/>
      <color indexed="8"/>
      <name val="Calibri"/>
      <family val="2"/>
    </font>
    <font>
      <b/>
      <sz val="14"/>
      <color theme="0" tint="-0.499984740745262"/>
      <name val="Garamond"/>
      <family val="1"/>
    </font>
    <font>
      <b/>
      <sz val="11"/>
      <color theme="0" tint="-0.499984740745262"/>
      <name val="Garamond"/>
      <family val="1"/>
    </font>
    <font>
      <vertAlign val="superscript"/>
      <sz val="11"/>
      <color theme="1"/>
      <name val="Calibri"/>
      <family val="2"/>
      <scheme val="minor"/>
    </font>
    <font>
      <sz val="9"/>
      <color indexed="81"/>
      <name val="Tahoma"/>
      <family val="2"/>
    </font>
    <font>
      <b/>
      <sz val="9"/>
      <color indexed="81"/>
      <name val="Tahoma"/>
      <family val="2"/>
    </font>
  </fonts>
  <fills count="8">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2" tint="-0.49998474074526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s>
  <borders count="7">
    <border>
      <left/>
      <right/>
      <top/>
      <bottom/>
      <diagonal/>
    </border>
    <border>
      <left style="hair">
        <color auto="1"/>
      </left>
      <right style="hair">
        <color auto="1"/>
      </right>
      <top style="hair">
        <color auto="1"/>
      </top>
      <bottom style="hair">
        <color auto="1"/>
      </bottom>
      <diagonal/>
    </border>
    <border>
      <left/>
      <right style="hair">
        <color indexed="64"/>
      </right>
      <top style="hair">
        <color indexed="64"/>
      </top>
      <bottom style="hair">
        <color indexed="64"/>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style="hair">
        <color auto="1"/>
      </top>
      <bottom style="hair">
        <color auto="1"/>
      </bottom>
      <diagonal/>
    </border>
  </borders>
  <cellStyleXfs count="4">
    <xf numFmtId="0" fontId="0" fillId="0" borderId="0"/>
    <xf numFmtId="0" fontId="8" fillId="0" borderId="0" applyNumberForma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77">
    <xf numFmtId="0" fontId="0" fillId="0" borderId="0" xfId="0"/>
    <xf numFmtId="0" fontId="4" fillId="0" borderId="0" xfId="0" applyFont="1" applyAlignment="1">
      <alignment horizontal="center" vertical="center"/>
    </xf>
    <xf numFmtId="0" fontId="2" fillId="0" borderId="0" xfId="0" applyFont="1" applyAlignment="1">
      <alignment horizontal="center"/>
    </xf>
    <xf numFmtId="0" fontId="3" fillId="0" borderId="0" xfId="0" applyFont="1" applyAlignment="1">
      <alignment horizontal="center" vertical="center"/>
    </xf>
    <xf numFmtId="0" fontId="0" fillId="2" borderId="0" xfId="0" applyFill="1"/>
    <xf numFmtId="0" fontId="4" fillId="0" borderId="0" xfId="0" applyFont="1" applyAlignment="1">
      <alignment vertical="center"/>
    </xf>
    <xf numFmtId="0" fontId="3" fillId="0" borderId="0" xfId="0" applyFont="1" applyAlignment="1">
      <alignment vertical="center"/>
    </xf>
    <xf numFmtId="0" fontId="2" fillId="0" borderId="0" xfId="0" applyFont="1"/>
    <xf numFmtId="0" fontId="0" fillId="0" borderId="0" xfId="0" applyAlignment="1">
      <alignment horizontal="center" vertical="center"/>
    </xf>
    <xf numFmtId="0" fontId="0" fillId="2" borderId="0" xfId="0" quotePrefix="1" applyFill="1" applyAlignment="1">
      <alignment horizontal="center"/>
    </xf>
    <xf numFmtId="0" fontId="0" fillId="6" borderId="1" xfId="0" quotePrefix="1" applyFill="1" applyBorder="1" applyAlignment="1">
      <alignment horizontal="center"/>
    </xf>
    <xf numFmtId="0" fontId="0" fillId="2" borderId="0" xfId="0" applyFill="1" applyAlignment="1">
      <alignment horizontal="right"/>
    </xf>
    <xf numFmtId="0" fontId="0" fillId="2" borderId="0" xfId="0" applyFill="1" applyAlignment="1">
      <alignment horizontal="left"/>
    </xf>
    <xf numFmtId="0" fontId="5" fillId="2" borderId="0" xfId="0" applyFont="1" applyFill="1" applyAlignment="1">
      <alignment horizontal="left"/>
    </xf>
    <xf numFmtId="4" fontId="0" fillId="2" borderId="0" xfId="0" applyNumberFormat="1" applyFill="1"/>
    <xf numFmtId="0" fontId="11" fillId="2" borderId="0" xfId="0" applyFont="1" applyFill="1" applyAlignment="1">
      <alignment horizontal="left"/>
    </xf>
    <xf numFmtId="0" fontId="9" fillId="2" borderId="0" xfId="0" applyFont="1" applyFill="1" applyAlignment="1">
      <alignment horizontal="center"/>
    </xf>
    <xf numFmtId="0" fontId="0" fillId="0" borderId="0" xfId="0" applyAlignment="1">
      <alignment vertical="center"/>
    </xf>
    <xf numFmtId="0" fontId="2" fillId="2" borderId="0" xfId="0" applyFont="1" applyFill="1"/>
    <xf numFmtId="0" fontId="0" fillId="7" borderId="1" xfId="0" quotePrefix="1" applyFill="1" applyBorder="1" applyAlignment="1">
      <alignment horizontal="center"/>
    </xf>
    <xf numFmtId="0" fontId="0" fillId="2" borderId="1" xfId="0" quotePrefix="1" applyFill="1" applyBorder="1" applyAlignment="1">
      <alignment horizontal="center"/>
    </xf>
    <xf numFmtId="165" fontId="0" fillId="2" borderId="0" xfId="3" applyNumberFormat="1" applyFont="1" applyFill="1"/>
    <xf numFmtId="165" fontId="0" fillId="0" borderId="0" xfId="3" applyNumberFormat="1" applyFont="1"/>
    <xf numFmtId="0" fontId="13" fillId="2" borderId="0" xfId="0" applyFont="1" applyFill="1"/>
    <xf numFmtId="165" fontId="0" fillId="2" borderId="0" xfId="0" applyNumberFormat="1" applyFill="1" applyAlignment="1">
      <alignment horizontal="left"/>
    </xf>
    <xf numFmtId="164" fontId="0" fillId="2" borderId="0" xfId="0" applyNumberFormat="1" applyFill="1"/>
    <xf numFmtId="10" fontId="0" fillId="2" borderId="0" xfId="2" applyNumberFormat="1" applyFont="1" applyFill="1"/>
    <xf numFmtId="166" fontId="0" fillId="2" borderId="0" xfId="2" applyNumberFormat="1" applyFont="1" applyFill="1"/>
    <xf numFmtId="0" fontId="10" fillId="2" borderId="0" xfId="0" applyFont="1" applyFill="1" applyAlignment="1">
      <alignment horizontal="left" vertical="center" wrapText="1"/>
    </xf>
    <xf numFmtId="0" fontId="10" fillId="2" borderId="0" xfId="0" applyFont="1" applyFill="1" applyAlignment="1">
      <alignment horizontal="left" vertical="center"/>
    </xf>
    <xf numFmtId="165" fontId="0" fillId="2" borderId="0" xfId="0" applyNumberFormat="1" applyFill="1"/>
    <xf numFmtId="166" fontId="0" fillId="0" borderId="0" xfId="2" applyNumberFormat="1" applyFont="1" applyBorder="1"/>
    <xf numFmtId="0" fontId="6" fillId="0" borderId="0" xfId="0" applyFont="1" applyAlignment="1">
      <alignment horizontal="center"/>
    </xf>
    <xf numFmtId="10" fontId="0" fillId="2" borderId="0" xfId="2" applyNumberFormat="1" applyFont="1" applyFill="1" applyBorder="1"/>
    <xf numFmtId="9" fontId="0" fillId="2" borderId="0" xfId="2" applyFont="1" applyFill="1" applyBorder="1" applyAlignment="1">
      <alignment horizontal="left"/>
    </xf>
    <xf numFmtId="164" fontId="0" fillId="2" borderId="0" xfId="3" applyFont="1" applyFill="1" applyBorder="1" applyAlignment="1">
      <alignment horizontal="left"/>
    </xf>
    <xf numFmtId="165" fontId="0" fillId="2" borderId="0" xfId="3" applyNumberFormat="1" applyFont="1" applyFill="1" applyBorder="1" applyAlignment="1">
      <alignment horizontal="left"/>
    </xf>
    <xf numFmtId="165" fontId="0" fillId="2" borderId="0" xfId="3" applyNumberFormat="1" applyFont="1" applyFill="1" applyBorder="1" applyAlignment="1">
      <alignment horizontal="right"/>
    </xf>
    <xf numFmtId="9" fontId="0" fillId="0" borderId="0" xfId="2" applyFont="1"/>
    <xf numFmtId="10" fontId="0" fillId="0" borderId="0" xfId="2" applyNumberFormat="1" applyFont="1"/>
    <xf numFmtId="0" fontId="0" fillId="0" borderId="0" xfId="0" applyAlignment="1">
      <alignment horizontal="right"/>
    </xf>
    <xf numFmtId="165" fontId="0" fillId="0" borderId="0" xfId="0" applyNumberFormat="1"/>
    <xf numFmtId="166" fontId="0" fillId="0" borderId="0" xfId="2" applyNumberFormat="1" applyFont="1" applyFill="1" applyBorder="1"/>
    <xf numFmtId="0" fontId="0" fillId="5" borderId="1" xfId="0" quotePrefix="1" applyFill="1" applyBorder="1" applyAlignment="1">
      <alignment horizontal="center"/>
    </xf>
    <xf numFmtId="17" fontId="6" fillId="3" borderId="1" xfId="0" applyNumberFormat="1" applyFont="1" applyFill="1" applyBorder="1" applyAlignment="1">
      <alignment horizontal="center"/>
    </xf>
    <xf numFmtId="17" fontId="6" fillId="3" borderId="1" xfId="0" quotePrefix="1" applyNumberFormat="1" applyFont="1" applyFill="1" applyBorder="1" applyAlignment="1">
      <alignment horizontal="center"/>
    </xf>
    <xf numFmtId="165" fontId="0" fillId="2" borderId="1" xfId="0" applyNumberFormat="1" applyFill="1" applyBorder="1"/>
    <xf numFmtId="0" fontId="0" fillId="0" borderId="1" xfId="0" applyBorder="1"/>
    <xf numFmtId="10" fontId="0" fillId="0" borderId="1" xfId="2" applyNumberFormat="1" applyFont="1" applyBorder="1"/>
    <xf numFmtId="165" fontId="0" fillId="0" borderId="1" xfId="0" applyNumberFormat="1" applyBorder="1"/>
    <xf numFmtId="165" fontId="0" fillId="2" borderId="1" xfId="3" applyNumberFormat="1" applyFont="1" applyFill="1" applyBorder="1"/>
    <xf numFmtId="165" fontId="0" fillId="2" borderId="1" xfId="3" applyNumberFormat="1" applyFont="1" applyFill="1" applyBorder="1" applyAlignment="1">
      <alignment wrapText="1"/>
    </xf>
    <xf numFmtId="165" fontId="0" fillId="2" borderId="2" xfId="0" applyNumberFormat="1" applyFill="1" applyBorder="1"/>
    <xf numFmtId="0" fontId="6" fillId="3" borderId="1" xfId="0" applyFont="1" applyFill="1" applyBorder="1" applyAlignment="1">
      <alignment horizontal="center"/>
    </xf>
    <xf numFmtId="166" fontId="0" fillId="0" borderId="1" xfId="2" applyNumberFormat="1" applyFont="1" applyBorder="1"/>
    <xf numFmtId="165" fontId="0" fillId="2" borderId="1" xfId="0" applyNumberFormat="1" applyFill="1" applyBorder="1" applyAlignment="1">
      <alignment wrapText="1"/>
    </xf>
    <xf numFmtId="0" fontId="6" fillId="3" borderId="6" xfId="0" applyFont="1" applyFill="1" applyBorder="1" applyAlignment="1">
      <alignment horizontal="center"/>
    </xf>
    <xf numFmtId="0" fontId="6" fillId="3" borderId="0" xfId="0" applyFont="1" applyFill="1" applyAlignment="1">
      <alignment horizontal="center" vertical="center" textRotation="90"/>
    </xf>
    <xf numFmtId="0" fontId="6" fillId="3" borderId="0" xfId="0" applyFont="1" applyFill="1" applyAlignment="1">
      <alignment horizontal="center"/>
    </xf>
    <xf numFmtId="0" fontId="14" fillId="2" borderId="0" xfId="0" applyFont="1" applyFill="1" applyAlignment="1">
      <alignment horizontal="center" vertical="center" wrapText="1"/>
    </xf>
    <xf numFmtId="0" fontId="8" fillId="2" borderId="1" xfId="1" applyFill="1" applyBorder="1" applyAlignment="1">
      <alignment horizontal="left" indent="1"/>
    </xf>
    <xf numFmtId="0" fontId="9" fillId="7" borderId="1" xfId="0" quotePrefix="1" applyFont="1" applyFill="1" applyBorder="1" applyAlignment="1">
      <alignment horizontal="left"/>
    </xf>
    <xf numFmtId="0" fontId="7" fillId="4" borderId="0" xfId="0" applyFont="1" applyFill="1" applyAlignment="1">
      <alignment horizontal="center"/>
    </xf>
    <xf numFmtId="0" fontId="9" fillId="5" borderId="1" xfId="0" quotePrefix="1" applyFont="1" applyFill="1" applyBorder="1" applyAlignment="1">
      <alignment horizontal="left"/>
    </xf>
    <xf numFmtId="0" fontId="9" fillId="6" borderId="1" xfId="0" quotePrefix="1" applyFont="1" applyFill="1" applyBorder="1" applyAlignment="1">
      <alignment horizontal="left"/>
    </xf>
    <xf numFmtId="0" fontId="10" fillId="2" borderId="0" xfId="0" applyFont="1" applyFill="1" applyAlignment="1">
      <alignment horizontal="left" vertical="center" wrapText="1"/>
    </xf>
    <xf numFmtId="0" fontId="8" fillId="0" borderId="0" xfId="1" applyBorder="1" applyAlignment="1">
      <alignment horizontal="left" vertical="center" wrapText="1"/>
    </xf>
    <xf numFmtId="0" fontId="6" fillId="3" borderId="1" xfId="0" applyFont="1" applyFill="1" applyBorder="1" applyAlignment="1">
      <alignment horizontal="center"/>
    </xf>
    <xf numFmtId="0" fontId="10" fillId="2" borderId="0" xfId="0" applyFont="1" applyFill="1" applyAlignment="1">
      <alignment horizontal="left" wrapText="1"/>
    </xf>
    <xf numFmtId="0" fontId="6" fillId="3" borderId="3" xfId="0" applyFont="1" applyFill="1" applyBorder="1" applyAlignment="1">
      <alignment horizontal="center" vertical="center" textRotation="90"/>
    </xf>
    <xf numFmtId="0" fontId="6" fillId="3" borderId="0" xfId="0" applyFont="1" applyFill="1" applyAlignment="1">
      <alignment horizontal="center" vertical="center" textRotation="90"/>
    </xf>
    <xf numFmtId="0" fontId="3" fillId="0" borderId="0" xfId="0" applyFont="1" applyAlignment="1">
      <alignment horizontal="center" vertical="center"/>
    </xf>
    <xf numFmtId="0" fontId="0" fillId="0" borderId="0" xfId="0" applyAlignment="1">
      <alignment horizontal="center" vertical="center"/>
    </xf>
    <xf numFmtId="0" fontId="6" fillId="3" borderId="1" xfId="0" applyFont="1" applyFill="1" applyBorder="1" applyAlignment="1">
      <alignment horizontal="center" vertical="center" wrapText="1"/>
    </xf>
    <xf numFmtId="0" fontId="6" fillId="3" borderId="4" xfId="0" applyFont="1" applyFill="1" applyBorder="1" applyAlignment="1">
      <alignment horizontal="center" vertical="center" textRotation="90"/>
    </xf>
    <xf numFmtId="0" fontId="6" fillId="3" borderId="5" xfId="0" applyFont="1" applyFill="1" applyBorder="1" applyAlignment="1">
      <alignment horizontal="center" vertical="center" textRotation="90"/>
    </xf>
    <xf numFmtId="10" fontId="0" fillId="0" borderId="0" xfId="0" applyNumberFormat="1"/>
  </cellXfs>
  <cellStyles count="4">
    <cellStyle name="Hipervínculo" xfId="1" builtinId="8"/>
    <cellStyle name="Millares" xfId="3" builtinId="3"/>
    <cellStyle name="Normal" xfId="0" builtinId="0"/>
    <cellStyle name="Porcentaj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98612</xdr:rowOff>
    </xdr:from>
    <xdr:to>
      <xdr:col>3</xdr:col>
      <xdr:colOff>769261</xdr:colOff>
      <xdr:row>5</xdr:row>
      <xdr:rowOff>158059</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8894" y="277906"/>
          <a:ext cx="1997426" cy="8752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66675</xdr:colOff>
      <xdr:row>1</xdr:row>
      <xdr:rowOff>57150</xdr:rowOff>
    </xdr:from>
    <xdr:to>
      <xdr:col>4</xdr:col>
      <xdr:colOff>187676</xdr:colOff>
      <xdr:row>5</xdr:row>
      <xdr:rowOff>132285</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114300"/>
          <a:ext cx="1997426" cy="875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104775</xdr:colOff>
      <xdr:row>1</xdr:row>
      <xdr:rowOff>9525</xdr:rowOff>
    </xdr:from>
    <xdr:to>
      <xdr:col>4</xdr:col>
      <xdr:colOff>225776</xdr:colOff>
      <xdr:row>5</xdr:row>
      <xdr:rowOff>84660</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66675"/>
          <a:ext cx="1997426" cy="8752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1</xdr:row>
      <xdr:rowOff>47625</xdr:rowOff>
    </xdr:from>
    <xdr:to>
      <xdr:col>4</xdr:col>
      <xdr:colOff>159101</xdr:colOff>
      <xdr:row>5</xdr:row>
      <xdr:rowOff>122760</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8625" y="104775"/>
          <a:ext cx="1997426" cy="87523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38100</xdr:colOff>
      <xdr:row>1</xdr:row>
      <xdr:rowOff>47625</xdr:rowOff>
    </xdr:from>
    <xdr:to>
      <xdr:col>4</xdr:col>
      <xdr:colOff>159101</xdr:colOff>
      <xdr:row>5</xdr:row>
      <xdr:rowOff>132285</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5" y="104775"/>
          <a:ext cx="1997426" cy="87523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28575</xdr:colOff>
      <xdr:row>0</xdr:row>
      <xdr:rowOff>38100</xdr:rowOff>
    </xdr:from>
    <xdr:to>
      <xdr:col>4</xdr:col>
      <xdr:colOff>149576</xdr:colOff>
      <xdr:row>5</xdr:row>
      <xdr:rowOff>65610</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6725" y="38100"/>
          <a:ext cx="1997426" cy="87523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xdr:colOff>
      <xdr:row>1</xdr:row>
      <xdr:rowOff>66675</xdr:rowOff>
    </xdr:from>
    <xdr:to>
      <xdr:col>4</xdr:col>
      <xdr:colOff>130526</xdr:colOff>
      <xdr:row>5</xdr:row>
      <xdr:rowOff>151335</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5" y="123825"/>
          <a:ext cx="1997426" cy="87523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callto:1,742,679.906,37"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callto:377,333,327.14"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H20"/>
  <sheetViews>
    <sheetView zoomScale="85" zoomScaleNormal="85" workbookViewId="0">
      <selection activeCell="F25" sqref="F25"/>
    </sheetView>
  </sheetViews>
  <sheetFormatPr baseColWidth="10" defaultColWidth="11.5546875" defaultRowHeight="14.4" x14ac:dyDescent="0.3"/>
  <cols>
    <col min="1" max="1" width="11.5546875" style="4"/>
    <col min="2" max="2" width="6.44140625" style="4" customWidth="1"/>
    <col min="3" max="6" width="11.5546875" style="4"/>
    <col min="7" max="7" width="19.5546875" style="4" customWidth="1"/>
    <col min="8" max="8" width="15" style="4" customWidth="1"/>
    <col min="9" max="16384" width="11.5546875" style="4"/>
  </cols>
  <sheetData>
    <row r="2" spans="2:8" x14ac:dyDescent="0.3">
      <c r="G2" s="59" t="s">
        <v>77</v>
      </c>
      <c r="H2" s="59"/>
    </row>
    <row r="3" spans="2:8" x14ac:dyDescent="0.3">
      <c r="G3" s="59"/>
      <c r="H3" s="59"/>
    </row>
    <row r="4" spans="2:8" ht="22.5" customHeight="1" x14ac:dyDescent="0.3">
      <c r="G4" s="59"/>
      <c r="H4" s="59"/>
    </row>
    <row r="5" spans="2:8" x14ac:dyDescent="0.3">
      <c r="G5" s="59"/>
      <c r="H5" s="59"/>
    </row>
    <row r="6" spans="2:8" x14ac:dyDescent="0.3">
      <c r="G6" s="59"/>
      <c r="H6" s="59"/>
    </row>
    <row r="8" spans="2:8" ht="18" x14ac:dyDescent="0.35">
      <c r="B8" s="62" t="s">
        <v>30</v>
      </c>
      <c r="C8" s="62"/>
      <c r="D8" s="62"/>
      <c r="E8" s="62"/>
      <c r="F8" s="62"/>
      <c r="G8" s="62"/>
      <c r="H8" s="62"/>
    </row>
    <row r="10" spans="2:8" x14ac:dyDescent="0.3">
      <c r="B10" s="43" t="s">
        <v>37</v>
      </c>
      <c r="C10" s="63" t="s">
        <v>13</v>
      </c>
      <c r="D10" s="63"/>
      <c r="E10" s="63"/>
      <c r="F10" s="63"/>
      <c r="G10" s="63"/>
      <c r="H10" s="63"/>
    </row>
    <row r="11" spans="2:8" x14ac:dyDescent="0.3">
      <c r="B11" s="20" t="s">
        <v>31</v>
      </c>
      <c r="C11" s="60" t="s">
        <v>43</v>
      </c>
      <c r="D11" s="60"/>
      <c r="E11" s="60"/>
      <c r="F11" s="60"/>
      <c r="G11" s="60"/>
      <c r="H11" s="60"/>
    </row>
    <row r="12" spans="2:8" x14ac:dyDescent="0.3">
      <c r="B12" s="20" t="s">
        <v>32</v>
      </c>
      <c r="C12" s="60" t="s">
        <v>17</v>
      </c>
      <c r="D12" s="60"/>
      <c r="E12" s="60"/>
      <c r="F12" s="60"/>
      <c r="G12" s="60"/>
      <c r="H12" s="60"/>
    </row>
    <row r="13" spans="2:8" x14ac:dyDescent="0.3">
      <c r="B13" s="9"/>
    </row>
    <row r="14" spans="2:8" x14ac:dyDescent="0.3">
      <c r="B14" s="10" t="s">
        <v>38</v>
      </c>
      <c r="C14" s="64" t="s">
        <v>14</v>
      </c>
      <c r="D14" s="64"/>
      <c r="E14" s="64"/>
      <c r="F14" s="64"/>
      <c r="G14" s="64"/>
      <c r="H14" s="64"/>
    </row>
    <row r="15" spans="2:8" x14ac:dyDescent="0.3">
      <c r="B15" s="20" t="s">
        <v>33</v>
      </c>
      <c r="C15" s="60" t="s">
        <v>43</v>
      </c>
      <c r="D15" s="60"/>
      <c r="E15" s="60"/>
      <c r="F15" s="60"/>
      <c r="G15" s="60"/>
      <c r="H15" s="60"/>
    </row>
    <row r="16" spans="2:8" x14ac:dyDescent="0.3">
      <c r="B16" s="20" t="s">
        <v>34</v>
      </c>
      <c r="C16" s="60" t="s">
        <v>17</v>
      </c>
      <c r="D16" s="60"/>
      <c r="E16" s="60"/>
      <c r="F16" s="60"/>
      <c r="G16" s="60"/>
      <c r="H16" s="60"/>
    </row>
    <row r="18" spans="2:8" x14ac:dyDescent="0.3">
      <c r="B18" s="19" t="s">
        <v>39</v>
      </c>
      <c r="C18" s="61" t="s">
        <v>22</v>
      </c>
      <c r="D18" s="61"/>
      <c r="E18" s="61"/>
      <c r="F18" s="61"/>
      <c r="G18" s="61"/>
      <c r="H18" s="61"/>
    </row>
    <row r="19" spans="2:8" x14ac:dyDescent="0.3">
      <c r="B19" s="20" t="s">
        <v>35</v>
      </c>
      <c r="C19" s="60" t="s">
        <v>43</v>
      </c>
      <c r="D19" s="60"/>
      <c r="E19" s="60"/>
      <c r="F19" s="60"/>
      <c r="G19" s="60"/>
      <c r="H19" s="60"/>
    </row>
    <row r="20" spans="2:8" x14ac:dyDescent="0.3">
      <c r="B20" s="20" t="s">
        <v>36</v>
      </c>
      <c r="C20" s="60" t="s">
        <v>17</v>
      </c>
      <c r="D20" s="60"/>
      <c r="E20" s="60"/>
      <c r="F20" s="60"/>
      <c r="G20" s="60"/>
      <c r="H20" s="60"/>
    </row>
  </sheetData>
  <mergeCells count="11">
    <mergeCell ref="G2:H6"/>
    <mergeCell ref="C20:H20"/>
    <mergeCell ref="C15:H15"/>
    <mergeCell ref="C16:H16"/>
    <mergeCell ref="C18:H18"/>
    <mergeCell ref="C19:H19"/>
    <mergeCell ref="B8:H8"/>
    <mergeCell ref="C10:H10"/>
    <mergeCell ref="C14:H14"/>
    <mergeCell ref="C11:H11"/>
    <mergeCell ref="C12:H12"/>
  </mergeCells>
  <hyperlinks>
    <hyperlink ref="C11:H11" location="'Pat P'!A1" display="Patrimonio" xr:uid="{00000000-0004-0000-0000-000000000000}"/>
    <hyperlink ref="C15:H15" location="'Pat PS'!A1" display="Patrimonio" xr:uid="{00000000-0004-0000-0000-000001000000}"/>
    <hyperlink ref="C19:H19" location="'Pat TOTAL'!A1" display="Patrimonio" xr:uid="{00000000-0004-0000-0000-000002000000}"/>
    <hyperlink ref="C12:H12" location="'Con P'!A1" display="Contribuciones" xr:uid="{00000000-0004-0000-0000-000003000000}"/>
    <hyperlink ref="C16:H16" location="'Con PS'!A1" display="Contribuciones" xr:uid="{00000000-0004-0000-0000-000004000000}"/>
    <hyperlink ref="C20:H20" location="'Con TOTAL'!A1" display="Constribuciones" xr:uid="{00000000-0004-0000-0000-000005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CA48"/>
  <sheetViews>
    <sheetView showGridLines="0" topLeftCell="C1" zoomScale="86" zoomScaleNormal="80" workbookViewId="0">
      <selection activeCell="O27" sqref="O27"/>
    </sheetView>
  </sheetViews>
  <sheetFormatPr baseColWidth="10" defaultRowHeight="14.4" x14ac:dyDescent="0.3"/>
  <cols>
    <col min="1" max="1" width="3.44140625" customWidth="1"/>
    <col min="2" max="2" width="5.109375" customWidth="1"/>
    <col min="3" max="3" width="5.5546875" bestFit="1" customWidth="1"/>
    <col min="4" max="6" width="16.6640625" customWidth="1"/>
    <col min="7" max="7" width="19.33203125" customWidth="1"/>
    <col min="8" max="15" width="16.6640625" customWidth="1"/>
    <col min="16" max="16" width="13" customWidth="1"/>
    <col min="17" max="17" width="16.88671875" customWidth="1"/>
    <col min="18" max="18" width="15.33203125" customWidth="1"/>
    <col min="19" max="19" width="19.33203125" bestFit="1" customWidth="1"/>
    <col min="20" max="33" width="18.109375" bestFit="1" customWidth="1"/>
    <col min="34" max="42" width="20" bestFit="1" customWidth="1"/>
    <col min="43" max="71" width="16" bestFit="1" customWidth="1"/>
    <col min="72" max="79" width="17.5546875" bestFit="1" customWidth="1"/>
  </cols>
  <sheetData>
    <row r="1" spans="2:17" ht="4.5" customHeight="1" x14ac:dyDescent="0.3"/>
    <row r="3" spans="2:17" ht="18" x14ac:dyDescent="0.3">
      <c r="B3" s="5"/>
      <c r="C3" s="5"/>
      <c r="E3" s="6"/>
      <c r="F3" s="71" t="s">
        <v>12</v>
      </c>
      <c r="G3" s="71"/>
      <c r="H3" s="71"/>
      <c r="I3" s="71"/>
      <c r="J3" s="71"/>
      <c r="K3" s="71"/>
      <c r="L3" s="71"/>
      <c r="M3" s="71"/>
      <c r="N3" s="5"/>
      <c r="O3" s="5"/>
      <c r="P3" s="5"/>
      <c r="Q3" s="1"/>
    </row>
    <row r="4" spans="2:17" ht="16.2" x14ac:dyDescent="0.3">
      <c r="B4" s="6"/>
      <c r="C4" s="6"/>
      <c r="E4" s="17"/>
      <c r="F4" s="72" t="s">
        <v>44</v>
      </c>
      <c r="G4" s="72"/>
      <c r="H4" s="72"/>
      <c r="I4" s="72"/>
      <c r="J4" s="72"/>
      <c r="K4" s="72"/>
      <c r="L4" s="72"/>
      <c r="M4" s="72"/>
      <c r="N4" s="6"/>
      <c r="O4" s="6"/>
      <c r="P4" s="6"/>
      <c r="Q4" s="3"/>
    </row>
    <row r="5" spans="2:17" x14ac:dyDescent="0.3">
      <c r="B5" s="7"/>
      <c r="C5" s="7"/>
      <c r="E5" s="17"/>
      <c r="F5" s="72" t="s">
        <v>78</v>
      </c>
      <c r="G5" s="72"/>
      <c r="H5" s="72"/>
      <c r="I5" s="72"/>
      <c r="J5" s="72"/>
      <c r="K5" s="72"/>
      <c r="L5" s="72"/>
      <c r="M5" s="72"/>
      <c r="N5" s="7"/>
      <c r="O5" s="7"/>
      <c r="P5" s="7"/>
      <c r="Q5" s="2"/>
    </row>
    <row r="6" spans="2:17" x14ac:dyDescent="0.3">
      <c r="E6" s="17"/>
      <c r="F6" s="72" t="s">
        <v>24</v>
      </c>
      <c r="G6" s="72"/>
      <c r="H6" s="72"/>
      <c r="I6" s="72"/>
      <c r="J6" s="72"/>
      <c r="K6" s="72"/>
      <c r="L6" s="72"/>
      <c r="M6" s="72"/>
    </row>
    <row r="7" spans="2:17" x14ac:dyDescent="0.3">
      <c r="D7" s="66" t="s">
        <v>15</v>
      </c>
      <c r="E7" s="66"/>
      <c r="F7" s="8"/>
      <c r="G7" s="8"/>
      <c r="H7" s="8"/>
      <c r="I7" s="8"/>
      <c r="J7" s="8"/>
      <c r="K7" s="8"/>
    </row>
    <row r="9" spans="2:17" x14ac:dyDescent="0.3">
      <c r="D9" s="67" t="s">
        <v>19</v>
      </c>
      <c r="E9" s="67"/>
      <c r="F9" s="67"/>
      <c r="G9" s="67"/>
      <c r="H9" s="67"/>
      <c r="I9" s="67"/>
      <c r="J9" s="67"/>
      <c r="K9" s="67"/>
      <c r="L9" s="67"/>
      <c r="M9" s="67"/>
      <c r="N9" s="67"/>
      <c r="O9" s="67"/>
      <c r="P9" s="73" t="s">
        <v>25</v>
      </c>
    </row>
    <row r="10" spans="2:17" x14ac:dyDescent="0.3">
      <c r="B10" s="16"/>
      <c r="C10" s="16"/>
      <c r="D10" s="44" t="s">
        <v>9</v>
      </c>
      <c r="E10" s="44" t="s">
        <v>0</v>
      </c>
      <c r="F10" s="44" t="s">
        <v>6</v>
      </c>
      <c r="G10" s="44" t="s">
        <v>7</v>
      </c>
      <c r="H10" s="44" t="s">
        <v>8</v>
      </c>
      <c r="I10" s="45" t="s">
        <v>10</v>
      </c>
      <c r="J10" s="44" t="s">
        <v>1</v>
      </c>
      <c r="K10" s="44" t="s">
        <v>11</v>
      </c>
      <c r="L10" s="44" t="s">
        <v>2</v>
      </c>
      <c r="M10" s="44" t="s">
        <v>3</v>
      </c>
      <c r="N10" s="44" t="s">
        <v>4</v>
      </c>
      <c r="O10" s="44" t="s">
        <v>5</v>
      </c>
      <c r="P10" s="73"/>
    </row>
    <row r="11" spans="2:17" ht="15" customHeight="1" x14ac:dyDescent="0.3">
      <c r="B11" s="69" t="s">
        <v>18</v>
      </c>
      <c r="C11" s="53">
        <v>2009</v>
      </c>
      <c r="D11" s="52"/>
      <c r="E11" s="46"/>
      <c r="F11" s="46"/>
      <c r="G11" s="46"/>
      <c r="H11" s="46"/>
      <c r="I11" s="46"/>
      <c r="J11" s="46"/>
      <c r="K11" s="46"/>
      <c r="L11" s="46">
        <v>126291034.20999999</v>
      </c>
      <c r="M11" s="46">
        <v>189286494.93999997</v>
      </c>
      <c r="N11" s="46">
        <v>200379716.81</v>
      </c>
      <c r="O11" s="46">
        <v>208574637.32999998</v>
      </c>
      <c r="P11" s="47"/>
    </row>
    <row r="12" spans="2:17" x14ac:dyDescent="0.3">
      <c r="B12" s="70"/>
      <c r="C12" s="53">
        <v>2010</v>
      </c>
      <c r="D12" s="52">
        <v>216815550.74999997</v>
      </c>
      <c r="E12" s="46">
        <v>225272703.97999999</v>
      </c>
      <c r="F12" s="46">
        <v>233591808.78999999</v>
      </c>
      <c r="G12" s="46">
        <v>242040374.73999998</v>
      </c>
      <c r="H12" s="46">
        <v>250427574.43999997</v>
      </c>
      <c r="I12" s="46">
        <v>259456167.26999998</v>
      </c>
      <c r="J12" s="46">
        <v>268372622.51999998</v>
      </c>
      <c r="K12" s="46">
        <v>277407171.95999998</v>
      </c>
      <c r="L12" s="46">
        <v>286619226.14999998</v>
      </c>
      <c r="M12" s="46">
        <v>295887956.18999994</v>
      </c>
      <c r="N12" s="46">
        <v>305103602.25999999</v>
      </c>
      <c r="O12" s="46">
        <v>314408791.07999992</v>
      </c>
      <c r="P12" s="48">
        <f t="shared" ref="P12:P26" si="0">O12/O11-1</f>
        <v>0.50741621850480612</v>
      </c>
    </row>
    <row r="13" spans="2:17" x14ac:dyDescent="0.3">
      <c r="B13" s="70"/>
      <c r="C13" s="53">
        <v>2011</v>
      </c>
      <c r="D13" s="52">
        <v>324230451.55999994</v>
      </c>
      <c r="E13" s="46">
        <v>342691732.12999994</v>
      </c>
      <c r="F13" s="46">
        <v>352621612.42999995</v>
      </c>
      <c r="G13" s="46">
        <v>362855509.32999998</v>
      </c>
      <c r="H13" s="46">
        <v>373404025.89999998</v>
      </c>
      <c r="I13" s="46">
        <v>384178531.35999995</v>
      </c>
      <c r="J13" s="46">
        <v>395217045.91999996</v>
      </c>
      <c r="K13" s="46">
        <v>406826786.68999994</v>
      </c>
      <c r="L13" s="46">
        <v>418270172.26999998</v>
      </c>
      <c r="M13" s="46">
        <v>429950843.26999998</v>
      </c>
      <c r="N13" s="46">
        <v>441604154.13999999</v>
      </c>
      <c r="O13" s="46">
        <v>453343943.46999997</v>
      </c>
      <c r="P13" s="48">
        <f t="shared" si="0"/>
        <v>0.44189334500716493</v>
      </c>
    </row>
    <row r="14" spans="2:17" x14ac:dyDescent="0.3">
      <c r="B14" s="70"/>
      <c r="C14" s="53">
        <v>2012</v>
      </c>
      <c r="D14" s="52">
        <v>465620166.31999999</v>
      </c>
      <c r="E14" s="46">
        <v>478751159.51999998</v>
      </c>
      <c r="F14" s="46">
        <v>498326239.09000003</v>
      </c>
      <c r="G14" s="46">
        <v>512805518.72000003</v>
      </c>
      <c r="H14" s="46">
        <v>526844222.31000006</v>
      </c>
      <c r="I14" s="46">
        <v>540363185.66000009</v>
      </c>
      <c r="J14" s="46">
        <v>553944628.40999997</v>
      </c>
      <c r="K14" s="46">
        <v>567449678.26999998</v>
      </c>
      <c r="L14" s="46">
        <v>581099374.13</v>
      </c>
      <c r="M14" s="46">
        <v>594711452.83000004</v>
      </c>
      <c r="N14" s="46">
        <v>608281459.71999991</v>
      </c>
      <c r="O14" s="46">
        <v>622081723.53999996</v>
      </c>
      <c r="P14" s="48">
        <f t="shared" si="0"/>
        <v>0.3722069799332528</v>
      </c>
    </row>
    <row r="15" spans="2:17" x14ac:dyDescent="0.3">
      <c r="B15" s="70"/>
      <c r="C15" s="53">
        <v>2013</v>
      </c>
      <c r="D15" s="52">
        <v>636427392.96000004</v>
      </c>
      <c r="E15" s="46">
        <v>651437463.58000004</v>
      </c>
      <c r="F15" s="46">
        <v>665823903.79999995</v>
      </c>
      <c r="G15" s="46">
        <v>680703874.74000001</v>
      </c>
      <c r="H15" s="46">
        <v>695167675.73000002</v>
      </c>
      <c r="I15" s="46">
        <v>709798508.74000001</v>
      </c>
      <c r="J15" s="46">
        <v>656226602.90999997</v>
      </c>
      <c r="K15" s="46">
        <v>669350044.71000004</v>
      </c>
      <c r="L15" s="46">
        <v>682547904.67999995</v>
      </c>
      <c r="M15" s="46">
        <v>695863457.25999999</v>
      </c>
      <c r="N15" s="46">
        <v>709272742.94000006</v>
      </c>
      <c r="O15" s="46">
        <v>721287741.94000006</v>
      </c>
      <c r="P15" s="48">
        <f t="shared" si="0"/>
        <v>0.15947425337536236</v>
      </c>
    </row>
    <row r="16" spans="2:17" x14ac:dyDescent="0.3">
      <c r="B16" s="70"/>
      <c r="C16" s="53">
        <v>2014</v>
      </c>
      <c r="D16" s="52">
        <v>736667643.46000004</v>
      </c>
      <c r="E16" s="46">
        <v>753070340.12</v>
      </c>
      <c r="F16" s="46">
        <v>767946326.38999999</v>
      </c>
      <c r="G16" s="46">
        <v>783366587.09000003</v>
      </c>
      <c r="H16" s="46">
        <v>796985060.29999995</v>
      </c>
      <c r="I16" s="46">
        <v>798405674.34000003</v>
      </c>
      <c r="J16" s="46">
        <v>799898351.49000001</v>
      </c>
      <c r="K16" s="46">
        <v>841478089.45000005</v>
      </c>
      <c r="L16" s="46">
        <v>842832956.85000002</v>
      </c>
      <c r="M16" s="46">
        <v>871525971.48000002</v>
      </c>
      <c r="N16" s="46">
        <v>886742427</v>
      </c>
      <c r="O16" s="46">
        <v>902376567.09000003</v>
      </c>
      <c r="P16" s="48">
        <f t="shared" si="0"/>
        <v>0.25106322292811645</v>
      </c>
    </row>
    <row r="17" spans="2:17" x14ac:dyDescent="0.3">
      <c r="B17" s="70"/>
      <c r="C17" s="53">
        <v>2015</v>
      </c>
      <c r="D17" s="52">
        <v>918452706.15999997</v>
      </c>
      <c r="E17" s="46">
        <v>920000402.88</v>
      </c>
      <c r="F17" s="46">
        <v>950377260.59000003</v>
      </c>
      <c r="G17" s="46">
        <v>966835736.77999997</v>
      </c>
      <c r="H17" s="46">
        <v>982862011.14999998</v>
      </c>
      <c r="I17" s="46">
        <v>998471157.55999994</v>
      </c>
      <c r="J17" s="46">
        <v>1014016779.33</v>
      </c>
      <c r="K17" s="46">
        <v>1029421154.78</v>
      </c>
      <c r="L17" s="46">
        <v>1044316504.22</v>
      </c>
      <c r="M17" s="46">
        <v>1059432288.1900001</v>
      </c>
      <c r="N17" s="46">
        <v>1074228971.28</v>
      </c>
      <c r="O17" s="46">
        <v>1089147156.6900001</v>
      </c>
      <c r="P17" s="48">
        <f t="shared" si="0"/>
        <v>0.20697632940791122</v>
      </c>
    </row>
    <row r="18" spans="2:17" x14ac:dyDescent="0.3">
      <c r="B18" s="70"/>
      <c r="C18" s="53">
        <v>2016</v>
      </c>
      <c r="D18" s="52">
        <v>1103945502.53</v>
      </c>
      <c r="E18" s="46">
        <v>1118833046.6900001</v>
      </c>
      <c r="F18" s="46">
        <v>1133971130.78</v>
      </c>
      <c r="G18" s="46">
        <v>1148916963.8299999</v>
      </c>
      <c r="H18" s="46">
        <v>1164319771.8499999</v>
      </c>
      <c r="I18" s="46">
        <v>1179435988.4100001</v>
      </c>
      <c r="J18" s="46">
        <v>1194604821.4400001</v>
      </c>
      <c r="K18" s="46">
        <v>1179519161.5799999</v>
      </c>
      <c r="L18" s="46">
        <v>1194263373.0599999</v>
      </c>
      <c r="M18" s="46">
        <v>1209408283.6400001</v>
      </c>
      <c r="N18" s="46">
        <v>1225001161.02</v>
      </c>
      <c r="O18" s="46">
        <v>1235529963.0599999</v>
      </c>
      <c r="P18" s="48">
        <f t="shared" si="0"/>
        <v>0.13440131158664381</v>
      </c>
    </row>
    <row r="19" spans="2:17" x14ac:dyDescent="0.3">
      <c r="B19" s="70"/>
      <c r="C19" s="53">
        <v>2017</v>
      </c>
      <c r="D19" s="52">
        <v>1212962219.6299999</v>
      </c>
      <c r="E19" s="46">
        <v>1229098987.5599999</v>
      </c>
      <c r="F19" s="46">
        <v>1245162819.3499997</v>
      </c>
      <c r="G19" s="46">
        <v>1260965273.2999997</v>
      </c>
      <c r="H19" s="46">
        <v>1278301166.45</v>
      </c>
      <c r="I19" s="46">
        <v>1294360378.6299996</v>
      </c>
      <c r="J19" s="46">
        <v>1310727057.8499999</v>
      </c>
      <c r="K19" s="46">
        <v>1327247788.28</v>
      </c>
      <c r="L19" s="46">
        <v>1341818797.1199999</v>
      </c>
      <c r="M19" s="46">
        <v>1359498660.3499999</v>
      </c>
      <c r="N19" s="46">
        <v>1375604886.8599999</v>
      </c>
      <c r="O19" s="46">
        <v>1391981505.8999999</v>
      </c>
      <c r="P19" s="48">
        <f t="shared" si="0"/>
        <v>0.12662707301126153</v>
      </c>
    </row>
    <row r="20" spans="2:17" x14ac:dyDescent="0.3">
      <c r="B20" s="70"/>
      <c r="C20" s="53">
        <v>2018</v>
      </c>
      <c r="D20" s="52">
        <v>1407060722.5899999</v>
      </c>
      <c r="E20" s="46">
        <v>1407060722.5899999</v>
      </c>
      <c r="F20" s="46">
        <v>1437423469.71</v>
      </c>
      <c r="G20" s="46">
        <v>1452875214.8599999</v>
      </c>
      <c r="H20" s="46">
        <v>1468356640.1399999</v>
      </c>
      <c r="I20" s="46">
        <v>1483560546.8399999</v>
      </c>
      <c r="J20" s="46">
        <v>1498740966.27</v>
      </c>
      <c r="K20" s="46">
        <v>1513988592.97</v>
      </c>
      <c r="L20" s="46">
        <v>1529308702.51</v>
      </c>
      <c r="M20" s="46">
        <v>1544662994.5599999</v>
      </c>
      <c r="N20" s="49">
        <v>1544662994.5599999</v>
      </c>
      <c r="O20" s="49">
        <v>1600512597.4499998</v>
      </c>
      <c r="P20" s="48">
        <f t="shared" si="0"/>
        <v>0.1498088090007863</v>
      </c>
    </row>
    <row r="21" spans="2:17" x14ac:dyDescent="0.3">
      <c r="B21" s="70"/>
      <c r="C21" s="53">
        <v>2019</v>
      </c>
      <c r="D21" s="52">
        <v>1616029968.1599998</v>
      </c>
      <c r="E21" s="46">
        <v>1631501434.6399999</v>
      </c>
      <c r="F21" s="46">
        <v>1646990703.3199999</v>
      </c>
      <c r="G21" s="46">
        <v>1662754881.79</v>
      </c>
      <c r="H21" s="46">
        <v>1678734458.1100001</v>
      </c>
      <c r="I21" s="50">
        <v>1694613623.1200001</v>
      </c>
      <c r="J21" s="50">
        <v>1710545742.76</v>
      </c>
      <c r="K21" s="46">
        <v>1726494632.49</v>
      </c>
      <c r="L21" s="50">
        <v>1742685563.52</v>
      </c>
      <c r="M21" s="50">
        <v>1758823075.6600001</v>
      </c>
      <c r="N21" s="49">
        <v>1774945319.4300001</v>
      </c>
      <c r="O21" s="49">
        <v>1826938374.8299999</v>
      </c>
      <c r="P21" s="48">
        <f t="shared" si="0"/>
        <v>0.14147078738446095</v>
      </c>
    </row>
    <row r="22" spans="2:17" x14ac:dyDescent="0.3">
      <c r="B22" s="70"/>
      <c r="C22" s="53">
        <v>2020</v>
      </c>
      <c r="D22" s="52">
        <v>1826938374.8299999</v>
      </c>
      <c r="E22" s="46">
        <v>1860418199.99</v>
      </c>
      <c r="F22" s="46">
        <v>1877337384.6099999</v>
      </c>
      <c r="G22" s="46">
        <v>1877337380.47</v>
      </c>
      <c r="H22" s="46">
        <v>1877337380.47</v>
      </c>
      <c r="I22" s="50">
        <v>1877343204.5599999</v>
      </c>
      <c r="J22" s="51">
        <v>1944567022.9300001</v>
      </c>
      <c r="K22" s="46">
        <v>1961547443.3399999</v>
      </c>
      <c r="L22" s="50">
        <v>1978650717.872</v>
      </c>
      <c r="M22" s="50">
        <v>1996023004.0599999</v>
      </c>
      <c r="N22" s="49">
        <v>2013726669.4200001</v>
      </c>
      <c r="O22" s="49">
        <v>2075746784.98</v>
      </c>
      <c r="P22" s="48">
        <f t="shared" si="0"/>
        <v>0.13618872621970746</v>
      </c>
      <c r="Q22" s="76"/>
    </row>
    <row r="23" spans="2:17" x14ac:dyDescent="0.3">
      <c r="B23" s="70"/>
      <c r="C23" s="53">
        <v>2021</v>
      </c>
      <c r="D23" s="52">
        <v>2075746784.98</v>
      </c>
      <c r="E23" s="46">
        <v>2075746784.98</v>
      </c>
      <c r="F23" s="46">
        <v>2075746784.98</v>
      </c>
      <c r="G23" s="46">
        <f>2131397818.64</f>
        <v>2131397818.6400001</v>
      </c>
      <c r="H23" s="46">
        <v>2168807467.4699998</v>
      </c>
      <c r="I23" s="50">
        <v>2187702538.6200004</v>
      </c>
      <c r="J23" s="51">
        <v>2187844677.6300001</v>
      </c>
      <c r="K23" s="51">
        <v>2225915575.7600002</v>
      </c>
      <c r="L23" s="51">
        <v>2245094787.8899999</v>
      </c>
      <c r="M23" s="51">
        <v>2245094787.8899999</v>
      </c>
      <c r="N23" s="51">
        <f>2284322308.53</f>
        <v>2284322308.5300002</v>
      </c>
      <c r="O23" s="51">
        <v>2352514799.4400001</v>
      </c>
      <c r="P23" s="48">
        <f t="shared" si="0"/>
        <v>0.13333418915191375</v>
      </c>
      <c r="Q23" s="76"/>
    </row>
    <row r="24" spans="2:17" x14ac:dyDescent="0.3">
      <c r="B24" s="70"/>
      <c r="C24" s="53">
        <v>2022</v>
      </c>
      <c r="D24" s="52">
        <v>2372815893.6599998</v>
      </c>
      <c r="E24" s="52">
        <v>2393271602.2600002</v>
      </c>
      <c r="F24" s="46">
        <v>2413889736.21</v>
      </c>
      <c r="G24" s="46">
        <v>2434350018.3200002</v>
      </c>
      <c r="H24" s="46">
        <v>2442982744.3000002</v>
      </c>
      <c r="I24" s="46">
        <v>2475362764.9099998</v>
      </c>
      <c r="J24" s="51">
        <v>2496108770.6500001</v>
      </c>
      <c r="K24" s="51">
        <v>2516650357.8600001</v>
      </c>
      <c r="L24" s="51">
        <v>2537189947.0900002</v>
      </c>
      <c r="M24" s="51">
        <v>2539920965.3200002</v>
      </c>
      <c r="N24" s="51">
        <v>2542317102.4499998</v>
      </c>
      <c r="O24" s="51">
        <v>2601304722.6500001</v>
      </c>
      <c r="P24" s="48">
        <f t="shared" si="0"/>
        <v>0.10575488123144772</v>
      </c>
      <c r="Q24" s="76"/>
    </row>
    <row r="25" spans="2:17" x14ac:dyDescent="0.3">
      <c r="B25" s="70"/>
      <c r="C25" s="53">
        <v>2023</v>
      </c>
      <c r="D25" s="52">
        <v>2606484884.4000001</v>
      </c>
      <c r="E25" s="52">
        <v>2609214604.6799998</v>
      </c>
      <c r="F25" s="46">
        <v>2612154967.7199998</v>
      </c>
      <c r="G25" s="46">
        <v>2615034056.0300002</v>
      </c>
      <c r="H25" s="46">
        <v>2617949445.5799999</v>
      </c>
      <c r="I25" s="46">
        <v>2620828810.5900002</v>
      </c>
      <c r="J25" s="46">
        <v>2623692709.5700002</v>
      </c>
      <c r="K25" s="46">
        <v>2626563214.1500001</v>
      </c>
      <c r="L25" s="46">
        <v>2629433375.3899999</v>
      </c>
      <c r="M25" s="46">
        <v>2632349062.6399999</v>
      </c>
      <c r="N25" s="46">
        <v>2635268728.75</v>
      </c>
      <c r="O25" s="46">
        <v>2752769598.02</v>
      </c>
      <c r="P25" s="48">
        <f t="shared" si="0"/>
        <v>5.8226502282169967E-2</v>
      </c>
      <c r="Q25" s="76"/>
    </row>
    <row r="26" spans="2:17" x14ac:dyDescent="0.3">
      <c r="B26" s="70"/>
      <c r="C26" s="53">
        <v>2024</v>
      </c>
      <c r="D26" s="46">
        <v>2755662596.6300001</v>
      </c>
      <c r="E26" s="46">
        <v>2758911143.5700002</v>
      </c>
      <c r="F26" s="46">
        <v>2758911143.5700002</v>
      </c>
      <c r="G26" s="46">
        <v>2765414597.23</v>
      </c>
      <c r="H26" s="46">
        <v>2768707373.5700002</v>
      </c>
      <c r="I26" s="46">
        <v>2772029779.1300001</v>
      </c>
      <c r="J26" s="46">
        <v>2775426601.0300002</v>
      </c>
      <c r="K26" s="46">
        <v>2778863928.27</v>
      </c>
      <c r="L26" s="46">
        <v>2778863928.27</v>
      </c>
      <c r="M26" s="50">
        <v>2785899264.3699999</v>
      </c>
      <c r="N26" s="50">
        <v>2789483820.7199998</v>
      </c>
      <c r="O26" s="50">
        <v>2917435367.1799998</v>
      </c>
      <c r="P26" s="48">
        <f t="shared" si="0"/>
        <v>5.9818216998051676E-2</v>
      </c>
      <c r="Q26" s="76"/>
    </row>
    <row r="27" spans="2:17" x14ac:dyDescent="0.3">
      <c r="B27" s="70"/>
      <c r="C27" s="58">
        <v>2025</v>
      </c>
      <c r="D27" s="46">
        <v>2922380980.3600001</v>
      </c>
      <c r="E27" s="46">
        <v>2927458065.6199999</v>
      </c>
      <c r="F27" s="46">
        <v>2932596702.8099999</v>
      </c>
      <c r="G27" s="46">
        <v>2937821984.1500001</v>
      </c>
      <c r="H27" s="46">
        <v>2943160544.0500002</v>
      </c>
      <c r="I27" s="46">
        <v>2948472934.25</v>
      </c>
      <c r="J27" s="46">
        <v>2953871445.8200002</v>
      </c>
      <c r="K27" s="46">
        <v>2959312787.3299999</v>
      </c>
      <c r="L27" s="46">
        <v>2964770984.1599998</v>
      </c>
      <c r="M27" s="46">
        <v>2970267696.54</v>
      </c>
      <c r="N27" s="46">
        <v>2975815783.9000001</v>
      </c>
      <c r="O27" s="46">
        <v>3101188629.2399998</v>
      </c>
      <c r="P27" s="48">
        <f>O27/O26-1</f>
        <v>6.2984518569683345E-2</v>
      </c>
      <c r="Q27" s="76"/>
    </row>
    <row r="28" spans="2:17" x14ac:dyDescent="0.3">
      <c r="B28" s="11"/>
      <c r="C28" s="32"/>
      <c r="D28" s="30"/>
      <c r="E28" s="30"/>
      <c r="F28" s="30"/>
      <c r="G28" s="30"/>
      <c r="H28" s="30"/>
      <c r="I28" s="30"/>
      <c r="J28" s="30"/>
      <c r="K28" s="30"/>
      <c r="L28" s="30"/>
      <c r="M28" s="30"/>
      <c r="N28" s="26"/>
      <c r="O28" s="33"/>
      <c r="P28" s="31"/>
    </row>
    <row r="29" spans="2:17" x14ac:dyDescent="0.3">
      <c r="B29" s="13" t="s">
        <v>16</v>
      </c>
      <c r="C29" s="4"/>
      <c r="D29" s="4"/>
      <c r="E29" s="4"/>
      <c r="F29" s="4"/>
      <c r="G29" s="4"/>
      <c r="H29" s="4"/>
      <c r="I29" s="4"/>
      <c r="J29" s="4"/>
      <c r="K29" s="4"/>
      <c r="L29" s="4"/>
      <c r="M29" s="4"/>
      <c r="N29" s="4"/>
      <c r="O29" s="30"/>
    </row>
    <row r="30" spans="2:17" ht="27.75" customHeight="1" x14ac:dyDescent="0.3">
      <c r="B30" s="68" t="s">
        <v>53</v>
      </c>
      <c r="C30" s="68"/>
      <c r="D30" s="68"/>
      <c r="E30" s="68"/>
      <c r="F30" s="68"/>
      <c r="G30" s="68"/>
      <c r="H30" s="68"/>
      <c r="I30" s="68"/>
      <c r="J30" s="68"/>
      <c r="K30" s="68"/>
      <c r="L30" s="68"/>
      <c r="M30" s="68"/>
      <c r="N30" s="68"/>
      <c r="O30" s="68"/>
      <c r="P30" s="68"/>
    </row>
    <row r="31" spans="2:17" ht="27.6" customHeight="1" x14ac:dyDescent="0.3">
      <c r="B31" s="65" t="s">
        <v>45</v>
      </c>
      <c r="C31" s="65"/>
      <c r="D31" s="65"/>
      <c r="E31" s="65"/>
      <c r="F31" s="65"/>
      <c r="G31" s="65"/>
      <c r="H31" s="65"/>
      <c r="I31" s="65"/>
      <c r="J31" s="65"/>
      <c r="K31" s="65"/>
      <c r="L31" s="65"/>
      <c r="M31" s="65"/>
      <c r="N31" s="65"/>
      <c r="O31" s="65"/>
      <c r="P31" s="65"/>
    </row>
    <row r="32" spans="2:17" ht="27.6" customHeight="1" x14ac:dyDescent="0.3">
      <c r="B32" s="65" t="s">
        <v>46</v>
      </c>
      <c r="C32" s="65"/>
      <c r="D32" s="65"/>
      <c r="E32" s="65"/>
      <c r="F32" s="65"/>
      <c r="G32" s="65"/>
      <c r="H32" s="65"/>
      <c r="I32" s="65"/>
      <c r="J32" s="65"/>
      <c r="K32" s="65"/>
      <c r="L32" s="65"/>
      <c r="M32" s="65"/>
      <c r="N32" s="65"/>
      <c r="O32" s="65"/>
      <c r="P32" s="65"/>
    </row>
    <row r="33" spans="2:79" ht="27.6" customHeight="1" x14ac:dyDescent="0.3">
      <c r="B33" s="65" t="s">
        <v>47</v>
      </c>
      <c r="C33" s="65"/>
      <c r="D33" s="65"/>
      <c r="E33" s="65"/>
      <c r="F33" s="65"/>
      <c r="G33" s="65"/>
      <c r="H33" s="65"/>
      <c r="I33" s="65"/>
      <c r="J33" s="65"/>
      <c r="K33" s="65"/>
      <c r="L33" s="65"/>
      <c r="M33" s="65"/>
      <c r="N33" s="65"/>
      <c r="O33" s="65"/>
      <c r="P33" s="65"/>
    </row>
    <row r="34" spans="2:79" ht="21" customHeight="1" x14ac:dyDescent="0.3">
      <c r="B34" s="65" t="s">
        <v>48</v>
      </c>
      <c r="C34" s="65"/>
      <c r="D34" s="65"/>
      <c r="E34" s="65"/>
      <c r="F34" s="65"/>
      <c r="G34" s="65"/>
      <c r="H34" s="65"/>
      <c r="I34" s="65"/>
      <c r="J34" s="65"/>
      <c r="K34" s="65"/>
      <c r="L34" s="65"/>
      <c r="M34" s="65"/>
      <c r="N34" s="65"/>
      <c r="O34" s="65"/>
      <c r="P34" s="65"/>
    </row>
    <row r="35" spans="2:79" x14ac:dyDescent="0.3">
      <c r="B35" s="29" t="s">
        <v>54</v>
      </c>
      <c r="C35" s="28"/>
      <c r="D35" s="28"/>
      <c r="E35" s="28"/>
      <c r="F35" s="28"/>
      <c r="G35" s="28"/>
      <c r="H35" s="28"/>
      <c r="I35" s="28"/>
      <c r="J35" s="28"/>
      <c r="K35" s="28"/>
      <c r="L35" s="28"/>
      <c r="M35" s="28"/>
      <c r="N35" s="28"/>
      <c r="O35" s="28"/>
      <c r="P35" s="28"/>
    </row>
    <row r="36" spans="2:79" x14ac:dyDescent="0.3">
      <c r="B36" s="65" t="s">
        <v>49</v>
      </c>
      <c r="C36" s="65"/>
      <c r="D36" s="65"/>
      <c r="E36" s="65"/>
      <c r="F36" s="65"/>
      <c r="G36" s="65"/>
      <c r="H36" s="65"/>
      <c r="I36" s="65"/>
      <c r="J36" s="65"/>
      <c r="K36" s="65"/>
      <c r="L36" s="65"/>
      <c r="M36" s="65"/>
      <c r="N36" s="65"/>
      <c r="O36" s="65"/>
      <c r="P36" s="65"/>
    </row>
    <row r="37" spans="2:79" x14ac:dyDescent="0.3">
      <c r="B37" s="65" t="s">
        <v>55</v>
      </c>
      <c r="C37" s="65"/>
      <c r="D37" s="65"/>
      <c r="E37" s="65"/>
      <c r="F37" s="65"/>
      <c r="G37" s="65"/>
      <c r="H37" s="65"/>
      <c r="I37" s="65"/>
      <c r="J37" s="65"/>
      <c r="K37" s="65"/>
      <c r="L37" s="65"/>
      <c r="M37" s="65"/>
      <c r="N37" s="65"/>
      <c r="O37" s="65"/>
      <c r="P37" s="65"/>
    </row>
    <row r="38" spans="2:79" x14ac:dyDescent="0.3">
      <c r="B38" s="65" t="s">
        <v>65</v>
      </c>
      <c r="C38" s="65"/>
      <c r="D38" s="65"/>
      <c r="E38" s="65"/>
      <c r="F38" s="65"/>
      <c r="G38" s="65"/>
      <c r="H38" s="65"/>
      <c r="I38" s="65"/>
      <c r="J38" s="65"/>
      <c r="K38" s="65"/>
      <c r="L38" s="65"/>
      <c r="M38" s="65"/>
      <c r="N38" s="65"/>
      <c r="O38" s="65"/>
      <c r="P38" s="65"/>
    </row>
    <row r="39" spans="2:79" x14ac:dyDescent="0.3">
      <c r="B39" s="29" t="s">
        <v>66</v>
      </c>
      <c r="C39" s="28"/>
      <c r="D39" s="28"/>
      <c r="E39" s="28"/>
      <c r="F39" s="28"/>
      <c r="G39" s="28"/>
      <c r="H39" s="28"/>
      <c r="I39" s="28"/>
      <c r="J39" s="28"/>
      <c r="K39" s="28"/>
      <c r="L39" s="28"/>
      <c r="M39" s="28"/>
      <c r="N39" s="28"/>
      <c r="O39" s="28"/>
      <c r="P39" s="28"/>
    </row>
    <row r="40" spans="2:79" ht="46.5" customHeight="1" x14ac:dyDescent="0.3">
      <c r="B40" s="65" t="s">
        <v>68</v>
      </c>
      <c r="C40" s="65"/>
      <c r="D40" s="65"/>
      <c r="E40" s="65"/>
      <c r="F40" s="65"/>
      <c r="G40" s="65"/>
      <c r="H40" s="65"/>
      <c r="I40" s="65"/>
      <c r="J40" s="65"/>
      <c r="K40" s="65"/>
      <c r="L40" s="65"/>
      <c r="M40" s="65"/>
      <c r="N40" s="65"/>
      <c r="O40" s="65"/>
      <c r="P40" s="65"/>
    </row>
    <row r="41" spans="2:79" x14ac:dyDescent="0.3">
      <c r="B41" s="29" t="s">
        <v>69</v>
      </c>
      <c r="C41" s="28"/>
      <c r="D41" s="28"/>
      <c r="E41" s="28"/>
      <c r="F41" s="28"/>
      <c r="G41" s="28"/>
      <c r="H41" s="28"/>
      <c r="I41" s="28"/>
      <c r="J41" s="28"/>
      <c r="K41" s="28"/>
      <c r="L41" s="28"/>
      <c r="M41" s="28"/>
      <c r="N41" s="28"/>
      <c r="O41" s="28"/>
      <c r="P41" s="28"/>
    </row>
    <row r="42" spans="2:79" x14ac:dyDescent="0.3">
      <c r="B42" s="29" t="s">
        <v>72</v>
      </c>
      <c r="C42" s="28"/>
      <c r="D42" s="28"/>
      <c r="E42" s="28"/>
      <c r="F42" s="28"/>
      <c r="G42" s="28"/>
      <c r="H42" s="28"/>
      <c r="I42" s="28"/>
      <c r="J42" s="28"/>
      <c r="K42" s="28"/>
      <c r="L42" s="28"/>
      <c r="M42" s="28"/>
      <c r="N42" s="28"/>
      <c r="O42" s="28"/>
      <c r="P42" s="28"/>
    </row>
    <row r="43" spans="2:79" x14ac:dyDescent="0.3">
      <c r="B43" s="29" t="s">
        <v>74</v>
      </c>
      <c r="C43" s="28"/>
      <c r="D43" s="28"/>
      <c r="E43" s="28"/>
      <c r="F43" s="28"/>
      <c r="G43" s="28"/>
      <c r="H43" s="28"/>
      <c r="I43" s="28"/>
      <c r="J43" s="28"/>
      <c r="K43" s="28"/>
      <c r="L43" s="28"/>
      <c r="M43" s="28"/>
      <c r="N43" s="28"/>
      <c r="O43" s="28"/>
      <c r="P43" s="28"/>
    </row>
    <row r="44" spans="2:79" x14ac:dyDescent="0.3">
      <c r="B44" s="29" t="s">
        <v>76</v>
      </c>
      <c r="C44" s="28"/>
      <c r="D44" s="28"/>
      <c r="E44" s="28"/>
      <c r="F44" s="28"/>
      <c r="G44" s="28"/>
      <c r="H44" s="28"/>
      <c r="I44" s="28"/>
      <c r="J44" s="28"/>
      <c r="K44" s="28"/>
      <c r="L44" s="28"/>
      <c r="M44" s="28"/>
      <c r="N44" s="28"/>
      <c r="O44" s="28"/>
      <c r="P44" s="28"/>
    </row>
    <row r="45" spans="2:79" x14ac:dyDescent="0.3">
      <c r="B45" s="23" t="s">
        <v>40</v>
      </c>
      <c r="C45" s="18"/>
      <c r="D45" s="4"/>
      <c r="E45" s="4"/>
      <c r="F45" s="4"/>
      <c r="G45" s="4"/>
      <c r="H45" s="4"/>
      <c r="I45" s="21"/>
      <c r="J45" s="4"/>
      <c r="K45" s="4"/>
      <c r="L45" s="4"/>
      <c r="M45" s="4"/>
      <c r="N45" s="4"/>
      <c r="O45" s="4"/>
    </row>
    <row r="46" spans="2:79" x14ac:dyDescent="0.3">
      <c r="B46" s="11"/>
      <c r="C46" s="4"/>
      <c r="D46" s="11"/>
      <c r="E46" s="11"/>
      <c r="F46" s="11"/>
      <c r="G46" s="11"/>
      <c r="H46" s="11"/>
      <c r="I46" s="11"/>
      <c r="J46" s="11"/>
      <c r="K46" s="11"/>
      <c r="L46" s="11"/>
      <c r="M46" s="11"/>
      <c r="N46" s="11"/>
      <c r="O46" s="11"/>
      <c r="P46" s="11"/>
      <c r="Q46" s="11"/>
      <c r="R46" s="11"/>
    </row>
    <row r="47" spans="2:79" x14ac:dyDescent="0.3">
      <c r="B47" s="11"/>
      <c r="C47" s="4"/>
      <c r="D47" s="21"/>
      <c r="E47" s="21"/>
      <c r="F47" s="21"/>
      <c r="G47" s="21"/>
      <c r="H47" s="21"/>
      <c r="I47" s="21"/>
      <c r="J47" s="21"/>
      <c r="K47" s="21"/>
      <c r="L47" s="21"/>
      <c r="M47" s="21"/>
      <c r="N47" s="21"/>
      <c r="O47" s="21"/>
      <c r="P47" s="21"/>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row>
    <row r="48" spans="2:79" x14ac:dyDescent="0.3">
      <c r="B48" s="11"/>
      <c r="C48" s="4"/>
      <c r="D48" s="21"/>
      <c r="E48" s="21"/>
      <c r="F48" s="21"/>
      <c r="G48" s="21"/>
      <c r="H48" s="21"/>
      <c r="I48" s="21"/>
      <c r="J48" s="21"/>
      <c r="K48" s="21"/>
      <c r="L48" s="21"/>
      <c r="M48" s="21"/>
      <c r="N48" s="21"/>
      <c r="O48" s="21"/>
    </row>
  </sheetData>
  <mergeCells count="17">
    <mergeCell ref="F3:M3"/>
    <mergeCell ref="F4:M4"/>
    <mergeCell ref="F5:M5"/>
    <mergeCell ref="F6:M6"/>
    <mergeCell ref="P9:P10"/>
    <mergeCell ref="B33:P33"/>
    <mergeCell ref="B40:P40"/>
    <mergeCell ref="D7:E7"/>
    <mergeCell ref="D9:O9"/>
    <mergeCell ref="B30:P30"/>
    <mergeCell ref="B38:P38"/>
    <mergeCell ref="B37:P37"/>
    <mergeCell ref="B36:P36"/>
    <mergeCell ref="B34:P34"/>
    <mergeCell ref="B31:P31"/>
    <mergeCell ref="B32:P32"/>
    <mergeCell ref="B11:B27"/>
  </mergeCells>
  <hyperlinks>
    <hyperlink ref="D7:E7" location="ÍNDICE!A1" display="&lt;- Volver a índice" xr:uid="{00000000-0004-0000-0100-000000000000}"/>
    <hyperlink ref="L21" r:id="rId1" display="callto:1,742,679.906,37" xr:uid="{00000000-0004-0000-0100-000001000000}"/>
  </hyperlinks>
  <printOptions horizontalCentered="1" verticalCentered="1"/>
  <pageMargins left="0" right="0" top="0" bottom="0" header="0" footer="0"/>
  <pageSetup paperSize="32767" scale="57"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R42"/>
  <sheetViews>
    <sheetView showGridLines="0" zoomScale="80" zoomScaleNormal="80" workbookViewId="0">
      <selection activeCell="P27" sqref="P27"/>
    </sheetView>
  </sheetViews>
  <sheetFormatPr baseColWidth="10" defaultRowHeight="14.4" x14ac:dyDescent="0.3"/>
  <cols>
    <col min="1" max="1" width="2.109375" customWidth="1"/>
    <col min="2" max="2" width="5.109375" customWidth="1"/>
    <col min="3" max="3" width="5.5546875" bestFit="1" customWidth="1"/>
    <col min="4" max="15" width="16.6640625" customWidth="1"/>
    <col min="16" max="16" width="13" customWidth="1"/>
    <col min="17" max="17" width="16.88671875" customWidth="1"/>
    <col min="18" max="18" width="15.33203125" customWidth="1"/>
    <col min="19" max="19" width="19" bestFit="1" customWidth="1"/>
    <col min="20" max="27" width="16" bestFit="1" customWidth="1"/>
  </cols>
  <sheetData>
    <row r="1" spans="2:17" ht="4.5" customHeight="1" x14ac:dyDescent="0.3"/>
    <row r="3" spans="2:17" ht="18" x14ac:dyDescent="0.3">
      <c r="B3" s="5"/>
      <c r="C3" s="5"/>
      <c r="E3" s="6"/>
      <c r="F3" s="71" t="s">
        <v>12</v>
      </c>
      <c r="G3" s="71"/>
      <c r="H3" s="71"/>
      <c r="I3" s="71"/>
      <c r="J3" s="71"/>
      <c r="K3" s="71"/>
      <c r="L3" s="71"/>
      <c r="M3" s="71"/>
      <c r="N3" s="5"/>
      <c r="O3" s="5"/>
      <c r="P3" s="5"/>
      <c r="Q3" s="1"/>
    </row>
    <row r="4" spans="2:17" ht="16.2" x14ac:dyDescent="0.3">
      <c r="B4" s="6"/>
      <c r="C4" s="6"/>
      <c r="E4" s="17"/>
      <c r="F4" s="72" t="s">
        <v>59</v>
      </c>
      <c r="G4" s="72"/>
      <c r="H4" s="72"/>
      <c r="I4" s="72"/>
      <c r="J4" s="72"/>
      <c r="K4" s="72"/>
      <c r="L4" s="72"/>
      <c r="M4" s="72"/>
      <c r="N4" s="6"/>
      <c r="O4" s="6"/>
      <c r="P4" s="6"/>
      <c r="Q4" s="3"/>
    </row>
    <row r="5" spans="2:17" x14ac:dyDescent="0.3">
      <c r="B5" s="7"/>
      <c r="C5" s="7"/>
      <c r="E5" s="17"/>
      <c r="F5" s="72" t="s">
        <v>78</v>
      </c>
      <c r="G5" s="72"/>
      <c r="H5" s="72"/>
      <c r="I5" s="72"/>
      <c r="J5" s="72"/>
      <c r="K5" s="72"/>
      <c r="L5" s="72"/>
      <c r="M5" s="72"/>
      <c r="N5" s="7"/>
      <c r="O5" s="7"/>
      <c r="P5" s="7"/>
      <c r="Q5" s="2"/>
    </row>
    <row r="6" spans="2:17" x14ac:dyDescent="0.3">
      <c r="E6" s="17"/>
      <c r="F6" s="72" t="s">
        <v>24</v>
      </c>
      <c r="G6" s="72"/>
      <c r="H6" s="72"/>
      <c r="I6" s="72"/>
      <c r="J6" s="72"/>
      <c r="K6" s="72"/>
      <c r="L6" s="72"/>
      <c r="M6" s="72"/>
    </row>
    <row r="7" spans="2:17" x14ac:dyDescent="0.3">
      <c r="D7" s="66" t="s">
        <v>15</v>
      </c>
      <c r="E7" s="66"/>
      <c r="F7" s="8"/>
      <c r="G7" s="8"/>
      <c r="H7" s="8"/>
      <c r="I7" s="8"/>
      <c r="J7" s="8"/>
      <c r="K7" s="8"/>
    </row>
    <row r="9" spans="2:17" x14ac:dyDescent="0.3">
      <c r="D9" s="67" t="s">
        <v>19</v>
      </c>
      <c r="E9" s="67"/>
      <c r="F9" s="67"/>
      <c r="G9" s="67"/>
      <c r="H9" s="67"/>
      <c r="I9" s="67"/>
      <c r="J9" s="67"/>
      <c r="K9" s="67"/>
      <c r="L9" s="67"/>
      <c r="M9" s="67"/>
      <c r="N9" s="67"/>
      <c r="O9" s="67"/>
      <c r="P9" s="73" t="s">
        <v>25</v>
      </c>
    </row>
    <row r="10" spans="2:17" x14ac:dyDescent="0.3">
      <c r="B10" s="16"/>
      <c r="C10" s="16"/>
      <c r="D10" s="44" t="s">
        <v>9</v>
      </c>
      <c r="E10" s="44" t="s">
        <v>63</v>
      </c>
      <c r="F10" s="44" t="s">
        <v>6</v>
      </c>
      <c r="G10" s="44" t="s">
        <v>7</v>
      </c>
      <c r="H10" s="44" t="s">
        <v>67</v>
      </c>
      <c r="I10" s="45" t="s">
        <v>10</v>
      </c>
      <c r="J10" s="44" t="s">
        <v>1</v>
      </c>
      <c r="K10" s="44" t="s">
        <v>11</v>
      </c>
      <c r="L10" s="44" t="s">
        <v>2</v>
      </c>
      <c r="M10" s="44" t="s">
        <v>3</v>
      </c>
      <c r="N10" s="44" t="s">
        <v>4</v>
      </c>
      <c r="O10" s="44" t="s">
        <v>5</v>
      </c>
      <c r="P10" s="73"/>
    </row>
    <row r="11" spans="2:17" ht="15" customHeight="1" x14ac:dyDescent="0.3">
      <c r="B11" s="69" t="s">
        <v>18</v>
      </c>
      <c r="C11" s="53">
        <v>2009</v>
      </c>
      <c r="D11" s="46"/>
      <c r="E11" s="46"/>
      <c r="F11" s="46"/>
      <c r="G11" s="46"/>
      <c r="H11" s="46"/>
      <c r="I11" s="46"/>
      <c r="J11" s="46"/>
      <c r="K11" s="46"/>
      <c r="L11" s="46"/>
      <c r="M11" s="46"/>
      <c r="N11" s="46"/>
      <c r="O11" s="46"/>
      <c r="P11" s="47"/>
    </row>
    <row r="12" spans="2:17" x14ac:dyDescent="0.3">
      <c r="B12" s="70"/>
      <c r="C12" s="53">
        <v>2010</v>
      </c>
      <c r="D12" s="46"/>
      <c r="E12" s="46"/>
      <c r="F12" s="46"/>
      <c r="G12" s="46"/>
      <c r="H12" s="46"/>
      <c r="I12" s="46"/>
      <c r="J12" s="46"/>
      <c r="K12" s="46"/>
      <c r="L12" s="46"/>
      <c r="M12" s="46"/>
      <c r="N12" s="46"/>
      <c r="O12" s="46"/>
      <c r="P12" s="54"/>
    </row>
    <row r="13" spans="2:17" x14ac:dyDescent="0.3">
      <c r="B13" s="70"/>
      <c r="C13" s="53">
        <v>2011</v>
      </c>
      <c r="D13" s="46"/>
      <c r="E13" s="46"/>
      <c r="F13" s="46"/>
      <c r="G13" s="46"/>
      <c r="H13" s="46"/>
      <c r="I13" s="46"/>
      <c r="J13" s="46"/>
      <c r="K13" s="46"/>
      <c r="L13" s="46"/>
      <c r="M13" s="46"/>
      <c r="N13" s="46"/>
      <c r="O13" s="46"/>
      <c r="P13" s="54"/>
    </row>
    <row r="14" spans="2:17" x14ac:dyDescent="0.3">
      <c r="B14" s="70"/>
      <c r="C14" s="53">
        <v>2012</v>
      </c>
      <c r="D14" s="46"/>
      <c r="E14" s="46"/>
      <c r="F14" s="46"/>
      <c r="G14" s="46"/>
      <c r="H14" s="46"/>
      <c r="I14" s="46"/>
      <c r="J14" s="46"/>
      <c r="K14" s="46"/>
      <c r="L14" s="46"/>
      <c r="M14" s="46"/>
      <c r="N14" s="46"/>
      <c r="O14" s="46"/>
      <c r="P14" s="54"/>
    </row>
    <row r="15" spans="2:17" x14ac:dyDescent="0.3">
      <c r="B15" s="70"/>
      <c r="C15" s="53">
        <v>2013</v>
      </c>
      <c r="D15" s="46"/>
      <c r="E15" s="46"/>
      <c r="F15" s="46"/>
      <c r="G15" s="46"/>
      <c r="H15" s="46"/>
      <c r="I15" s="46">
        <v>66594947.313045338</v>
      </c>
      <c r="J15" s="46">
        <v>68227121.203045338</v>
      </c>
      <c r="K15" s="46">
        <v>69878571.503045335</v>
      </c>
      <c r="L15" s="46">
        <v>71559885.723045334</v>
      </c>
      <c r="M15" s="46">
        <v>73496894.703045338</v>
      </c>
      <c r="N15" s="46">
        <v>75270690.563045338</v>
      </c>
      <c r="O15" s="46">
        <v>77059613.273045331</v>
      </c>
      <c r="P15" s="48"/>
    </row>
    <row r="16" spans="2:17" x14ac:dyDescent="0.3">
      <c r="B16" s="70"/>
      <c r="C16" s="53">
        <v>2014</v>
      </c>
      <c r="D16" s="46">
        <v>79517903.083045334</v>
      </c>
      <c r="E16" s="46">
        <v>82146581.643045336</v>
      </c>
      <c r="F16" s="46">
        <v>84738281.443045333</v>
      </c>
      <c r="G16" s="46">
        <v>75694617.239999995</v>
      </c>
      <c r="H16" s="46">
        <v>79723219.170000002</v>
      </c>
      <c r="I16" s="46">
        <v>79805903.569999993</v>
      </c>
      <c r="J16" s="46">
        <v>95602293.329999998</v>
      </c>
      <c r="K16" s="46">
        <v>95714932.620000005</v>
      </c>
      <c r="L16" s="46">
        <v>98472872.400000006</v>
      </c>
      <c r="M16" s="46">
        <v>103986911.31</v>
      </c>
      <c r="N16" s="46">
        <v>104010872.56999999</v>
      </c>
      <c r="O16" s="46">
        <v>106931249.59</v>
      </c>
      <c r="P16" s="48">
        <f t="shared" ref="P16:P26" si="0">O16/O15-1</f>
        <v>0.38764321605288243</v>
      </c>
    </row>
    <row r="17" spans="2:17" x14ac:dyDescent="0.3">
      <c r="B17" s="70"/>
      <c r="C17" s="53">
        <v>2015</v>
      </c>
      <c r="D17" s="46">
        <v>112456002.90000001</v>
      </c>
      <c r="E17" s="46">
        <v>115576095.95999999</v>
      </c>
      <c r="F17" s="46">
        <v>118624557.81</v>
      </c>
      <c r="G17" s="46">
        <v>121572401.84999999</v>
      </c>
      <c r="H17" s="46">
        <v>124653783.95</v>
      </c>
      <c r="I17" s="46">
        <v>127626365.20999999</v>
      </c>
      <c r="J17" s="46">
        <v>130734947.63</v>
      </c>
      <c r="K17" s="46">
        <v>134051748.41</v>
      </c>
      <c r="L17" s="46">
        <v>137047883.03</v>
      </c>
      <c r="M17" s="46">
        <v>140163925.47</v>
      </c>
      <c r="N17" s="46">
        <v>143273216.63</v>
      </c>
      <c r="O17" s="46">
        <v>146370680.49000001</v>
      </c>
      <c r="P17" s="48">
        <f t="shared" si="0"/>
        <v>0.36882979532381999</v>
      </c>
    </row>
    <row r="18" spans="2:17" x14ac:dyDescent="0.3">
      <c r="B18" s="70"/>
      <c r="C18" s="53">
        <v>2016</v>
      </c>
      <c r="D18" s="46">
        <v>149411212.91</v>
      </c>
      <c r="E18" s="46">
        <v>152439239.81</v>
      </c>
      <c r="F18" s="46">
        <v>155308612.16999999</v>
      </c>
      <c r="G18" s="46">
        <v>158420582.83000001</v>
      </c>
      <c r="H18" s="46">
        <v>161662720.86000001</v>
      </c>
      <c r="I18" s="46">
        <v>164891126.13</v>
      </c>
      <c r="J18" s="46">
        <v>168169140.13</v>
      </c>
      <c r="K18" s="46">
        <v>200718385.71000001</v>
      </c>
      <c r="L18" s="46">
        <v>205323459.73999998</v>
      </c>
      <c r="M18" s="46">
        <v>181906218.51000002</v>
      </c>
      <c r="N18" s="46">
        <v>213122059.23000002</v>
      </c>
      <c r="O18" s="46">
        <v>216827105.06999999</v>
      </c>
      <c r="P18" s="48">
        <f t="shared" si="0"/>
        <v>0.48135613187105153</v>
      </c>
    </row>
    <row r="19" spans="2:17" x14ac:dyDescent="0.3">
      <c r="B19" s="70"/>
      <c r="C19" s="53">
        <v>2017</v>
      </c>
      <c r="D19" s="46">
        <v>213158416.5</v>
      </c>
      <c r="E19" s="46">
        <v>215687650.34000003</v>
      </c>
      <c r="F19" s="46">
        <v>258104244.05000004</v>
      </c>
      <c r="G19" s="46">
        <v>260994284.05000007</v>
      </c>
      <c r="H19" s="46">
        <v>263408675.83999997</v>
      </c>
      <c r="I19" s="46">
        <v>265916651.79999992</v>
      </c>
      <c r="J19" s="46">
        <v>269028595.14999998</v>
      </c>
      <c r="K19" s="46">
        <v>271649124.75</v>
      </c>
      <c r="L19" s="46">
        <v>275325532.28999996</v>
      </c>
      <c r="M19" s="46">
        <v>278956646.23000002</v>
      </c>
      <c r="N19" s="46">
        <v>282532429.89999998</v>
      </c>
      <c r="O19" s="46">
        <v>286146891.16000003</v>
      </c>
      <c r="P19" s="48">
        <f t="shared" si="0"/>
        <v>0.31970074067825149</v>
      </c>
      <c r="Q19" s="38"/>
    </row>
    <row r="20" spans="2:17" x14ac:dyDescent="0.3">
      <c r="B20" s="70"/>
      <c r="C20" s="53">
        <v>2018</v>
      </c>
      <c r="D20" s="46">
        <v>290995639.16000003</v>
      </c>
      <c r="E20" s="46">
        <v>290995639.16000003</v>
      </c>
      <c r="F20" s="46">
        <v>300580446.95000005</v>
      </c>
      <c r="G20" s="46">
        <v>305493005.54000002</v>
      </c>
      <c r="H20" s="46">
        <v>310583439.60000002</v>
      </c>
      <c r="I20" s="46">
        <v>315200063.69</v>
      </c>
      <c r="J20" s="46">
        <v>320538901.93000001</v>
      </c>
      <c r="K20" s="46">
        <v>325697426.09000003</v>
      </c>
      <c r="L20" s="46">
        <v>330971838.92000002</v>
      </c>
      <c r="M20" s="46">
        <v>336207227.80000001</v>
      </c>
      <c r="N20" s="46">
        <v>336559254.95000005</v>
      </c>
      <c r="O20" s="46">
        <v>337100875.65999997</v>
      </c>
      <c r="P20" s="48">
        <f t="shared" si="0"/>
        <v>0.17806932758709881</v>
      </c>
      <c r="Q20" s="39"/>
    </row>
    <row r="21" spans="2:17" x14ac:dyDescent="0.3">
      <c r="B21" s="70"/>
      <c r="C21" s="53">
        <v>2019</v>
      </c>
      <c r="D21" s="46">
        <v>337561926.88999999</v>
      </c>
      <c r="E21" s="46">
        <v>342939934.83999997</v>
      </c>
      <c r="F21" s="46">
        <v>353850386.36000001</v>
      </c>
      <c r="G21" s="46">
        <v>353992757.49000001</v>
      </c>
      <c r="H21" s="46">
        <v>359643577.55000001</v>
      </c>
      <c r="I21" s="46">
        <v>365322633.81</v>
      </c>
      <c r="J21" s="46">
        <v>371345876.63</v>
      </c>
      <c r="K21" s="50">
        <v>377333327.13999999</v>
      </c>
      <c r="L21" s="46">
        <v>383175090.54000002</v>
      </c>
      <c r="M21" s="46">
        <v>389235592.13</v>
      </c>
      <c r="N21" s="46">
        <v>395609056.75999999</v>
      </c>
      <c r="O21" s="46">
        <v>411765852.43000001</v>
      </c>
      <c r="P21" s="48">
        <f t="shared" si="0"/>
        <v>0.22149149456765915</v>
      </c>
    </row>
    <row r="22" spans="2:17" x14ac:dyDescent="0.3">
      <c r="B22" s="70"/>
      <c r="C22" s="53">
        <v>2020</v>
      </c>
      <c r="D22" s="46">
        <v>411946161.23000002</v>
      </c>
      <c r="E22" s="46">
        <v>418227669.69999999</v>
      </c>
      <c r="F22" s="46">
        <v>430667854.85000002</v>
      </c>
      <c r="G22" s="46">
        <v>431024614.32999998</v>
      </c>
      <c r="H22" s="46">
        <v>431024614.32999998</v>
      </c>
      <c r="I22" s="46">
        <v>431024614.32999998</v>
      </c>
      <c r="J22" s="55">
        <v>450827959.24000001</v>
      </c>
      <c r="K22" s="50">
        <v>462277233.56999999</v>
      </c>
      <c r="L22" s="46">
        <v>462996251.00999999</v>
      </c>
      <c r="M22" s="46">
        <v>475057083.23000002</v>
      </c>
      <c r="N22" s="46">
        <v>482544168.11000001</v>
      </c>
      <c r="O22" s="46">
        <v>496246487.19999999</v>
      </c>
      <c r="P22" s="48">
        <f t="shared" si="0"/>
        <v>0.2051666845889355</v>
      </c>
    </row>
    <row r="23" spans="2:17" x14ac:dyDescent="0.3">
      <c r="B23" s="70"/>
      <c r="C23" s="53">
        <v>2021</v>
      </c>
      <c r="D23" s="46">
        <v>496246487.19999999</v>
      </c>
      <c r="E23" s="46">
        <v>496246487.19999999</v>
      </c>
      <c r="F23" s="46">
        <v>496743323.87</v>
      </c>
      <c r="G23" s="46">
        <v>519249830.13</v>
      </c>
      <c r="H23" s="46">
        <v>527284244.92000002</v>
      </c>
      <c r="I23" s="46">
        <v>541702964.73000002</v>
      </c>
      <c r="J23" s="51">
        <v>543127830.49000001</v>
      </c>
      <c r="K23" s="51">
        <v>559631504.16999996</v>
      </c>
      <c r="L23" s="51">
        <v>567716487.01999998</v>
      </c>
      <c r="M23" s="51">
        <v>567792170.38</v>
      </c>
      <c r="N23" s="51">
        <v>584757460.63</v>
      </c>
      <c r="O23" s="51">
        <v>603816859.94000006</v>
      </c>
      <c r="P23" s="48">
        <f t="shared" si="0"/>
        <v>0.2167680286201128</v>
      </c>
    </row>
    <row r="24" spans="2:17" x14ac:dyDescent="0.3">
      <c r="B24" s="70"/>
      <c r="C24" s="56">
        <v>2022</v>
      </c>
      <c r="D24" s="46">
        <v>610442678.62</v>
      </c>
      <c r="E24" s="46">
        <v>619931091.49000001</v>
      </c>
      <c r="F24" s="46">
        <v>630857013.91999996</v>
      </c>
      <c r="G24" s="46">
        <v>639579330.34000003</v>
      </c>
      <c r="H24" s="46">
        <v>644788442.75999999</v>
      </c>
      <c r="I24" s="46">
        <v>655936550.00999999</v>
      </c>
      <c r="J24" s="51">
        <v>668404233.46000004</v>
      </c>
      <c r="K24" s="51">
        <v>676764381.75999999</v>
      </c>
      <c r="L24" s="51">
        <v>686981255.65999997</v>
      </c>
      <c r="M24" s="51">
        <v>699512622.78999996</v>
      </c>
      <c r="N24" s="51">
        <v>710107503.95000005</v>
      </c>
      <c r="O24" s="46">
        <v>732149708.17999995</v>
      </c>
      <c r="P24" s="48">
        <f t="shared" si="0"/>
        <v>0.21253604653032054</v>
      </c>
    </row>
    <row r="25" spans="2:17" x14ac:dyDescent="0.3">
      <c r="B25" s="70"/>
      <c r="C25" s="56">
        <v>2023</v>
      </c>
      <c r="D25" s="46">
        <v>742206031.64999998</v>
      </c>
      <c r="E25" s="46">
        <v>750379055.88999999</v>
      </c>
      <c r="F25" s="46">
        <v>763550222.40999997</v>
      </c>
      <c r="G25" s="46">
        <v>774256766.75</v>
      </c>
      <c r="H25" s="46">
        <v>785099543.71000004</v>
      </c>
      <c r="I25" s="46">
        <v>796061627.08000004</v>
      </c>
      <c r="J25" s="46">
        <v>806504163.13999999</v>
      </c>
      <c r="K25" s="46">
        <v>818925213.5</v>
      </c>
      <c r="L25" s="46">
        <v>829980513.50999999</v>
      </c>
      <c r="M25" s="46">
        <v>841188297.33000004</v>
      </c>
      <c r="N25" s="46">
        <v>852191206.35000002</v>
      </c>
      <c r="O25" s="46">
        <v>896955739.01999998</v>
      </c>
      <c r="P25" s="48">
        <f t="shared" si="0"/>
        <v>0.22509881380637276</v>
      </c>
    </row>
    <row r="26" spans="2:17" x14ac:dyDescent="0.3">
      <c r="B26" s="70"/>
      <c r="C26" s="56">
        <v>2024</v>
      </c>
      <c r="D26" s="46">
        <v>907809203.23000002</v>
      </c>
      <c r="E26" s="46">
        <v>918193938.14999998</v>
      </c>
      <c r="F26" s="46">
        <v>919521362.30999994</v>
      </c>
      <c r="G26" s="46">
        <v>940062189.40999997</v>
      </c>
      <c r="H26" s="46">
        <v>953307295.35000002</v>
      </c>
      <c r="I26" s="46">
        <v>964922882.37</v>
      </c>
      <c r="J26" s="46">
        <v>976997013.70000005</v>
      </c>
      <c r="K26" s="46">
        <v>988677905.41999996</v>
      </c>
      <c r="L26" s="46">
        <v>990290441.91999996</v>
      </c>
      <c r="M26" s="46">
        <v>1011742859.8200001</v>
      </c>
      <c r="N26" s="46">
        <v>1018908604.5</v>
      </c>
      <c r="O26" s="46">
        <v>1069264581.78</v>
      </c>
      <c r="P26" s="48">
        <f t="shared" si="0"/>
        <v>0.19210406407373237</v>
      </c>
    </row>
    <row r="27" spans="2:17" x14ac:dyDescent="0.3">
      <c r="B27" s="70"/>
      <c r="C27" s="56">
        <v>2025</v>
      </c>
      <c r="D27" s="46">
        <v>1078525429.8099999</v>
      </c>
      <c r="E27" s="46">
        <v>1093604246.27</v>
      </c>
      <c r="F27" s="46">
        <v>1105968397.5699999</v>
      </c>
      <c r="G27" s="46">
        <v>1118338965.8099999</v>
      </c>
      <c r="H27" s="46">
        <v>1131717826.8099999</v>
      </c>
      <c r="I27" s="46">
        <v>1144516989.75</v>
      </c>
      <c r="J27" s="46">
        <v>1158479092.8</v>
      </c>
      <c r="K27" s="46">
        <v>1171998954.27</v>
      </c>
      <c r="L27" s="46">
        <v>1185172194.3399999</v>
      </c>
      <c r="M27" s="46">
        <v>1198464417.8900001</v>
      </c>
      <c r="N27" s="46">
        <v>1212127518.77</v>
      </c>
      <c r="O27" s="46">
        <v>1215800750.1600001</v>
      </c>
      <c r="P27" s="48">
        <f>O27/O26-1</f>
        <v>0.13704388125908173</v>
      </c>
    </row>
    <row r="28" spans="2:17" x14ac:dyDescent="0.3">
      <c r="B28" s="11"/>
      <c r="C28" s="4"/>
      <c r="D28" s="36"/>
      <c r="E28" s="37"/>
      <c r="F28" s="12"/>
      <c r="G28" s="12"/>
      <c r="H28" s="12"/>
      <c r="I28" s="24"/>
      <c r="J28" s="24"/>
      <c r="K28" s="24"/>
      <c r="L28" s="12"/>
      <c r="M28" s="12"/>
      <c r="N28" s="12"/>
      <c r="O28" s="34"/>
    </row>
    <row r="29" spans="2:17" x14ac:dyDescent="0.3">
      <c r="B29" s="13" t="s">
        <v>29</v>
      </c>
      <c r="C29" s="4"/>
      <c r="D29" s="4"/>
      <c r="E29" s="4"/>
      <c r="F29" s="30"/>
      <c r="G29" s="4"/>
      <c r="H29" s="30"/>
      <c r="I29" s="30"/>
      <c r="J29" s="4"/>
      <c r="K29" s="4"/>
      <c r="L29" s="4"/>
      <c r="M29" s="4"/>
      <c r="N29" s="4"/>
      <c r="O29" s="4"/>
    </row>
    <row r="30" spans="2:17" ht="26.25" customHeight="1" x14ac:dyDescent="0.3">
      <c r="B30" s="68" t="s">
        <v>53</v>
      </c>
      <c r="C30" s="68"/>
      <c r="D30" s="68"/>
      <c r="E30" s="68"/>
      <c r="F30" s="68"/>
      <c r="G30" s="68"/>
      <c r="H30" s="68"/>
      <c r="I30" s="68"/>
      <c r="J30" s="68"/>
      <c r="K30" s="68"/>
      <c r="L30" s="68"/>
      <c r="M30" s="68"/>
      <c r="N30" s="68"/>
      <c r="O30" s="68"/>
      <c r="P30" s="68"/>
    </row>
    <row r="31" spans="2:17" x14ac:dyDescent="0.3">
      <c r="B31" s="65" t="s">
        <v>20</v>
      </c>
      <c r="C31" s="65"/>
      <c r="D31" s="65"/>
      <c r="E31" s="65"/>
      <c r="F31" s="65"/>
      <c r="G31" s="65"/>
      <c r="H31" s="65"/>
      <c r="I31" s="65"/>
      <c r="J31" s="65"/>
      <c r="K31" s="65"/>
      <c r="L31" s="65"/>
      <c r="M31" s="65"/>
      <c r="N31" s="65"/>
      <c r="O31" s="65"/>
      <c r="P31" s="65"/>
    </row>
    <row r="32" spans="2:17" ht="27.6" customHeight="1" x14ac:dyDescent="0.3">
      <c r="B32" s="65" t="s">
        <v>27</v>
      </c>
      <c r="C32" s="65"/>
      <c r="D32" s="65"/>
      <c r="E32" s="65"/>
      <c r="F32" s="65"/>
      <c r="G32" s="65"/>
      <c r="H32" s="65"/>
      <c r="I32" s="65"/>
      <c r="J32" s="65"/>
      <c r="K32" s="65"/>
      <c r="L32" s="65"/>
      <c r="M32" s="65"/>
      <c r="N32" s="65"/>
      <c r="O32" s="65"/>
      <c r="P32" s="65"/>
    </row>
    <row r="33" spans="2:18" ht="15" customHeight="1" x14ac:dyDescent="0.3">
      <c r="B33" s="65" t="s">
        <v>50</v>
      </c>
      <c r="C33" s="65"/>
      <c r="D33" s="65"/>
      <c r="E33" s="65"/>
      <c r="F33" s="65"/>
      <c r="G33" s="65"/>
      <c r="H33" s="65"/>
      <c r="I33" s="65"/>
      <c r="J33" s="65"/>
      <c r="K33" s="65"/>
      <c r="L33" s="65"/>
      <c r="M33" s="65"/>
      <c r="N33" s="65"/>
      <c r="O33" s="65"/>
      <c r="P33" s="65"/>
    </row>
    <row r="34" spans="2:18" ht="15" customHeight="1" x14ac:dyDescent="0.3">
      <c r="B34" s="29" t="s">
        <v>51</v>
      </c>
      <c r="C34" s="28"/>
      <c r="D34" s="28"/>
      <c r="E34" s="28"/>
      <c r="F34" s="28"/>
      <c r="G34" s="28"/>
      <c r="H34" s="28"/>
      <c r="I34" s="28"/>
      <c r="J34" s="28"/>
      <c r="K34" s="28"/>
      <c r="L34" s="28"/>
      <c r="M34" s="28"/>
      <c r="N34" s="28"/>
      <c r="O34" s="28"/>
      <c r="P34" s="28"/>
    </row>
    <row r="35" spans="2:18" ht="15" customHeight="1" x14ac:dyDescent="0.3">
      <c r="B35" s="29" t="s">
        <v>54</v>
      </c>
      <c r="C35" s="28"/>
      <c r="D35" s="28"/>
      <c r="E35" s="28"/>
      <c r="F35" s="28"/>
      <c r="G35" s="28"/>
      <c r="H35" s="28"/>
      <c r="I35" s="28"/>
      <c r="J35" s="28"/>
      <c r="K35" s="28"/>
      <c r="L35" s="28"/>
      <c r="M35" s="28"/>
      <c r="N35" s="28"/>
      <c r="O35" s="28"/>
      <c r="P35" s="28"/>
    </row>
    <row r="36" spans="2:18" ht="15" customHeight="1" x14ac:dyDescent="0.3">
      <c r="B36" s="65" t="s">
        <v>49</v>
      </c>
      <c r="C36" s="65"/>
      <c r="D36" s="65"/>
      <c r="E36" s="65"/>
      <c r="F36" s="65"/>
      <c r="G36" s="65"/>
      <c r="H36" s="65"/>
      <c r="I36" s="65"/>
      <c r="J36" s="65"/>
      <c r="K36" s="65"/>
      <c r="L36" s="65"/>
      <c r="M36" s="65"/>
      <c r="N36" s="65"/>
      <c r="O36" s="65"/>
      <c r="P36" s="65"/>
    </row>
    <row r="37" spans="2:18" ht="15" customHeight="1" x14ac:dyDescent="0.3">
      <c r="B37" s="65" t="s">
        <v>57</v>
      </c>
      <c r="C37" s="65"/>
      <c r="D37" s="65"/>
      <c r="E37" s="65"/>
      <c r="F37" s="65"/>
      <c r="G37" s="65"/>
      <c r="H37" s="65"/>
      <c r="I37" s="65"/>
      <c r="J37" s="65"/>
      <c r="K37" s="65"/>
      <c r="L37" s="65"/>
      <c r="M37" s="65"/>
      <c r="N37" s="65"/>
      <c r="O37" s="65"/>
      <c r="P37" s="65"/>
    </row>
    <row r="38" spans="2:18" x14ac:dyDescent="0.3">
      <c r="B38" s="29" t="s">
        <v>70</v>
      </c>
    </row>
    <row r="39" spans="2:18" x14ac:dyDescent="0.3">
      <c r="B39" s="23" t="s">
        <v>40</v>
      </c>
      <c r="C39" s="23"/>
      <c r="D39" s="23"/>
      <c r="E39" s="23"/>
      <c r="F39" s="23"/>
      <c r="G39" s="23"/>
      <c r="H39" s="23"/>
      <c r="I39" s="23"/>
      <c r="J39" s="23"/>
      <c r="K39" s="23"/>
      <c r="L39" s="23"/>
      <c r="M39" s="23"/>
      <c r="N39" s="23"/>
      <c r="O39" s="23"/>
      <c r="P39" s="23"/>
    </row>
    <row r="40" spans="2:18" x14ac:dyDescent="0.3">
      <c r="B40" s="11"/>
      <c r="C40" s="4"/>
      <c r="D40" s="25"/>
      <c r="E40" s="25"/>
      <c r="F40" s="25"/>
      <c r="I40" s="22"/>
    </row>
    <row r="41" spans="2:18" x14ac:dyDescent="0.3">
      <c r="B41" s="11"/>
      <c r="C41" s="4"/>
      <c r="D41" s="22"/>
      <c r="E41" s="22"/>
      <c r="F41" s="22"/>
      <c r="G41" s="22"/>
      <c r="H41" s="22"/>
      <c r="I41" s="22"/>
      <c r="J41" s="22"/>
      <c r="K41" s="22"/>
      <c r="L41" s="22"/>
      <c r="M41" s="22"/>
      <c r="N41" s="22"/>
      <c r="O41" s="22"/>
      <c r="P41" s="22"/>
      <c r="Q41" s="22"/>
      <c r="R41" s="22"/>
    </row>
    <row r="42" spans="2:18" x14ac:dyDescent="0.3">
      <c r="B42" s="11"/>
      <c r="C42" s="4"/>
      <c r="D42" s="4"/>
      <c r="E42" s="4"/>
      <c r="F42" s="4"/>
      <c r="G42" s="4"/>
      <c r="H42" s="4"/>
      <c r="I42" s="4"/>
      <c r="J42" s="4"/>
      <c r="K42" s="4"/>
      <c r="L42" s="4"/>
      <c r="M42" s="4"/>
      <c r="N42" s="4"/>
      <c r="O42" s="4"/>
    </row>
  </sheetData>
  <mergeCells count="14">
    <mergeCell ref="B37:P37"/>
    <mergeCell ref="B36:P36"/>
    <mergeCell ref="B33:P33"/>
    <mergeCell ref="F3:M3"/>
    <mergeCell ref="F4:M4"/>
    <mergeCell ref="F5:M5"/>
    <mergeCell ref="F6:M6"/>
    <mergeCell ref="D7:E7"/>
    <mergeCell ref="P9:P10"/>
    <mergeCell ref="B31:P31"/>
    <mergeCell ref="B32:P32"/>
    <mergeCell ref="D9:O9"/>
    <mergeCell ref="B30:P30"/>
    <mergeCell ref="B11:B27"/>
  </mergeCells>
  <hyperlinks>
    <hyperlink ref="D7:E7" location="ÍNDICE!A1" display="&lt;- Volver a índice" xr:uid="{00000000-0004-0000-0200-000000000000}"/>
    <hyperlink ref="K21" r:id="rId1" display="callto:377,333,327.14" xr:uid="{00000000-0004-0000-0200-000001000000}"/>
  </hyperlinks>
  <printOptions horizontalCentered="1" verticalCentered="1"/>
  <pageMargins left="0" right="0" top="0" bottom="0" header="0" footer="0"/>
  <pageSetup paperSize="32767" scale="57"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Q45"/>
  <sheetViews>
    <sheetView showGridLines="0" topLeftCell="A3" zoomScale="80" zoomScaleNormal="80" workbookViewId="0">
      <selection activeCell="P28" sqref="P28"/>
    </sheetView>
  </sheetViews>
  <sheetFormatPr baseColWidth="10" defaultRowHeight="14.4" x14ac:dyDescent="0.3"/>
  <cols>
    <col min="1" max="1" width="5.6640625" customWidth="1"/>
    <col min="2" max="2" width="5.109375" customWidth="1"/>
    <col min="3" max="3" width="5.5546875" bestFit="1" customWidth="1"/>
    <col min="4" max="5" width="16.6640625" customWidth="1"/>
    <col min="6" max="6" width="18.6640625" customWidth="1"/>
    <col min="7" max="15" width="16.6640625" customWidth="1"/>
    <col min="16" max="16" width="13" customWidth="1"/>
    <col min="17" max="17" width="16.88671875" customWidth="1"/>
    <col min="18" max="18" width="15.33203125" customWidth="1"/>
    <col min="19" max="19" width="18.88671875" bestFit="1" customWidth="1"/>
  </cols>
  <sheetData>
    <row r="1" spans="2:17" ht="4.5" customHeight="1" x14ac:dyDescent="0.3"/>
    <row r="3" spans="2:17" ht="18" x14ac:dyDescent="0.3">
      <c r="B3" s="5"/>
      <c r="C3" s="5"/>
      <c r="E3" s="6"/>
      <c r="F3" s="71" t="s">
        <v>12</v>
      </c>
      <c r="G3" s="71"/>
      <c r="H3" s="71"/>
      <c r="I3" s="71"/>
      <c r="J3" s="71"/>
      <c r="K3" s="71"/>
      <c r="L3" s="71"/>
      <c r="M3" s="71"/>
      <c r="N3" s="5"/>
      <c r="O3" s="5"/>
      <c r="P3" s="5"/>
      <c r="Q3" s="1"/>
    </row>
    <row r="4" spans="2:17" ht="16.2" x14ac:dyDescent="0.3">
      <c r="B4" s="6"/>
      <c r="C4" s="6"/>
      <c r="E4" s="17"/>
      <c r="F4" s="72" t="s">
        <v>61</v>
      </c>
      <c r="G4" s="72"/>
      <c r="H4" s="72"/>
      <c r="I4" s="72"/>
      <c r="J4" s="72"/>
      <c r="K4" s="72"/>
      <c r="L4" s="72"/>
      <c r="M4" s="72"/>
      <c r="N4" s="6"/>
      <c r="O4" s="6"/>
      <c r="P4" s="6"/>
      <c r="Q4" s="3"/>
    </row>
    <row r="5" spans="2:17" x14ac:dyDescent="0.3">
      <c r="B5" s="7"/>
      <c r="C5" s="7"/>
      <c r="E5" s="17"/>
      <c r="F5" s="72" t="s">
        <v>78</v>
      </c>
      <c r="G5" s="72"/>
      <c r="H5" s="72"/>
      <c r="I5" s="72"/>
      <c r="J5" s="72"/>
      <c r="K5" s="72"/>
      <c r="L5" s="72"/>
      <c r="M5" s="72"/>
      <c r="N5" s="7"/>
      <c r="O5" s="7"/>
      <c r="P5" s="7"/>
      <c r="Q5" s="2"/>
    </row>
    <row r="6" spans="2:17" x14ac:dyDescent="0.3">
      <c r="E6" s="17"/>
      <c r="F6" s="72" t="s">
        <v>24</v>
      </c>
      <c r="G6" s="72"/>
      <c r="H6" s="72"/>
      <c r="I6" s="72"/>
      <c r="J6" s="72"/>
      <c r="K6" s="72"/>
      <c r="L6" s="72"/>
      <c r="M6" s="72"/>
    </row>
    <row r="7" spans="2:17" x14ac:dyDescent="0.3">
      <c r="D7" s="66" t="s">
        <v>15</v>
      </c>
      <c r="E7" s="66"/>
      <c r="F7" s="8"/>
      <c r="G7" s="8"/>
      <c r="H7" s="8"/>
      <c r="I7" s="8"/>
      <c r="J7" s="8"/>
      <c r="K7" s="8"/>
    </row>
    <row r="9" spans="2:17" x14ac:dyDescent="0.3">
      <c r="D9" s="67" t="s">
        <v>19</v>
      </c>
      <c r="E9" s="67"/>
      <c r="F9" s="67"/>
      <c r="G9" s="67"/>
      <c r="H9" s="67"/>
      <c r="I9" s="67"/>
      <c r="J9" s="67"/>
      <c r="K9" s="67"/>
      <c r="L9" s="67"/>
      <c r="M9" s="67"/>
      <c r="N9" s="67"/>
      <c r="O9" s="67"/>
      <c r="P9" s="73" t="s">
        <v>25</v>
      </c>
    </row>
    <row r="10" spans="2:17" x14ac:dyDescent="0.3">
      <c r="B10" s="16"/>
      <c r="C10" s="16"/>
      <c r="D10" s="44" t="s">
        <v>9</v>
      </c>
      <c r="E10" s="44" t="s">
        <v>0</v>
      </c>
      <c r="F10" s="44" t="s">
        <v>6</v>
      </c>
      <c r="G10" s="44" t="s">
        <v>7</v>
      </c>
      <c r="H10" s="44" t="s">
        <v>8</v>
      </c>
      <c r="I10" s="44" t="s">
        <v>10</v>
      </c>
      <c r="J10" s="44" t="s">
        <v>1</v>
      </c>
      <c r="K10" s="44" t="s">
        <v>11</v>
      </c>
      <c r="L10" s="44" t="s">
        <v>2</v>
      </c>
      <c r="M10" s="44" t="s">
        <v>62</v>
      </c>
      <c r="N10" s="44" t="s">
        <v>4</v>
      </c>
      <c r="O10" s="44" t="s">
        <v>5</v>
      </c>
      <c r="P10" s="73"/>
    </row>
    <row r="11" spans="2:17" ht="15" customHeight="1" x14ac:dyDescent="0.3">
      <c r="B11" s="69" t="s">
        <v>18</v>
      </c>
      <c r="C11" s="53">
        <v>2009</v>
      </c>
      <c r="D11" s="46" t="s">
        <v>58</v>
      </c>
      <c r="E11" s="46" t="s">
        <v>58</v>
      </c>
      <c r="F11" s="46" t="s">
        <v>58</v>
      </c>
      <c r="G11" s="46" t="s">
        <v>58</v>
      </c>
      <c r="H11" s="46" t="s">
        <v>58</v>
      </c>
      <c r="I11" s="46" t="s">
        <v>58</v>
      </c>
      <c r="J11" s="46" t="s">
        <v>58</v>
      </c>
      <c r="K11" s="46" t="s">
        <v>58</v>
      </c>
      <c r="L11" s="46">
        <v>126291034.20999999</v>
      </c>
      <c r="M11" s="46">
        <v>189286494.93999997</v>
      </c>
      <c r="N11" s="46">
        <v>200379716.80999997</v>
      </c>
      <c r="O11" s="46">
        <v>208574637.32999998</v>
      </c>
      <c r="P11" s="47"/>
    </row>
    <row r="12" spans="2:17" x14ac:dyDescent="0.3">
      <c r="B12" s="70"/>
      <c r="C12" s="53">
        <v>2010</v>
      </c>
      <c r="D12" s="46">
        <v>216815550.74999997</v>
      </c>
      <c r="E12" s="46">
        <v>225272703.97999999</v>
      </c>
      <c r="F12" s="46">
        <v>233591808.78999999</v>
      </c>
      <c r="G12" s="46">
        <v>242040374.73999998</v>
      </c>
      <c r="H12" s="46">
        <v>250427574.43999997</v>
      </c>
      <c r="I12" s="46">
        <v>259456167.26999998</v>
      </c>
      <c r="J12" s="46">
        <v>268372622.51999998</v>
      </c>
      <c r="K12" s="46">
        <v>277407171.95999998</v>
      </c>
      <c r="L12" s="46">
        <v>286619226.14999998</v>
      </c>
      <c r="M12" s="46">
        <v>295887956.18999994</v>
      </c>
      <c r="N12" s="46">
        <v>305103602.25999999</v>
      </c>
      <c r="O12" s="46">
        <v>314408791.07999992</v>
      </c>
      <c r="P12" s="48">
        <f t="shared" ref="P12:P26" si="0">O12/O11-1</f>
        <v>0.50741621850480612</v>
      </c>
    </row>
    <row r="13" spans="2:17" x14ac:dyDescent="0.3">
      <c r="B13" s="70"/>
      <c r="C13" s="53">
        <v>2011</v>
      </c>
      <c r="D13" s="46">
        <v>324230451.55999994</v>
      </c>
      <c r="E13" s="46">
        <v>342691732.12999994</v>
      </c>
      <c r="F13" s="46">
        <v>352621612.42999995</v>
      </c>
      <c r="G13" s="46">
        <v>362855509.32999998</v>
      </c>
      <c r="H13" s="46">
        <v>373404025.89999998</v>
      </c>
      <c r="I13" s="46">
        <v>384178531.35999995</v>
      </c>
      <c r="J13" s="46">
        <v>395217045.91999996</v>
      </c>
      <c r="K13" s="46">
        <v>406826786.68999994</v>
      </c>
      <c r="L13" s="46">
        <v>418270172.26999998</v>
      </c>
      <c r="M13" s="46">
        <v>429950843.26999998</v>
      </c>
      <c r="N13" s="46">
        <v>441604154.13999999</v>
      </c>
      <c r="O13" s="46">
        <v>453343943.46999997</v>
      </c>
      <c r="P13" s="48">
        <f t="shared" si="0"/>
        <v>0.44189334500716493</v>
      </c>
    </row>
    <row r="14" spans="2:17" x14ac:dyDescent="0.3">
      <c r="B14" s="70"/>
      <c r="C14" s="53">
        <v>2012</v>
      </c>
      <c r="D14" s="46">
        <v>465620166.31999999</v>
      </c>
      <c r="E14" s="46">
        <v>478751159.51999998</v>
      </c>
      <c r="F14" s="46">
        <v>498326239.09000003</v>
      </c>
      <c r="G14" s="46">
        <v>512805518.72000003</v>
      </c>
      <c r="H14" s="46">
        <v>526844222.31000006</v>
      </c>
      <c r="I14" s="46">
        <v>540363185.66000009</v>
      </c>
      <c r="J14" s="46">
        <v>553944628.40999997</v>
      </c>
      <c r="K14" s="46">
        <v>567449678.26999998</v>
      </c>
      <c r="L14" s="46">
        <v>581099374.13</v>
      </c>
      <c r="M14" s="46">
        <v>594711452.83000004</v>
      </c>
      <c r="N14" s="46">
        <v>608281459.71999991</v>
      </c>
      <c r="O14" s="46">
        <v>622081723.53999996</v>
      </c>
      <c r="P14" s="48">
        <f t="shared" si="0"/>
        <v>0.3722069799332528</v>
      </c>
    </row>
    <row r="15" spans="2:17" x14ac:dyDescent="0.3">
      <c r="B15" s="70"/>
      <c r="C15" s="53">
        <v>2013</v>
      </c>
      <c r="D15" s="46">
        <v>636427392.96000004</v>
      </c>
      <c r="E15" s="46">
        <v>651437463.58000004</v>
      </c>
      <c r="F15" s="46">
        <v>665823903.79999995</v>
      </c>
      <c r="G15" s="46">
        <v>680703874.74000001</v>
      </c>
      <c r="H15" s="46">
        <v>695167675.73000002</v>
      </c>
      <c r="I15" s="46">
        <v>776393456.05304539</v>
      </c>
      <c r="J15" s="46">
        <v>724453724.11304533</v>
      </c>
      <c r="K15" s="46">
        <v>739228616.21304536</v>
      </c>
      <c r="L15" s="46">
        <v>754107790.4030453</v>
      </c>
      <c r="M15" s="46">
        <v>769360351.96304536</v>
      </c>
      <c r="N15" s="46">
        <v>784543433.50304544</v>
      </c>
      <c r="O15" s="46">
        <v>798347355.21304536</v>
      </c>
      <c r="P15" s="48">
        <f t="shared" si="0"/>
        <v>0.28334803130044284</v>
      </c>
    </row>
    <row r="16" spans="2:17" x14ac:dyDescent="0.3">
      <c r="B16" s="70"/>
      <c r="C16" s="53">
        <v>2014</v>
      </c>
      <c r="D16" s="46">
        <v>816185546.5430454</v>
      </c>
      <c r="E16" s="46">
        <v>835216921.76304531</v>
      </c>
      <c r="F16" s="46">
        <v>852684607.83304536</v>
      </c>
      <c r="G16" s="46">
        <v>859061204.33000004</v>
      </c>
      <c r="H16" s="46">
        <v>876708279.46999991</v>
      </c>
      <c r="I16" s="46">
        <v>878211577.91000009</v>
      </c>
      <c r="J16" s="46">
        <v>895500644.82000005</v>
      </c>
      <c r="K16" s="46">
        <v>937193022.07000005</v>
      </c>
      <c r="L16" s="46">
        <v>941305829.25</v>
      </c>
      <c r="M16" s="46">
        <v>975512882.78999996</v>
      </c>
      <c r="N16" s="46">
        <v>990753299.56999993</v>
      </c>
      <c r="O16" s="46">
        <v>1009307816.6800001</v>
      </c>
      <c r="P16" s="48">
        <f t="shared" si="0"/>
        <v>0.2642464587493476</v>
      </c>
    </row>
    <row r="17" spans="2:16" x14ac:dyDescent="0.3">
      <c r="B17" s="70"/>
      <c r="C17" s="53">
        <v>2015</v>
      </c>
      <c r="D17" s="46">
        <v>1030908709.0599999</v>
      </c>
      <c r="E17" s="46">
        <v>1035576498.84</v>
      </c>
      <c r="F17" s="46">
        <v>1069001818.4000001</v>
      </c>
      <c r="G17" s="46">
        <v>1088408138.6299999</v>
      </c>
      <c r="H17" s="46">
        <v>1107515795.0999999</v>
      </c>
      <c r="I17" s="46">
        <v>1126097522.77</v>
      </c>
      <c r="J17" s="46">
        <v>1144751726.96</v>
      </c>
      <c r="K17" s="46">
        <v>1163472903.1900001</v>
      </c>
      <c r="L17" s="46">
        <v>1181364387.25</v>
      </c>
      <c r="M17" s="46">
        <v>1199596213.6600001</v>
      </c>
      <c r="N17" s="46">
        <v>1217502187.9099998</v>
      </c>
      <c r="O17" s="46">
        <v>1235517837.1800001</v>
      </c>
      <c r="P17" s="48">
        <f t="shared" si="0"/>
        <v>0.22412391617464267</v>
      </c>
    </row>
    <row r="18" spans="2:16" x14ac:dyDescent="0.3">
      <c r="B18" s="70"/>
      <c r="C18" s="53">
        <v>2016</v>
      </c>
      <c r="D18" s="46">
        <v>1253356715.4400001</v>
      </c>
      <c r="E18" s="46">
        <v>1271272286.5</v>
      </c>
      <c r="F18" s="46">
        <v>1289279742.95</v>
      </c>
      <c r="G18" s="46">
        <v>1307337546.6599998</v>
      </c>
      <c r="H18" s="46">
        <v>1325982492.71</v>
      </c>
      <c r="I18" s="46">
        <v>1344327114.54</v>
      </c>
      <c r="J18" s="46">
        <v>1362773961.5700002</v>
      </c>
      <c r="K18" s="46">
        <v>1380237547.29</v>
      </c>
      <c r="L18" s="46">
        <v>1399586832.8</v>
      </c>
      <c r="M18" s="46">
        <v>1391314502.1500001</v>
      </c>
      <c r="N18" s="46">
        <v>1438123220.25</v>
      </c>
      <c r="O18" s="46">
        <v>1452357068.1299999</v>
      </c>
      <c r="P18" s="48">
        <f t="shared" si="0"/>
        <v>0.17550473528162347</v>
      </c>
    </row>
    <row r="19" spans="2:16" x14ac:dyDescent="0.3">
      <c r="B19" s="70"/>
      <c r="C19" s="53">
        <v>2017</v>
      </c>
      <c r="D19" s="46">
        <v>1426120636.1299999</v>
      </c>
      <c r="E19" s="46">
        <v>1444786637.9000001</v>
      </c>
      <c r="F19" s="46">
        <v>1503267063.3999996</v>
      </c>
      <c r="G19" s="46">
        <v>1521959557.3499999</v>
      </c>
      <c r="H19" s="46">
        <v>1541709842.29</v>
      </c>
      <c r="I19" s="46">
        <v>1560277030.4299996</v>
      </c>
      <c r="J19" s="46">
        <v>1579755653</v>
      </c>
      <c r="K19" s="46">
        <v>1598896913.03</v>
      </c>
      <c r="L19" s="46">
        <v>1617144329.4099998</v>
      </c>
      <c r="M19" s="46">
        <v>1638455306.5799999</v>
      </c>
      <c r="N19" s="46">
        <v>1658137316.7599998</v>
      </c>
      <c r="O19" s="46">
        <v>1678128397.0599999</v>
      </c>
      <c r="P19" s="48">
        <f t="shared" si="0"/>
        <v>0.15545166810851452</v>
      </c>
    </row>
    <row r="20" spans="2:16" x14ac:dyDescent="0.3">
      <c r="B20" s="70"/>
      <c r="C20" s="53">
        <v>2018</v>
      </c>
      <c r="D20" s="46">
        <v>1698056361.75</v>
      </c>
      <c r="E20" s="46">
        <v>1698056361.75</v>
      </c>
      <c r="F20" s="46">
        <v>1738003916.6600001</v>
      </c>
      <c r="G20" s="46">
        <v>1758368220.3999999</v>
      </c>
      <c r="H20" s="46">
        <v>1778940079.7399998</v>
      </c>
      <c r="I20" s="46">
        <v>1798760610.53</v>
      </c>
      <c r="J20" s="46">
        <v>1819279868.2</v>
      </c>
      <c r="K20" s="46">
        <v>1839686019.0599999</v>
      </c>
      <c r="L20" s="46">
        <v>1860280541.4300003</v>
      </c>
      <c r="M20" s="46">
        <v>1880870222.3599999</v>
      </c>
      <c r="N20" s="46">
        <v>1881222249.51</v>
      </c>
      <c r="O20" s="46">
        <v>1937613473.1099997</v>
      </c>
      <c r="P20" s="48">
        <f t="shared" si="0"/>
        <v>0.15462766526363847</v>
      </c>
    </row>
    <row r="21" spans="2:16" x14ac:dyDescent="0.3">
      <c r="B21" s="70"/>
      <c r="C21" s="53">
        <v>2019</v>
      </c>
      <c r="D21" s="46">
        <f>+'Pat P'!D21+'Pat PS'!D21</f>
        <v>1953591895.0499997</v>
      </c>
      <c r="E21" s="46">
        <f>+'Pat P'!E21+'Pat PS'!E21</f>
        <v>1974441369.4799998</v>
      </c>
      <c r="F21" s="46">
        <f>+'Pat P'!F21+'Pat PS'!F21</f>
        <v>2000841089.6799998</v>
      </c>
      <c r="G21" s="46">
        <f>+'Pat P'!G21+'Pat PS'!G21</f>
        <v>2016747639.28</v>
      </c>
      <c r="H21" s="46">
        <f>+'Pat P'!H21+'Pat PS'!H21</f>
        <v>2038378035.6600001</v>
      </c>
      <c r="I21" s="46">
        <f>+'Pat P'!I21+'Pat PS'!I21</f>
        <v>2059936256.9300001</v>
      </c>
      <c r="J21" s="46">
        <f>+'Pat P'!J21+'Pat PS'!J21</f>
        <v>2081891619.3899999</v>
      </c>
      <c r="K21" s="46">
        <f>+'Pat P'!K21+'Pat PS'!K21</f>
        <v>2103827959.6300001</v>
      </c>
      <c r="L21" s="46">
        <f>+'Pat P'!L21+'Pat PS'!L21</f>
        <v>2125860654.0599999</v>
      </c>
      <c r="M21" s="46">
        <f>+'Pat P'!M21+'Pat PS'!M21</f>
        <v>2148058667.79</v>
      </c>
      <c r="N21" s="46">
        <f>+'Pat P'!N21+'Pat PS'!N21</f>
        <v>2170554376.1900001</v>
      </c>
      <c r="O21" s="46">
        <f>+'Pat P'!O21+'Pat PS'!O21</f>
        <v>2238704227.2599998</v>
      </c>
      <c r="P21" s="48">
        <f t="shared" si="0"/>
        <v>0.15539257872042422</v>
      </c>
    </row>
    <row r="22" spans="2:16" x14ac:dyDescent="0.3">
      <c r="B22" s="70"/>
      <c r="C22" s="53">
        <v>2020</v>
      </c>
      <c r="D22" s="46">
        <f>+'Pat P'!D22+'Pat PS'!D22</f>
        <v>2238884536.0599999</v>
      </c>
      <c r="E22" s="46">
        <f>+'Pat P'!E22+'Pat PS'!E22</f>
        <v>2278645869.6900001</v>
      </c>
      <c r="F22" s="46">
        <f>+'Pat P'!F22+'Pat PS'!F22</f>
        <v>2308005239.46</v>
      </c>
      <c r="G22" s="46">
        <f>+'Pat P'!G22+'Pat PS'!G22</f>
        <v>2308361994.8000002</v>
      </c>
      <c r="H22" s="46">
        <f>+'Pat P'!H22+'Pat PS'!H22</f>
        <v>2308361994.8000002</v>
      </c>
      <c r="I22" s="46">
        <f>+'Pat P'!I22+'Pat PS'!I22</f>
        <v>2308367818.8899999</v>
      </c>
      <c r="J22" s="46">
        <f>+'Pat P'!J22+'Pat PS'!J22</f>
        <v>2395394982.1700001</v>
      </c>
      <c r="K22" s="46">
        <f>+'Pat P'!K22+'Pat PS'!K22</f>
        <v>2423824676.9099998</v>
      </c>
      <c r="L22" s="46">
        <f>+'Pat P'!L22+'Pat PS'!L22</f>
        <v>2441646968.882</v>
      </c>
      <c r="M22" s="46">
        <f>+'Pat P'!M22+'Pat PS'!M22</f>
        <v>2471080087.29</v>
      </c>
      <c r="N22" s="46">
        <f>+'Pat P'!N22+'Pat PS'!N22</f>
        <v>2496270837.5300002</v>
      </c>
      <c r="O22" s="46">
        <f>+'Pat P'!O22+'Pat PS'!O22</f>
        <v>2571993272.1799998</v>
      </c>
      <c r="P22" s="48">
        <f t="shared" si="0"/>
        <v>0.14887587241835876</v>
      </c>
    </row>
    <row r="23" spans="2:16" x14ac:dyDescent="0.3">
      <c r="B23" s="70"/>
      <c r="C23" s="53">
        <v>2021</v>
      </c>
      <c r="D23" s="46">
        <f>+'Pat P'!D23+'Pat PS'!D23</f>
        <v>2571993272.1799998</v>
      </c>
      <c r="E23" s="46">
        <f>+'Pat P'!E23+'Pat PS'!E23</f>
        <v>2571993272.1799998</v>
      </c>
      <c r="F23" s="46">
        <f>+'Pat P'!F23+'Pat PS'!F23</f>
        <v>2572490108.8499999</v>
      </c>
      <c r="G23" s="46">
        <f>+'Pat P'!G23+'Pat PS'!G23</f>
        <v>2650647648.77</v>
      </c>
      <c r="H23" s="46">
        <f>+'Pat P'!H23+'Pat PS'!H23</f>
        <v>2696091712.3899999</v>
      </c>
      <c r="I23" s="46">
        <f>+'Pat P'!I23+'Pat PS'!I23</f>
        <v>2729405503.3500004</v>
      </c>
      <c r="J23" s="46">
        <f>+'Pat P'!J23+'Pat PS'!J23</f>
        <v>2730972508.1199999</v>
      </c>
      <c r="K23" s="46">
        <f>+'Pat P'!K23+'Pat PS'!K23</f>
        <v>2785547079.9300003</v>
      </c>
      <c r="L23" s="46">
        <f>+'Pat P'!L23+'Pat PS'!L23</f>
        <v>2812811274.9099998</v>
      </c>
      <c r="M23" s="46">
        <f>+'Pat P'!M23+'Pat PS'!M23</f>
        <v>2812886958.27</v>
      </c>
      <c r="N23" s="46">
        <f>+'Pat P'!N23+'Pat PS'!N23</f>
        <v>2869079769.1600003</v>
      </c>
      <c r="O23" s="46">
        <f>+'Pat P'!O23+'Pat PS'!O23</f>
        <v>2956331659.3800001</v>
      </c>
      <c r="P23" s="48">
        <f t="shared" si="0"/>
        <v>0.14943211218987296</v>
      </c>
    </row>
    <row r="24" spans="2:16" x14ac:dyDescent="0.3">
      <c r="B24" s="70"/>
      <c r="C24" s="53">
        <v>2022</v>
      </c>
      <c r="D24" s="46">
        <f>+'Pat P'!D24+'Pat PS'!D24</f>
        <v>2983258572.2799997</v>
      </c>
      <c r="E24" s="46">
        <f>+'Pat P'!E24+'Pat PS'!E24</f>
        <v>3013202693.75</v>
      </c>
      <c r="F24" s="46">
        <f>+'Pat P'!F24+'Pat PS'!F24</f>
        <v>3044746750.1300001</v>
      </c>
      <c r="G24" s="46">
        <f>+'Pat P'!G24+'Pat PS'!G24</f>
        <v>3073929348.6600003</v>
      </c>
      <c r="H24" s="46">
        <f>+'Pat P'!H24+'Pat PS'!H24</f>
        <v>3087771187.0600004</v>
      </c>
      <c r="I24" s="46">
        <f>+'Pat P'!I24+'Pat PS'!I24</f>
        <v>3131299314.9200001</v>
      </c>
      <c r="J24" s="46">
        <f>+'Pat P'!J24+'Pat PS'!J24</f>
        <v>3164513004.1100001</v>
      </c>
      <c r="K24" s="46">
        <f>+'Pat P'!K24+'Pat PS'!K24</f>
        <v>3193414739.6199999</v>
      </c>
      <c r="L24" s="46">
        <f>+'Pat P'!L24+'Pat PS'!L24</f>
        <v>3224171202.75</v>
      </c>
      <c r="M24" s="46">
        <f>+'Pat P'!M24+'Pat PS'!M24</f>
        <v>3239433588.1100001</v>
      </c>
      <c r="N24" s="46">
        <f>+'Pat P'!N24+'Pat PS'!N24</f>
        <v>3252424606.3999996</v>
      </c>
      <c r="O24" s="46">
        <f>+'Pat P'!O24+'Pat PS'!O24</f>
        <v>3333454430.8299999</v>
      </c>
      <c r="P24" s="48">
        <f t="shared" si="0"/>
        <v>0.12756443285158658</v>
      </c>
    </row>
    <row r="25" spans="2:16" x14ac:dyDescent="0.3">
      <c r="B25" s="70"/>
      <c r="C25" s="53">
        <v>2023</v>
      </c>
      <c r="D25" s="46">
        <f>+'Pat P'!D25+'Pat PS'!D25</f>
        <v>3348690916.0500002</v>
      </c>
      <c r="E25" s="46">
        <f>+'Pat P'!E25+'Pat PS'!E25</f>
        <v>3359593660.5699997</v>
      </c>
      <c r="F25" s="46">
        <f>+'Pat P'!F25+'Pat PS'!F25</f>
        <v>3375705190.1299996</v>
      </c>
      <c r="G25" s="46">
        <f>+'Pat P'!G25+'Pat PS'!G25</f>
        <v>3389290822.7800002</v>
      </c>
      <c r="H25" s="46">
        <f>+'Pat P'!H25+'Pat PS'!H25</f>
        <v>3403048989.29</v>
      </c>
      <c r="I25" s="46">
        <f>+'Pat P'!I25+'Pat PS'!I25</f>
        <v>3416890437.6700001</v>
      </c>
      <c r="J25" s="46">
        <f>+'Pat P'!J25+'Pat PS'!J25</f>
        <v>3430196872.71</v>
      </c>
      <c r="K25" s="46">
        <f>+'Pat P'!K25+'Pat PS'!K25</f>
        <v>3445488427.6500001</v>
      </c>
      <c r="L25" s="46">
        <f>+'Pat P'!L25+'Pat PS'!L25</f>
        <v>3459413888.8999996</v>
      </c>
      <c r="M25" s="46">
        <f>+'Pat P'!M25+'Pat PS'!M25</f>
        <v>3473537359.9699998</v>
      </c>
      <c r="N25" s="46">
        <f>+'Pat P'!N25+'Pat PS'!N25</f>
        <v>3487459935.0999999</v>
      </c>
      <c r="O25" s="46">
        <f>+'Pat P'!O25+'Pat PS'!O25</f>
        <v>3649725337.04</v>
      </c>
      <c r="P25" s="48">
        <f t="shared" si="0"/>
        <v>9.4877825022870121E-2</v>
      </c>
    </row>
    <row r="26" spans="2:16" x14ac:dyDescent="0.3">
      <c r="B26" s="70"/>
      <c r="C26" s="53">
        <v>2024</v>
      </c>
      <c r="D26" s="46">
        <f>+'Pat P'!D26+'Pat PS'!D26</f>
        <v>3663471799.8600001</v>
      </c>
      <c r="E26" s="46">
        <f>+'Pat P'!E26+'Pat PS'!E26</f>
        <v>3677105081.7200003</v>
      </c>
      <c r="F26" s="46">
        <f>+'Pat P'!F26+'Pat PS'!F26</f>
        <v>3678432505.8800001</v>
      </c>
      <c r="G26" s="46">
        <f>+'Pat P'!G26+'Pat PS'!G26</f>
        <v>3705476786.6399999</v>
      </c>
      <c r="H26" s="46">
        <f>+'Pat P'!H26+'Pat PS'!H26</f>
        <v>3722014668.9200001</v>
      </c>
      <c r="I26" s="46">
        <f>+'Pat P'!I26+'Pat PS'!I26</f>
        <v>3736952661.5</v>
      </c>
      <c r="J26" s="46">
        <f>+'Pat P'!J26+'Pat PS'!J26</f>
        <v>3752423614.7300005</v>
      </c>
      <c r="K26" s="46">
        <f>+'Pat P'!K26+'Pat PS'!K26</f>
        <v>3767541833.6900001</v>
      </c>
      <c r="L26" s="46">
        <f>+'Pat P'!L26+'Pat PS'!L26</f>
        <v>3769154370.1900001</v>
      </c>
      <c r="M26" s="46">
        <f>+'Pat P'!M26+'Pat PS'!M26</f>
        <v>3797642124.1900001</v>
      </c>
      <c r="N26" s="46">
        <f>+'Pat P'!N26+'Pat PS'!N26</f>
        <v>3808392425.2199998</v>
      </c>
      <c r="O26" s="46">
        <f>+'Pat P'!O26+'Pat PS'!O26</f>
        <v>3986699948.96</v>
      </c>
      <c r="P26" s="48">
        <f t="shared" si="0"/>
        <v>9.2328759235700053E-2</v>
      </c>
    </row>
    <row r="27" spans="2:16" x14ac:dyDescent="0.3">
      <c r="B27" s="70"/>
      <c r="C27" s="53">
        <v>2025</v>
      </c>
      <c r="D27" s="46">
        <f>+'Pat P'!D27+'Pat PS'!D27</f>
        <v>4000906410.1700001</v>
      </c>
      <c r="E27" s="46">
        <f>+'Pat P'!E27+'Pat PS'!E27</f>
        <v>4021062311.8899999</v>
      </c>
      <c r="F27" s="46">
        <f>+'Pat P'!F27+'Pat PS'!F27</f>
        <v>4038565100.3800001</v>
      </c>
      <c r="G27" s="46">
        <f>+'Pat P'!G27+'Pat PS'!G27</f>
        <v>4056160949.96</v>
      </c>
      <c r="H27" s="46">
        <f>+'Pat P'!H27+'Pat PS'!H27</f>
        <v>4074878370.8600001</v>
      </c>
      <c r="I27" s="46">
        <f>+'Pat P'!I27+'Pat PS'!I27</f>
        <v>4092989924</v>
      </c>
      <c r="J27" s="46">
        <f>+'Pat P'!J27+'Pat PS'!J27</f>
        <v>4112350538.6199999</v>
      </c>
      <c r="K27" s="46">
        <f>+'Pat P'!K27+'Pat PS'!K27</f>
        <v>4131311741.5999999</v>
      </c>
      <c r="L27" s="46">
        <f>+'Pat P'!L27+'Pat PS'!L27</f>
        <v>4149943178.5</v>
      </c>
      <c r="M27" s="46">
        <f>+'Pat P'!M27+'Pat PS'!M27</f>
        <v>4168732114.4300003</v>
      </c>
      <c r="N27" s="46">
        <f>+'Pat P'!N27+'Pat PS'!N27</f>
        <v>4187943302.6700001</v>
      </c>
      <c r="O27" s="46">
        <f>+'Pat P'!O27+'Pat PS'!O27</f>
        <v>4316989379.3999996</v>
      </c>
      <c r="P27" s="48">
        <f>O27/O26-1</f>
        <v>8.2847827694221499E-2</v>
      </c>
    </row>
    <row r="28" spans="2:16" x14ac:dyDescent="0.3">
      <c r="B28" s="11"/>
      <c r="C28" s="4"/>
      <c r="D28" s="12"/>
      <c r="E28" s="12"/>
      <c r="F28" s="12"/>
      <c r="G28" s="12"/>
      <c r="H28" s="12"/>
      <c r="I28" s="12"/>
      <c r="J28" s="12"/>
      <c r="K28" s="12"/>
      <c r="L28" s="12"/>
      <c r="M28" s="12"/>
      <c r="N28" s="12"/>
      <c r="O28" s="35"/>
    </row>
    <row r="29" spans="2:16" x14ac:dyDescent="0.3">
      <c r="B29" s="13" t="s">
        <v>29</v>
      </c>
      <c r="C29" s="4"/>
      <c r="D29" s="4"/>
      <c r="E29" s="4"/>
      <c r="F29" s="4"/>
      <c r="G29" s="4"/>
      <c r="H29" s="4"/>
      <c r="I29" s="4"/>
      <c r="J29" s="4"/>
      <c r="K29" s="4"/>
      <c r="L29" s="4"/>
      <c r="M29" s="4"/>
      <c r="N29" s="4"/>
      <c r="O29" s="4"/>
    </row>
    <row r="30" spans="2:16" ht="28.5" customHeight="1" x14ac:dyDescent="0.3">
      <c r="B30" s="68" t="s">
        <v>53</v>
      </c>
      <c r="C30" s="68"/>
      <c r="D30" s="68"/>
      <c r="E30" s="68"/>
      <c r="F30" s="68"/>
      <c r="G30" s="68"/>
      <c r="H30" s="68"/>
      <c r="I30" s="68"/>
      <c r="J30" s="68"/>
      <c r="K30" s="68"/>
      <c r="L30" s="68"/>
      <c r="M30" s="68"/>
      <c r="N30" s="68"/>
      <c r="O30" s="68"/>
      <c r="P30" s="68"/>
    </row>
    <row r="31" spans="2:16" x14ac:dyDescent="0.3">
      <c r="B31" s="65" t="s">
        <v>20</v>
      </c>
      <c r="C31" s="65"/>
      <c r="D31" s="65"/>
      <c r="E31" s="65"/>
      <c r="F31" s="65"/>
      <c r="G31" s="65"/>
      <c r="H31" s="65"/>
      <c r="I31" s="65"/>
      <c r="J31" s="65"/>
      <c r="K31" s="65"/>
      <c r="L31" s="65"/>
      <c r="M31" s="65"/>
      <c r="N31" s="65"/>
      <c r="O31" s="65"/>
      <c r="P31" s="65"/>
    </row>
    <row r="32" spans="2:16" ht="27.6" customHeight="1" x14ac:dyDescent="0.3">
      <c r="B32" s="65" t="s">
        <v>27</v>
      </c>
      <c r="C32" s="65"/>
      <c r="D32" s="65"/>
      <c r="E32" s="65"/>
      <c r="F32" s="65"/>
      <c r="G32" s="65"/>
      <c r="H32" s="65"/>
      <c r="I32" s="65"/>
      <c r="J32" s="65"/>
      <c r="K32" s="65"/>
      <c r="L32" s="65"/>
      <c r="M32" s="65"/>
      <c r="N32" s="65"/>
      <c r="O32" s="65"/>
      <c r="P32" s="65"/>
    </row>
    <row r="33" spans="2:16" x14ac:dyDescent="0.3">
      <c r="B33" s="29" t="s">
        <v>42</v>
      </c>
      <c r="C33" s="28"/>
      <c r="D33" s="28"/>
      <c r="E33" s="28"/>
      <c r="F33" s="28"/>
      <c r="G33" s="28"/>
      <c r="H33" s="28"/>
      <c r="I33" s="28"/>
      <c r="J33" s="28"/>
      <c r="K33" s="28"/>
      <c r="L33" s="28"/>
      <c r="M33" s="28"/>
      <c r="N33" s="28"/>
      <c r="O33" s="28"/>
      <c r="P33" s="28"/>
    </row>
    <row r="34" spans="2:16" x14ac:dyDescent="0.3">
      <c r="B34" s="65" t="s">
        <v>52</v>
      </c>
      <c r="C34" s="65"/>
      <c r="D34" s="65"/>
      <c r="E34" s="65"/>
      <c r="F34" s="65"/>
      <c r="G34" s="65"/>
      <c r="H34" s="65"/>
      <c r="I34" s="65"/>
      <c r="J34" s="65"/>
      <c r="K34" s="65"/>
      <c r="L34" s="65"/>
      <c r="M34" s="65"/>
      <c r="N34" s="65"/>
      <c r="O34" s="65"/>
      <c r="P34" s="65"/>
    </row>
    <row r="35" spans="2:16" x14ac:dyDescent="0.3">
      <c r="B35" s="65" t="s">
        <v>56</v>
      </c>
      <c r="C35" s="65"/>
      <c r="D35" s="65"/>
      <c r="E35" s="65"/>
      <c r="F35" s="65"/>
      <c r="G35" s="65"/>
      <c r="H35" s="65"/>
      <c r="I35" s="65"/>
      <c r="J35" s="65"/>
      <c r="K35" s="65"/>
      <c r="L35" s="65"/>
      <c r="M35" s="65"/>
      <c r="N35" s="65"/>
      <c r="O35" s="65"/>
      <c r="P35" s="65"/>
    </row>
    <row r="36" spans="2:16" x14ac:dyDescent="0.3">
      <c r="B36" s="29" t="s">
        <v>71</v>
      </c>
      <c r="C36" s="28"/>
      <c r="D36" s="28"/>
      <c r="E36" s="28"/>
      <c r="F36" s="28"/>
      <c r="G36" s="28"/>
      <c r="H36" s="28"/>
      <c r="I36" s="28"/>
      <c r="J36" s="28"/>
      <c r="K36" s="28"/>
      <c r="L36" s="28"/>
      <c r="M36" s="28"/>
      <c r="N36" s="28"/>
      <c r="O36" s="28"/>
      <c r="P36" s="28"/>
    </row>
    <row r="37" spans="2:16" x14ac:dyDescent="0.3">
      <c r="B37" s="29" t="s">
        <v>73</v>
      </c>
      <c r="C37" s="28"/>
      <c r="D37" s="28"/>
      <c r="E37" s="28"/>
      <c r="F37" s="28"/>
      <c r="G37" s="28"/>
      <c r="H37" s="28"/>
      <c r="I37" s="28"/>
      <c r="J37" s="28"/>
      <c r="K37" s="28"/>
      <c r="L37" s="28"/>
      <c r="M37" s="28"/>
      <c r="N37" s="28"/>
      <c r="O37" s="28"/>
      <c r="P37" s="28"/>
    </row>
    <row r="38" spans="2:16" x14ac:dyDescent="0.3">
      <c r="B38" s="29" t="s">
        <v>75</v>
      </c>
      <c r="C38" s="28"/>
      <c r="D38" s="28"/>
      <c r="E38" s="28"/>
      <c r="F38" s="28"/>
      <c r="G38" s="28"/>
      <c r="H38" s="28"/>
      <c r="I38" s="28"/>
      <c r="J38" s="28"/>
      <c r="K38" s="28"/>
      <c r="L38" s="28"/>
      <c r="M38" s="28"/>
      <c r="N38" s="28"/>
      <c r="O38" s="28"/>
      <c r="P38" s="28"/>
    </row>
    <row r="39" spans="2:16" x14ac:dyDescent="0.3">
      <c r="B39" s="23" t="s">
        <v>40</v>
      </c>
      <c r="C39" s="18"/>
      <c r="D39" s="4"/>
      <c r="E39" s="4"/>
      <c r="F39" s="4"/>
      <c r="G39" s="4"/>
      <c r="H39" s="4"/>
      <c r="I39" s="4"/>
      <c r="J39" s="4"/>
      <c r="K39" s="4"/>
      <c r="L39" s="4"/>
      <c r="M39" s="4"/>
      <c r="N39" s="4"/>
      <c r="O39" s="4"/>
    </row>
    <row r="40" spans="2:16" x14ac:dyDescent="0.3">
      <c r="B40" s="11"/>
      <c r="C40" s="4"/>
      <c r="D40" s="4"/>
      <c r="E40" s="4"/>
      <c r="F40" s="4"/>
      <c r="G40" s="4"/>
      <c r="H40" s="4"/>
      <c r="I40" s="4"/>
      <c r="J40" s="4"/>
      <c r="K40" s="4"/>
      <c r="L40" s="4"/>
      <c r="M40" s="4"/>
      <c r="N40" s="4"/>
      <c r="O40" s="4"/>
    </row>
    <row r="41" spans="2:16" x14ac:dyDescent="0.3">
      <c r="B41" s="11"/>
      <c r="C41" s="4"/>
      <c r="D41" s="4"/>
      <c r="E41" s="4"/>
      <c r="F41" s="4"/>
      <c r="G41" s="4"/>
      <c r="H41" s="4"/>
      <c r="I41" s="4"/>
      <c r="J41" s="4"/>
      <c r="K41" s="4"/>
      <c r="L41" s="4"/>
      <c r="M41" s="4"/>
      <c r="N41" s="4"/>
      <c r="O41" s="4"/>
    </row>
    <row r="42" spans="2:16" x14ac:dyDescent="0.3">
      <c r="B42" s="11"/>
      <c r="C42" s="4"/>
      <c r="D42" s="4"/>
      <c r="E42" s="4"/>
      <c r="F42" s="4"/>
      <c r="G42" s="4"/>
      <c r="H42" s="4"/>
      <c r="I42" s="4"/>
      <c r="J42" s="4"/>
      <c r="K42" s="4"/>
      <c r="L42" s="4"/>
      <c r="M42" s="4"/>
      <c r="N42" s="4"/>
      <c r="O42" s="4"/>
    </row>
    <row r="43" spans="2:16" x14ac:dyDescent="0.3">
      <c r="B43" s="11"/>
      <c r="C43" s="4"/>
      <c r="D43" s="4"/>
      <c r="E43" s="4"/>
      <c r="F43" s="4"/>
      <c r="G43" s="4"/>
      <c r="H43" s="4"/>
      <c r="I43" s="4"/>
      <c r="J43" s="4"/>
      <c r="K43" s="4"/>
      <c r="L43" s="4"/>
      <c r="M43" s="4"/>
      <c r="N43" s="4"/>
      <c r="O43" s="4"/>
    </row>
    <row r="44" spans="2:16" x14ac:dyDescent="0.3">
      <c r="E44" s="4"/>
    </row>
    <row r="45" spans="2:16" x14ac:dyDescent="0.3">
      <c r="E45" s="4"/>
    </row>
  </sheetData>
  <mergeCells count="13">
    <mergeCell ref="B35:P35"/>
    <mergeCell ref="F3:M3"/>
    <mergeCell ref="F4:M4"/>
    <mergeCell ref="F5:M5"/>
    <mergeCell ref="F6:M6"/>
    <mergeCell ref="D7:E7"/>
    <mergeCell ref="B34:P34"/>
    <mergeCell ref="P9:P10"/>
    <mergeCell ref="B31:P31"/>
    <mergeCell ref="B32:P32"/>
    <mergeCell ref="D9:O9"/>
    <mergeCell ref="B30:P30"/>
    <mergeCell ref="B11:B27"/>
  </mergeCells>
  <hyperlinks>
    <hyperlink ref="D7:E7" location="ÍNDICE!A1" display="&lt;- Volver a índice" xr:uid="{00000000-0004-0000-0300-000000000000}"/>
  </hyperlinks>
  <printOptions horizontalCentered="1" verticalCentered="1"/>
  <pageMargins left="0" right="0" top="0" bottom="0" header="0" footer="0"/>
  <pageSetup paperSize="32767" scale="57"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P37"/>
  <sheetViews>
    <sheetView showGridLines="0" zoomScale="80" zoomScaleNormal="80" workbookViewId="0">
      <selection activeCell="P28" sqref="P28"/>
    </sheetView>
  </sheetViews>
  <sheetFormatPr baseColWidth="10" defaultRowHeight="14.4" x14ac:dyDescent="0.3"/>
  <cols>
    <col min="1" max="2" width="5.109375" customWidth="1"/>
    <col min="3" max="3" width="5.5546875" bestFit="1" customWidth="1"/>
    <col min="4" max="15" width="16.6640625" customWidth="1"/>
    <col min="16" max="16" width="13" customWidth="1"/>
  </cols>
  <sheetData>
    <row r="1" spans="2:16" ht="4.5" customHeight="1" x14ac:dyDescent="0.3"/>
    <row r="3" spans="2:16" ht="18" x14ac:dyDescent="0.3">
      <c r="B3" s="5"/>
      <c r="C3" s="5"/>
      <c r="E3" s="6"/>
      <c r="F3" s="71" t="s">
        <v>12</v>
      </c>
      <c r="G3" s="71"/>
      <c r="H3" s="71"/>
      <c r="I3" s="71"/>
      <c r="J3" s="71"/>
      <c r="K3" s="71"/>
      <c r="L3" s="71"/>
      <c r="M3" s="71"/>
      <c r="N3" s="5"/>
      <c r="O3" s="5"/>
      <c r="P3" s="5"/>
    </row>
    <row r="4" spans="2:16" ht="15.6" x14ac:dyDescent="0.3">
      <c r="B4" s="6"/>
      <c r="C4" s="6"/>
      <c r="E4" s="17"/>
      <c r="F4" s="72" t="s">
        <v>23</v>
      </c>
      <c r="G4" s="72"/>
      <c r="H4" s="72"/>
      <c r="I4" s="72"/>
      <c r="J4" s="72"/>
      <c r="K4" s="72"/>
      <c r="L4" s="72"/>
      <c r="M4" s="72"/>
      <c r="N4" s="6"/>
      <c r="O4" s="6"/>
      <c r="P4" s="6"/>
    </row>
    <row r="5" spans="2:16" x14ac:dyDescent="0.3">
      <c r="B5" s="7"/>
      <c r="C5" s="7"/>
      <c r="E5" s="17"/>
      <c r="F5" s="72" t="s">
        <v>78</v>
      </c>
      <c r="G5" s="72"/>
      <c r="H5" s="72"/>
      <c r="I5" s="72"/>
      <c r="J5" s="72"/>
      <c r="K5" s="72"/>
      <c r="L5" s="72"/>
      <c r="M5" s="72"/>
      <c r="N5" s="7"/>
      <c r="O5" s="7"/>
      <c r="P5" s="7"/>
    </row>
    <row r="6" spans="2:16" x14ac:dyDescent="0.3">
      <c r="E6" s="17"/>
      <c r="F6" s="72" t="s">
        <v>24</v>
      </c>
      <c r="G6" s="72"/>
      <c r="H6" s="72"/>
      <c r="I6" s="72"/>
      <c r="J6" s="72"/>
      <c r="K6" s="72"/>
      <c r="L6" s="72"/>
      <c r="M6" s="72"/>
    </row>
    <row r="7" spans="2:16" x14ac:dyDescent="0.3">
      <c r="D7" s="66" t="s">
        <v>15</v>
      </c>
      <c r="E7" s="66"/>
      <c r="F7" s="8"/>
      <c r="G7" s="8"/>
      <c r="H7" s="8"/>
      <c r="I7" s="8"/>
      <c r="J7" s="8"/>
      <c r="K7" s="8"/>
    </row>
    <row r="9" spans="2:16" x14ac:dyDescent="0.3">
      <c r="D9" s="67" t="s">
        <v>19</v>
      </c>
      <c r="E9" s="67"/>
      <c r="F9" s="67"/>
      <c r="G9" s="67"/>
      <c r="H9" s="67"/>
      <c r="I9" s="67"/>
      <c r="J9" s="67"/>
      <c r="K9" s="67"/>
      <c r="L9" s="67"/>
      <c r="M9" s="67"/>
      <c r="N9" s="67"/>
      <c r="O9" s="67"/>
      <c r="P9" s="73" t="s">
        <v>25</v>
      </c>
    </row>
    <row r="10" spans="2:16" x14ac:dyDescent="0.3">
      <c r="B10" s="16"/>
      <c r="C10" s="16"/>
      <c r="D10" s="44" t="s">
        <v>9</v>
      </c>
      <c r="E10" s="44" t="s">
        <v>0</v>
      </c>
      <c r="F10" s="44" t="s">
        <v>6</v>
      </c>
      <c r="G10" s="44" t="s">
        <v>7</v>
      </c>
      <c r="H10" s="44" t="s">
        <v>8</v>
      </c>
      <c r="I10" s="44" t="s">
        <v>10</v>
      </c>
      <c r="J10" s="44" t="s">
        <v>1</v>
      </c>
      <c r="K10" s="44" t="s">
        <v>11</v>
      </c>
      <c r="L10" s="44" t="s">
        <v>2</v>
      </c>
      <c r="M10" s="44" t="s">
        <v>3</v>
      </c>
      <c r="N10" s="44" t="s">
        <v>4</v>
      </c>
      <c r="O10" s="44" t="s">
        <v>5</v>
      </c>
      <c r="P10" s="73"/>
    </row>
    <row r="11" spans="2:16" ht="15" customHeight="1" x14ac:dyDescent="0.3">
      <c r="B11" s="69" t="s">
        <v>18</v>
      </c>
      <c r="C11" s="53">
        <v>2009</v>
      </c>
      <c r="D11" s="46"/>
      <c r="E11" s="46"/>
      <c r="F11" s="46"/>
      <c r="G11" s="46"/>
      <c r="H11" s="46"/>
      <c r="I11" s="46"/>
      <c r="J11" s="46"/>
      <c r="K11" s="46"/>
      <c r="L11" s="46"/>
      <c r="M11" s="46">
        <v>59241346.68</v>
      </c>
      <c r="N11" s="46">
        <v>9382088.9399999995</v>
      </c>
      <c r="O11" s="46">
        <v>7403166.7599999998</v>
      </c>
      <c r="P11" s="47"/>
    </row>
    <row r="12" spans="2:16" x14ac:dyDescent="0.3">
      <c r="B12" s="70"/>
      <c r="C12" s="53">
        <v>2010</v>
      </c>
      <c r="D12" s="46">
        <v>7473759.5099999998</v>
      </c>
      <c r="E12" s="46">
        <v>7265750.1000000006</v>
      </c>
      <c r="F12" s="46">
        <v>7262612.3900000006</v>
      </c>
      <c r="G12" s="46">
        <v>7475676.9499999993</v>
      </c>
      <c r="H12" s="46">
        <v>7464624.4899999993</v>
      </c>
      <c r="I12" s="46">
        <v>7577896.580000001</v>
      </c>
      <c r="J12" s="46">
        <v>7659223.9800000004</v>
      </c>
      <c r="K12" s="46">
        <v>7679417.9200000009</v>
      </c>
      <c r="L12" s="46">
        <v>7768019.8899999997</v>
      </c>
      <c r="M12" s="46">
        <v>7831874.6399999997</v>
      </c>
      <c r="N12" s="46">
        <v>7857061.9800000004</v>
      </c>
      <c r="O12" s="46">
        <v>7906080.2399999993</v>
      </c>
      <c r="P12" s="48">
        <f t="shared" ref="P12:P26" si="0">O12/O11-1</f>
        <v>6.7932210134356019E-2</v>
      </c>
    </row>
    <row r="13" spans="2:16" x14ac:dyDescent="0.3">
      <c r="B13" s="70"/>
      <c r="C13" s="53">
        <v>2011</v>
      </c>
      <c r="D13" s="46">
        <v>8324356.8399999999</v>
      </c>
      <c r="E13" s="46">
        <v>15573732.52</v>
      </c>
      <c r="F13" s="46">
        <v>8366127.6600000001</v>
      </c>
      <c r="G13" s="46">
        <v>8588554.7999999989</v>
      </c>
      <c r="H13" s="46">
        <v>8831126.9900000002</v>
      </c>
      <c r="I13" s="46">
        <v>8912365.2300000004</v>
      </c>
      <c r="J13" s="46">
        <v>9057197.5300000012</v>
      </c>
      <c r="K13" s="46">
        <v>9566640.6399999987</v>
      </c>
      <c r="L13" s="46">
        <v>9305864.8000000007</v>
      </c>
      <c r="M13" s="46">
        <v>9443997.0999999996</v>
      </c>
      <c r="N13" s="46">
        <v>9480965.4299999997</v>
      </c>
      <c r="O13" s="46">
        <v>9537458.0000000019</v>
      </c>
      <c r="P13" s="48">
        <f t="shared" si="0"/>
        <v>0.20634470059464038</v>
      </c>
    </row>
    <row r="14" spans="2:16" x14ac:dyDescent="0.3">
      <c r="B14" s="70"/>
      <c r="C14" s="53">
        <v>2012</v>
      </c>
      <c r="D14" s="46">
        <v>9998801.9299999997</v>
      </c>
      <c r="E14" s="46">
        <v>10250463.99</v>
      </c>
      <c r="F14" s="46">
        <v>16723242.32</v>
      </c>
      <c r="G14" s="46">
        <v>12212648.340000002</v>
      </c>
      <c r="H14" s="46">
        <v>11884486.85</v>
      </c>
      <c r="I14" s="46">
        <v>11016829.49</v>
      </c>
      <c r="J14" s="46">
        <v>10959216.77</v>
      </c>
      <c r="K14" s="46">
        <v>10892131.65</v>
      </c>
      <c r="L14" s="46">
        <v>10928230.189999999</v>
      </c>
      <c r="M14" s="46">
        <v>11029526.059999999</v>
      </c>
      <c r="N14" s="46">
        <v>11019951.549999999</v>
      </c>
      <c r="O14" s="46">
        <v>11192581.819999998</v>
      </c>
      <c r="P14" s="48">
        <f t="shared" si="0"/>
        <v>0.17353930365931847</v>
      </c>
    </row>
    <row r="15" spans="2:16" x14ac:dyDescent="0.3">
      <c r="B15" s="70"/>
      <c r="C15" s="53">
        <v>2013</v>
      </c>
      <c r="D15" s="46">
        <v>11673164.35</v>
      </c>
      <c r="E15" s="46">
        <v>11747881.770000001</v>
      </c>
      <c r="F15" s="46">
        <v>11681737.219999999</v>
      </c>
      <c r="G15" s="46">
        <v>11756489.779999999</v>
      </c>
      <c r="H15" s="46">
        <v>11825958.109999999</v>
      </c>
      <c r="I15" s="46">
        <v>11877476.42</v>
      </c>
      <c r="J15" s="46">
        <v>11943820.399999999</v>
      </c>
      <c r="K15" s="46">
        <v>11992055.610000001</v>
      </c>
      <c r="L15" s="46">
        <v>12081106.35</v>
      </c>
      <c r="M15" s="46">
        <v>12190899.290000001</v>
      </c>
      <c r="N15" s="46">
        <v>12188003.630000001</v>
      </c>
      <c r="O15" s="46">
        <v>12383211.169999998</v>
      </c>
      <c r="P15" s="48">
        <f t="shared" si="0"/>
        <v>0.10637664920818057</v>
      </c>
    </row>
    <row r="16" spans="2:16" x14ac:dyDescent="0.3">
      <c r="B16" s="70"/>
      <c r="C16" s="53">
        <v>2014</v>
      </c>
      <c r="D16" s="46">
        <v>12254843.260000002</v>
      </c>
      <c r="E16" s="46">
        <v>14160871.809999999</v>
      </c>
      <c r="F16" s="46">
        <v>13062562.860000001</v>
      </c>
      <c r="G16" s="46">
        <v>13133416.549999997</v>
      </c>
      <c r="H16" s="46">
        <v>13208934.879999999</v>
      </c>
      <c r="I16" s="46">
        <v>13236275.279999999</v>
      </c>
      <c r="J16" s="46">
        <v>13313195.460000001</v>
      </c>
      <c r="K16" s="46">
        <v>13527098.219999999</v>
      </c>
      <c r="L16" s="46">
        <v>13698430.289999999</v>
      </c>
      <c r="M16" s="46">
        <v>13662587.6</v>
      </c>
      <c r="N16" s="46">
        <v>13845874.449999999</v>
      </c>
      <c r="O16" s="46">
        <v>13996217.85</v>
      </c>
      <c r="P16" s="48">
        <f t="shared" si="0"/>
        <v>0.13025754449764437</v>
      </c>
    </row>
    <row r="17" spans="2:16" x14ac:dyDescent="0.3">
      <c r="B17" s="70"/>
      <c r="C17" s="53">
        <v>2015</v>
      </c>
      <c r="D17" s="46">
        <v>14444241.52</v>
      </c>
      <c r="E17" s="46">
        <v>14380341.039999999</v>
      </c>
      <c r="F17" s="46">
        <v>14279601.84</v>
      </c>
      <c r="G17" s="46">
        <v>14167201.789999999</v>
      </c>
      <c r="H17" s="46">
        <v>14222098.869999997</v>
      </c>
      <c r="I17" s="46">
        <v>13885729.82</v>
      </c>
      <c r="J17" s="46">
        <v>13719376.75</v>
      </c>
      <c r="K17" s="46">
        <v>13559247.140000001</v>
      </c>
      <c r="L17" s="46">
        <v>13044313.73</v>
      </c>
      <c r="M17" s="46">
        <v>13231096.180000002</v>
      </c>
      <c r="N17" s="46">
        <v>13174554.289999999</v>
      </c>
      <c r="O17" s="46">
        <v>12901674.98</v>
      </c>
      <c r="P17" s="48">
        <f t="shared" si="0"/>
        <v>-7.8202760326426257E-2</v>
      </c>
    </row>
    <row r="18" spans="2:16" x14ac:dyDescent="0.3">
      <c r="B18" s="70"/>
      <c r="C18" s="53">
        <v>2016</v>
      </c>
      <c r="D18" s="46">
        <v>12929916.869999999</v>
      </c>
      <c r="E18" s="46">
        <v>13053588.389999999</v>
      </c>
      <c r="F18" s="46">
        <v>13261705.439999999</v>
      </c>
      <c r="G18" s="46">
        <v>13206441.25</v>
      </c>
      <c r="H18" s="46">
        <v>13542486.359999999</v>
      </c>
      <c r="I18" s="46">
        <v>13484461.33</v>
      </c>
      <c r="J18" s="46">
        <v>13511507.960000001</v>
      </c>
      <c r="K18" s="46">
        <v>13251430.319999998</v>
      </c>
      <c r="L18" s="46">
        <v>13412148.389999999</v>
      </c>
      <c r="M18" s="46">
        <v>13628511.969999999</v>
      </c>
      <c r="N18" s="46">
        <v>13892472.189999999</v>
      </c>
      <c r="O18" s="46">
        <v>13854429.909999996</v>
      </c>
      <c r="P18" s="48">
        <f t="shared" si="0"/>
        <v>7.3847382721774046E-2</v>
      </c>
    </row>
    <row r="19" spans="2:16" x14ac:dyDescent="0.3">
      <c r="B19" s="70"/>
      <c r="C19" s="53">
        <v>2017</v>
      </c>
      <c r="D19" s="46">
        <v>14275997.919999998</v>
      </c>
      <c r="E19" s="46">
        <v>14536823.029999997</v>
      </c>
      <c r="F19" s="46">
        <v>14513099.82</v>
      </c>
      <c r="G19" s="46">
        <v>14615050.1</v>
      </c>
      <c r="H19" s="46">
        <v>14811877.909999998</v>
      </c>
      <c r="I19" s="46">
        <v>14567993.700000001</v>
      </c>
      <c r="J19" s="46">
        <v>14663673.34</v>
      </c>
      <c r="K19" s="46">
        <v>14653823.960000001</v>
      </c>
      <c r="L19" s="46">
        <v>14554885.210000001</v>
      </c>
      <c r="M19" s="46">
        <v>14479077.790000001</v>
      </c>
      <c r="N19" s="46">
        <v>14472091.409999998</v>
      </c>
      <c r="O19" s="46">
        <v>14613746.709999997</v>
      </c>
      <c r="P19" s="48">
        <f t="shared" si="0"/>
        <v>5.4806787787921474E-2</v>
      </c>
    </row>
    <row r="20" spans="2:16" x14ac:dyDescent="0.3">
      <c r="B20" s="70"/>
      <c r="C20" s="53">
        <v>2018</v>
      </c>
      <c r="D20" s="46">
        <v>15079216.690000001</v>
      </c>
      <c r="E20" s="46">
        <v>15210294.780000001</v>
      </c>
      <c r="F20" s="46">
        <v>15169648.270000001</v>
      </c>
      <c r="G20" s="46">
        <v>15439671.810000004</v>
      </c>
      <c r="H20" s="46">
        <v>15476317.09</v>
      </c>
      <c r="I20" s="46">
        <v>15203910.300000003</v>
      </c>
      <c r="J20" s="46">
        <v>15180423.030000001</v>
      </c>
      <c r="K20" s="46">
        <v>15258292.809999999</v>
      </c>
      <c r="L20" s="46">
        <v>15329290.569999998</v>
      </c>
      <c r="M20" s="46">
        <v>15334423.310000001</v>
      </c>
      <c r="N20" s="46">
        <v>15121877.529999999</v>
      </c>
      <c r="O20" s="46">
        <f>15169039.05-123.24</f>
        <v>15168915.810000001</v>
      </c>
      <c r="P20" s="48">
        <f t="shared" si="0"/>
        <v>3.7989511589119562E-2</v>
      </c>
    </row>
    <row r="21" spans="2:16" x14ac:dyDescent="0.3">
      <c r="B21" s="70"/>
      <c r="C21" s="53">
        <v>2019</v>
      </c>
      <c r="D21" s="46">
        <v>15517370.710000001</v>
      </c>
      <c r="E21" s="46">
        <v>15471346.130000003</v>
      </c>
      <c r="F21" s="46">
        <v>15489268.679999998</v>
      </c>
      <c r="G21" s="46">
        <v>15764178.470000003</v>
      </c>
      <c r="H21" s="46">
        <v>15979576.319999998</v>
      </c>
      <c r="I21" s="46">
        <v>15879165.009999998</v>
      </c>
      <c r="J21" s="46">
        <v>15932119.640000002</v>
      </c>
      <c r="K21" s="46">
        <v>15948069.730000002</v>
      </c>
      <c r="L21" s="46">
        <v>16190931.029999999</v>
      </c>
      <c r="M21" s="46">
        <v>16137512.139999999</v>
      </c>
      <c r="N21" s="46">
        <v>16122243.77</v>
      </c>
      <c r="O21" s="46">
        <v>16171365.83</v>
      </c>
      <c r="P21" s="48">
        <f t="shared" si="0"/>
        <v>6.6085805508864448E-2</v>
      </c>
    </row>
    <row r="22" spans="2:16" x14ac:dyDescent="0.3">
      <c r="B22" s="70"/>
      <c r="C22" s="53">
        <v>2020</v>
      </c>
      <c r="D22" s="46">
        <v>16656675.449999999</v>
      </c>
      <c r="E22" s="46">
        <v>16823149.710000001</v>
      </c>
      <c r="F22" s="46">
        <v>16919184.620000001</v>
      </c>
      <c r="G22" s="46">
        <v>16924749.850000001</v>
      </c>
      <c r="H22" s="46">
        <v>16785811.48</v>
      </c>
      <c r="I22" s="46">
        <v>16713045.98</v>
      </c>
      <c r="J22" s="46">
        <v>16832704.719999999</v>
      </c>
      <c r="K22" s="46">
        <v>16959159.850000001</v>
      </c>
      <c r="L22" s="46">
        <v>17103711.390000001</v>
      </c>
      <c r="M22" s="46">
        <v>17371849.329999998</v>
      </c>
      <c r="N22" s="46">
        <v>17703782.710000001</v>
      </c>
      <c r="O22" s="46">
        <v>17898525.579999998</v>
      </c>
      <c r="P22" s="48">
        <f t="shared" si="0"/>
        <v>0.10680357912600624</v>
      </c>
    </row>
    <row r="23" spans="2:16" x14ac:dyDescent="0.3">
      <c r="B23" s="70"/>
      <c r="C23" s="53">
        <v>2021</v>
      </c>
      <c r="D23" s="46">
        <v>18389111.09</v>
      </c>
      <c r="E23" s="46">
        <v>18670148.469999999</v>
      </c>
      <c r="F23" s="46">
        <v>18591773.57</v>
      </c>
      <c r="G23" s="46">
        <v>18730220.469999999</v>
      </c>
      <c r="H23" s="46">
        <v>18807998.739999998</v>
      </c>
      <c r="I23" s="46">
        <v>18908639.780000001</v>
      </c>
      <c r="J23" s="46">
        <v>18982948.57</v>
      </c>
      <c r="K23" s="46">
        <v>19087949.559999999</v>
      </c>
      <c r="L23" s="46">
        <v>19179212.129999999</v>
      </c>
      <c r="M23" s="46">
        <v>19455488.120000001</v>
      </c>
      <c r="N23" s="46">
        <v>19772032.52</v>
      </c>
      <c r="O23" s="46">
        <v>19837211.579999998</v>
      </c>
      <c r="P23" s="48">
        <f t="shared" si="0"/>
        <v>0.10831540236846715</v>
      </c>
    </row>
    <row r="24" spans="2:16" x14ac:dyDescent="0.3">
      <c r="B24" s="70"/>
      <c r="C24" s="53">
        <v>2022</v>
      </c>
      <c r="D24" s="46">
        <v>20301192.690000001</v>
      </c>
      <c r="E24" s="46">
        <v>20502860.68</v>
      </c>
      <c r="F24" s="46">
        <v>20570883.399999999</v>
      </c>
      <c r="G24" s="46">
        <v>20460282.109999999</v>
      </c>
      <c r="H24" s="46">
        <v>20755436.370000001</v>
      </c>
      <c r="I24" s="46">
        <v>20475679.32</v>
      </c>
      <c r="J24" s="46">
        <v>20527636.640000001</v>
      </c>
      <c r="K24" s="46">
        <v>20541587.210000001</v>
      </c>
      <c r="L24" s="46">
        <v>20539589.23</v>
      </c>
      <c r="M24" s="46">
        <v>2731018.23</v>
      </c>
      <c r="N24" s="46">
        <v>2396137.13</v>
      </c>
      <c r="O24" s="46">
        <v>2534499.86</v>
      </c>
      <c r="P24" s="48">
        <f t="shared" si="0"/>
        <v>-0.87223507448217674</v>
      </c>
    </row>
    <row r="25" spans="2:16" x14ac:dyDescent="0.3">
      <c r="B25" s="70"/>
      <c r="C25" s="53">
        <v>2023</v>
      </c>
      <c r="D25" s="46">
        <v>2801931.94</v>
      </c>
      <c r="E25" s="46">
        <v>2830441.1</v>
      </c>
      <c r="F25" s="46">
        <v>2839642.22</v>
      </c>
      <c r="G25" s="46">
        <v>2879088.31</v>
      </c>
      <c r="H25" s="46">
        <v>2915389.55</v>
      </c>
      <c r="I25" s="46">
        <v>2879365.01</v>
      </c>
      <c r="J25" s="46">
        <v>2864094.72</v>
      </c>
      <c r="K25" s="46">
        <v>2870339.41</v>
      </c>
      <c r="L25" s="46">
        <v>2870130.67</v>
      </c>
      <c r="M25" s="46">
        <v>2915687.25</v>
      </c>
      <c r="N25" s="46">
        <v>2919666.11</v>
      </c>
      <c r="O25" s="46">
        <v>2934177.13</v>
      </c>
      <c r="P25" s="48">
        <f t="shared" si="0"/>
        <v>0.15769472956293629</v>
      </c>
    </row>
    <row r="26" spans="2:16" x14ac:dyDescent="0.3">
      <c r="B26" s="70"/>
      <c r="C26" s="53">
        <v>2024</v>
      </c>
      <c r="D26" s="46">
        <v>2892998.61</v>
      </c>
      <c r="E26" s="49">
        <v>3248546.94</v>
      </c>
      <c r="F26" s="46">
        <v>3229156.29</v>
      </c>
      <c r="G26" s="46">
        <v>3278780.93</v>
      </c>
      <c r="H26" s="46">
        <v>3288292.78</v>
      </c>
      <c r="I26" s="46">
        <v>3322405.56</v>
      </c>
      <c r="J26" s="46">
        <v>3396821.9</v>
      </c>
      <c r="K26" s="46">
        <v>3437327.24</v>
      </c>
      <c r="L26" s="46">
        <v>3493779.12</v>
      </c>
      <c r="M26" s="46">
        <v>3541556.98</v>
      </c>
      <c r="N26" s="46">
        <v>3584556.35</v>
      </c>
      <c r="O26" s="46">
        <v>3638315.79</v>
      </c>
      <c r="P26" s="48">
        <f t="shared" si="0"/>
        <v>0.23997823880523539</v>
      </c>
    </row>
    <row r="27" spans="2:16" x14ac:dyDescent="0.3">
      <c r="B27" s="70"/>
      <c r="C27" s="53">
        <v>2025</v>
      </c>
      <c r="D27" s="46">
        <v>4945613.18</v>
      </c>
      <c r="E27" s="46">
        <v>5077085.26</v>
      </c>
      <c r="F27" s="46">
        <v>5138637.1900000004</v>
      </c>
      <c r="G27" s="46">
        <v>5225281.34</v>
      </c>
      <c r="H27" s="46">
        <v>5284058.6500000004</v>
      </c>
      <c r="I27" s="46">
        <v>5310192.6500000004</v>
      </c>
      <c r="J27" s="46">
        <v>5398511.5700000003</v>
      </c>
      <c r="K27" s="46">
        <v>5441341.5099999998</v>
      </c>
      <c r="L27" s="46">
        <v>5458196.8300000001</v>
      </c>
      <c r="M27" s="46">
        <v>5496712.3799999999</v>
      </c>
      <c r="N27" s="46">
        <v>5548087.3600000003</v>
      </c>
      <c r="O27" s="46">
        <v>5665236.5899999999</v>
      </c>
      <c r="P27" s="48">
        <f>O27/O26-1</f>
        <v>0.55710414295840982</v>
      </c>
    </row>
    <row r="28" spans="2:16" x14ac:dyDescent="0.3">
      <c r="B28" s="11"/>
      <c r="C28" s="4"/>
      <c r="D28" s="12"/>
      <c r="E28" s="24"/>
      <c r="F28" s="24"/>
      <c r="G28" s="24"/>
      <c r="H28" s="24"/>
      <c r="I28" s="24"/>
      <c r="J28" s="24"/>
      <c r="K28" s="24"/>
      <c r="L28" s="24"/>
      <c r="M28" s="24"/>
      <c r="N28" s="24"/>
      <c r="O28" s="34"/>
    </row>
    <row r="29" spans="2:16" x14ac:dyDescent="0.3">
      <c r="B29" s="13" t="s">
        <v>29</v>
      </c>
      <c r="C29" s="4"/>
      <c r="D29" s="4"/>
      <c r="E29" s="4"/>
      <c r="F29" s="4"/>
      <c r="G29" s="4"/>
      <c r="H29" s="4"/>
      <c r="I29" s="4"/>
      <c r="J29" s="4"/>
      <c r="K29" s="4"/>
      <c r="L29" s="4"/>
      <c r="M29" s="4"/>
      <c r="N29" s="4"/>
      <c r="O29" s="4"/>
    </row>
    <row r="30" spans="2:16" ht="27.6" customHeight="1" x14ac:dyDescent="0.3">
      <c r="B30" s="65" t="s">
        <v>26</v>
      </c>
      <c r="C30" s="65"/>
      <c r="D30" s="65"/>
      <c r="E30" s="65"/>
      <c r="F30" s="65"/>
      <c r="G30" s="65"/>
      <c r="H30" s="65"/>
      <c r="I30" s="65"/>
      <c r="J30" s="65"/>
      <c r="K30" s="65"/>
      <c r="L30" s="65"/>
      <c r="M30" s="65"/>
      <c r="N30" s="65"/>
      <c r="O30" s="65"/>
      <c r="P30" s="65"/>
    </row>
    <row r="31" spans="2:16" ht="27.6" customHeight="1" x14ac:dyDescent="0.3">
      <c r="B31" s="65" t="s">
        <v>21</v>
      </c>
      <c r="C31" s="65"/>
      <c r="D31" s="65"/>
      <c r="E31" s="65"/>
      <c r="F31" s="65"/>
      <c r="G31" s="65"/>
      <c r="H31" s="65"/>
      <c r="I31" s="65"/>
      <c r="J31" s="65"/>
      <c r="K31" s="65"/>
      <c r="L31" s="65"/>
      <c r="M31" s="65"/>
      <c r="N31" s="65"/>
      <c r="O31" s="65"/>
      <c r="P31" s="65"/>
    </row>
    <row r="32" spans="2:16" x14ac:dyDescent="0.3">
      <c r="B32" s="65" t="s">
        <v>41</v>
      </c>
      <c r="C32" s="65"/>
      <c r="D32" s="65"/>
      <c r="E32" s="65"/>
      <c r="F32" s="65"/>
      <c r="G32" s="65"/>
      <c r="H32" s="65"/>
      <c r="I32" s="65"/>
      <c r="J32" s="65"/>
      <c r="K32" s="65"/>
      <c r="L32" s="65"/>
      <c r="M32" s="65"/>
      <c r="N32" s="65"/>
      <c r="O32" s="65"/>
      <c r="P32" s="65"/>
    </row>
    <row r="33" spans="2:16" ht="6.75" customHeight="1" x14ac:dyDescent="0.3">
      <c r="B33" s="28"/>
      <c r="C33" s="28"/>
      <c r="D33" s="28"/>
      <c r="E33" s="28"/>
      <c r="F33" s="28"/>
      <c r="G33" s="28"/>
      <c r="H33" s="28"/>
      <c r="I33" s="28"/>
      <c r="J33" s="28"/>
      <c r="K33" s="28"/>
      <c r="L33" s="28"/>
      <c r="M33" s="28"/>
      <c r="N33" s="28"/>
      <c r="O33" s="28"/>
      <c r="P33" s="28"/>
    </row>
    <row r="34" spans="2:16" x14ac:dyDescent="0.3">
      <c r="B34" s="23" t="s">
        <v>64</v>
      </c>
      <c r="C34" s="18"/>
      <c r="D34" s="4"/>
      <c r="E34" s="4"/>
      <c r="F34" s="4"/>
      <c r="G34" s="4"/>
      <c r="H34" s="4"/>
      <c r="I34" s="4"/>
      <c r="J34" s="4"/>
      <c r="K34" s="4"/>
      <c r="L34" s="4"/>
      <c r="M34" s="4"/>
      <c r="N34" s="4"/>
      <c r="O34" s="4"/>
    </row>
    <row r="35" spans="2:16" x14ac:dyDescent="0.3">
      <c r="B35" s="11"/>
      <c r="C35" s="4"/>
      <c r="D35" s="4"/>
      <c r="E35" s="4"/>
      <c r="F35" s="4"/>
      <c r="G35" s="4"/>
      <c r="H35" s="4"/>
      <c r="I35" s="21"/>
      <c r="J35" s="4"/>
      <c r="K35" s="4"/>
      <c r="L35" s="4"/>
      <c r="M35" s="4"/>
      <c r="N35" s="4"/>
      <c r="O35" s="4"/>
    </row>
    <row r="36" spans="2:16" x14ac:dyDescent="0.3">
      <c r="B36" s="11"/>
      <c r="C36" s="4"/>
      <c r="D36" s="4"/>
      <c r="E36" s="4"/>
      <c r="F36" s="4"/>
      <c r="G36" s="4"/>
      <c r="H36" s="4"/>
      <c r="I36" s="4"/>
      <c r="J36" s="4"/>
      <c r="K36" s="4"/>
      <c r="L36" s="4"/>
      <c r="M36" s="4"/>
      <c r="N36" s="4"/>
      <c r="O36" s="4"/>
    </row>
    <row r="37" spans="2:16" x14ac:dyDescent="0.3">
      <c r="B37" s="11"/>
      <c r="C37" s="4"/>
      <c r="D37" s="4"/>
      <c r="E37" s="4"/>
      <c r="F37" s="4"/>
      <c r="G37" s="4"/>
      <c r="H37" s="4"/>
      <c r="I37" s="4"/>
      <c r="J37" s="4"/>
      <c r="K37" s="4"/>
      <c r="L37" s="4"/>
      <c r="M37" s="4"/>
      <c r="N37" s="4"/>
      <c r="O37" s="4"/>
    </row>
  </sheetData>
  <mergeCells count="11">
    <mergeCell ref="B32:P32"/>
    <mergeCell ref="F3:M3"/>
    <mergeCell ref="F4:M4"/>
    <mergeCell ref="F5:M5"/>
    <mergeCell ref="F6:M6"/>
    <mergeCell ref="D7:E7"/>
    <mergeCell ref="P9:P10"/>
    <mergeCell ref="B30:P30"/>
    <mergeCell ref="B31:P31"/>
    <mergeCell ref="D9:O9"/>
    <mergeCell ref="B11:B27"/>
  </mergeCells>
  <hyperlinks>
    <hyperlink ref="D7:E7" location="ÍNDICE!A1" display="&lt;- Volver a índice" xr:uid="{00000000-0004-0000-0400-000000000000}"/>
  </hyperlinks>
  <printOptions horizontalCentered="1" verticalCentered="1"/>
  <pageMargins left="0" right="0" top="0" bottom="0" header="0" footer="0"/>
  <pageSetup paperSize="32767" scale="57"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B1:Q37"/>
  <sheetViews>
    <sheetView showGridLines="0" topLeftCell="E1" zoomScale="86" zoomScaleNormal="80" workbookViewId="0">
      <selection activeCell="P28" sqref="P28"/>
    </sheetView>
  </sheetViews>
  <sheetFormatPr baseColWidth="10" defaultRowHeight="14.4" x14ac:dyDescent="0.3"/>
  <cols>
    <col min="1" max="1" width="6.33203125" customWidth="1"/>
    <col min="2" max="2" width="5.109375" customWidth="1"/>
    <col min="3" max="3" width="5.5546875" bestFit="1" customWidth="1"/>
    <col min="4" max="15" width="16.6640625" customWidth="1"/>
    <col min="16" max="16" width="13" customWidth="1"/>
    <col min="17" max="17" width="16.88671875" customWidth="1"/>
    <col min="18" max="18" width="15.33203125" customWidth="1"/>
    <col min="19" max="19" width="18.88671875" bestFit="1" customWidth="1"/>
  </cols>
  <sheetData>
    <row r="1" spans="2:17" ht="4.5" customHeight="1" x14ac:dyDescent="0.3"/>
    <row r="3" spans="2:17" ht="18" x14ac:dyDescent="0.3">
      <c r="B3" s="5"/>
      <c r="C3" s="5"/>
      <c r="E3" s="6"/>
      <c r="F3" s="71" t="s">
        <v>12</v>
      </c>
      <c r="G3" s="71"/>
      <c r="H3" s="71"/>
      <c r="I3" s="71"/>
      <c r="J3" s="71"/>
      <c r="K3" s="71"/>
      <c r="L3" s="71"/>
      <c r="M3" s="71"/>
      <c r="N3" s="5"/>
      <c r="O3" s="5"/>
      <c r="P3" s="5"/>
      <c r="Q3" s="1"/>
    </row>
    <row r="4" spans="2:17" ht="15.6" x14ac:dyDescent="0.3">
      <c r="B4" s="6"/>
      <c r="C4" s="6"/>
      <c r="E4" s="17"/>
      <c r="F4" s="72" t="s">
        <v>60</v>
      </c>
      <c r="G4" s="72"/>
      <c r="H4" s="72"/>
      <c r="I4" s="72"/>
      <c r="J4" s="72"/>
      <c r="K4" s="72"/>
      <c r="L4" s="72"/>
      <c r="M4" s="72"/>
      <c r="N4" s="6"/>
      <c r="O4" s="6"/>
      <c r="P4" s="6"/>
      <c r="Q4" s="3"/>
    </row>
    <row r="5" spans="2:17" x14ac:dyDescent="0.3">
      <c r="B5" s="7"/>
      <c r="C5" s="7"/>
      <c r="E5" s="17"/>
      <c r="F5" s="72" t="s">
        <v>79</v>
      </c>
      <c r="G5" s="72"/>
      <c r="H5" s="72"/>
      <c r="I5" s="72"/>
      <c r="J5" s="72"/>
      <c r="K5" s="72"/>
      <c r="L5" s="72"/>
      <c r="M5" s="72"/>
      <c r="N5" s="7"/>
      <c r="O5" s="7"/>
      <c r="P5" s="7"/>
      <c r="Q5" s="2"/>
    </row>
    <row r="6" spans="2:17" x14ac:dyDescent="0.3">
      <c r="E6" s="17"/>
      <c r="F6" s="72" t="s">
        <v>24</v>
      </c>
      <c r="G6" s="72"/>
      <c r="H6" s="72"/>
      <c r="I6" s="72"/>
      <c r="J6" s="72"/>
      <c r="K6" s="72"/>
      <c r="L6" s="72"/>
      <c r="M6" s="72"/>
    </row>
    <row r="7" spans="2:17" x14ac:dyDescent="0.3">
      <c r="D7" s="66" t="s">
        <v>15</v>
      </c>
      <c r="E7" s="66"/>
      <c r="F7" s="8"/>
      <c r="G7" s="8"/>
      <c r="H7" s="8"/>
      <c r="I7" s="8"/>
      <c r="J7" s="8"/>
      <c r="K7" s="8"/>
    </row>
    <row r="9" spans="2:17" x14ac:dyDescent="0.3">
      <c r="D9" s="67" t="s">
        <v>19</v>
      </c>
      <c r="E9" s="67"/>
      <c r="F9" s="67"/>
      <c r="G9" s="67"/>
      <c r="H9" s="67"/>
      <c r="I9" s="67"/>
      <c r="J9" s="67"/>
      <c r="K9" s="67"/>
      <c r="L9" s="67"/>
      <c r="M9" s="67"/>
      <c r="N9" s="67"/>
      <c r="O9" s="67"/>
      <c r="P9" s="73" t="s">
        <v>25</v>
      </c>
    </row>
    <row r="10" spans="2:17" x14ac:dyDescent="0.3">
      <c r="B10" s="16"/>
      <c r="C10" s="16"/>
      <c r="D10" s="44" t="s">
        <v>9</v>
      </c>
      <c r="E10" s="44" t="s">
        <v>0</v>
      </c>
      <c r="F10" s="44" t="s">
        <v>6</v>
      </c>
      <c r="G10" s="44" t="s">
        <v>7</v>
      </c>
      <c r="H10" s="44" t="s">
        <v>8</v>
      </c>
      <c r="I10" s="44" t="s">
        <v>10</v>
      </c>
      <c r="J10" s="44" t="s">
        <v>1</v>
      </c>
      <c r="K10" s="44" t="s">
        <v>11</v>
      </c>
      <c r="L10" s="44" t="s">
        <v>2</v>
      </c>
      <c r="M10" s="44" t="s">
        <v>3</v>
      </c>
      <c r="N10" s="44" t="s">
        <v>4</v>
      </c>
      <c r="O10" s="44" t="s">
        <v>5</v>
      </c>
      <c r="P10" s="73"/>
    </row>
    <row r="11" spans="2:17" ht="15" customHeight="1" x14ac:dyDescent="0.3">
      <c r="B11" s="74" t="s">
        <v>18</v>
      </c>
      <c r="C11" s="53">
        <v>2009</v>
      </c>
      <c r="D11" s="46"/>
      <c r="E11" s="46"/>
      <c r="F11" s="46"/>
      <c r="G11" s="46"/>
      <c r="H11" s="46"/>
      <c r="I11" s="46"/>
      <c r="J11" s="46"/>
      <c r="K11" s="46"/>
      <c r="L11" s="46"/>
      <c r="M11" s="46">
        <v>3754168.2499999991</v>
      </c>
      <c r="N11" s="46">
        <v>1699869.42</v>
      </c>
      <c r="O11" s="46">
        <v>750295.42999999993</v>
      </c>
      <c r="P11" s="47"/>
    </row>
    <row r="12" spans="2:17" x14ac:dyDescent="0.3">
      <c r="B12" s="75"/>
      <c r="C12" s="53">
        <v>2010</v>
      </c>
      <c r="D12" s="46">
        <v>682629.09</v>
      </c>
      <c r="E12" s="46">
        <v>675603.55999999994</v>
      </c>
      <c r="F12" s="46">
        <v>809511.22</v>
      </c>
      <c r="G12" s="46">
        <v>749456.69</v>
      </c>
      <c r="H12" s="46">
        <v>711964.04999999993</v>
      </c>
      <c r="I12" s="46">
        <v>877179.54999999993</v>
      </c>
      <c r="J12" s="46">
        <v>837174.25</v>
      </c>
      <c r="K12" s="46">
        <v>838189.54</v>
      </c>
      <c r="L12" s="46">
        <v>853195.11</v>
      </c>
      <c r="M12" s="46">
        <v>859896.87000000011</v>
      </c>
      <c r="N12" s="46">
        <v>868673.90999999992</v>
      </c>
      <c r="O12" s="46">
        <v>881040.52999999991</v>
      </c>
      <c r="P12" s="54"/>
    </row>
    <row r="13" spans="2:17" x14ac:dyDescent="0.3">
      <c r="B13" s="75"/>
      <c r="C13" s="53">
        <v>2011</v>
      </c>
      <c r="D13" s="46">
        <v>921840.60000000009</v>
      </c>
      <c r="E13" s="46">
        <v>1525961.33</v>
      </c>
      <c r="F13" s="46">
        <v>974955.90999999992</v>
      </c>
      <c r="G13" s="46">
        <v>1005920.42</v>
      </c>
      <c r="H13" s="46">
        <v>1034169.39</v>
      </c>
      <c r="I13" s="46">
        <v>1083056.2399999998</v>
      </c>
      <c r="J13" s="46">
        <v>1107555.79</v>
      </c>
      <c r="K13" s="46">
        <v>1125199.1700000002</v>
      </c>
      <c r="L13" s="46">
        <v>1148173.6200000001</v>
      </c>
      <c r="M13" s="46">
        <v>1166147.1100000001</v>
      </c>
      <c r="N13" s="46">
        <v>1179922.77</v>
      </c>
      <c r="O13" s="46">
        <v>1183582.53</v>
      </c>
      <c r="P13" s="48">
        <f t="shared" ref="P13:P26" si="0">O13/O12-1</f>
        <v>0.3433916939099273</v>
      </c>
    </row>
    <row r="14" spans="2:17" x14ac:dyDescent="0.3">
      <c r="B14" s="75"/>
      <c r="C14" s="53">
        <v>2012</v>
      </c>
      <c r="D14" s="46">
        <v>1230154.2</v>
      </c>
      <c r="E14" s="46">
        <v>1250470.4500000002</v>
      </c>
      <c r="F14" s="46">
        <v>1246011.5900000001</v>
      </c>
      <c r="G14" s="46">
        <v>1290895.28</v>
      </c>
      <c r="H14" s="46">
        <v>1338283.03</v>
      </c>
      <c r="I14" s="46">
        <v>1347893.49</v>
      </c>
      <c r="J14" s="46">
        <v>1356107.33</v>
      </c>
      <c r="K14" s="46">
        <v>1380990.95</v>
      </c>
      <c r="L14" s="46">
        <v>1393066.26</v>
      </c>
      <c r="M14" s="46">
        <v>1407110.04</v>
      </c>
      <c r="N14" s="46">
        <v>1421234.18</v>
      </c>
      <c r="O14" s="46">
        <v>1437456.25</v>
      </c>
      <c r="P14" s="48">
        <f t="shared" si="0"/>
        <v>0.21449600138994951</v>
      </c>
    </row>
    <row r="15" spans="2:17" x14ac:dyDescent="0.3">
      <c r="B15" s="75"/>
      <c r="C15" s="53">
        <v>2013</v>
      </c>
      <c r="D15" s="46">
        <v>1484676.61</v>
      </c>
      <c r="E15" s="46">
        <v>1501487.06</v>
      </c>
      <c r="F15" s="46">
        <v>1522091.88</v>
      </c>
      <c r="G15" s="46">
        <v>1549247.1400000001</v>
      </c>
      <c r="H15" s="46">
        <v>1579651.3</v>
      </c>
      <c r="I15" s="46">
        <v>1610286.53</v>
      </c>
      <c r="J15" s="46">
        <v>1632169.74</v>
      </c>
      <c r="K15" s="46">
        <v>1651450.3</v>
      </c>
      <c r="L15" s="46">
        <v>1681275.75</v>
      </c>
      <c r="M15" s="46">
        <v>1872299</v>
      </c>
      <c r="N15" s="46">
        <v>1773795.8599999999</v>
      </c>
      <c r="O15" s="46">
        <v>1788922.71</v>
      </c>
      <c r="P15" s="48">
        <f t="shared" si="0"/>
        <v>0.24450584843886558</v>
      </c>
    </row>
    <row r="16" spans="2:17" x14ac:dyDescent="0.3">
      <c r="B16" s="75"/>
      <c r="C16" s="53">
        <v>2014</v>
      </c>
      <c r="D16" s="46">
        <v>2458282.48</v>
      </c>
      <c r="E16" s="46">
        <v>2493436.2400000002</v>
      </c>
      <c r="F16" s="46">
        <v>2549375.9</v>
      </c>
      <c r="G16" s="46">
        <v>2494365.0699999998</v>
      </c>
      <c r="H16" s="46">
        <v>2635961.46</v>
      </c>
      <c r="I16" s="46">
        <v>2602483.92</v>
      </c>
      <c r="J16" s="46">
        <v>2920974.73</v>
      </c>
      <c r="K16" s="46">
        <v>2601968.36</v>
      </c>
      <c r="L16" s="46">
        <v>2733074.48</v>
      </c>
      <c r="M16" s="46">
        <v>2852882.16</v>
      </c>
      <c r="N16" s="46">
        <v>2768203.94</v>
      </c>
      <c r="O16" s="46">
        <v>2791539.23</v>
      </c>
      <c r="P16" s="48">
        <f t="shared" si="0"/>
        <v>0.56045826596946724</v>
      </c>
    </row>
    <row r="17" spans="2:16" x14ac:dyDescent="0.3">
      <c r="B17" s="75"/>
      <c r="C17" s="53">
        <v>2015</v>
      </c>
      <c r="D17" s="46">
        <v>2860832.6</v>
      </c>
      <c r="E17" s="46">
        <v>2904337.97</v>
      </c>
      <c r="F17" s="46">
        <v>2934466.29</v>
      </c>
      <c r="G17" s="46">
        <v>2915117.08</v>
      </c>
      <c r="H17" s="46">
        <v>3014469.03</v>
      </c>
      <c r="I17" s="46">
        <v>2979175.9899999998</v>
      </c>
      <c r="J17" s="46">
        <v>3005096.8800000004</v>
      </c>
      <c r="K17" s="46">
        <v>3009645.58</v>
      </c>
      <c r="L17" s="46">
        <v>3023851.42</v>
      </c>
      <c r="M17" s="46">
        <v>2973596.8</v>
      </c>
      <c r="N17" s="46">
        <v>2977113</v>
      </c>
      <c r="O17" s="46">
        <v>2939298.92</v>
      </c>
      <c r="P17" s="48">
        <f t="shared" si="0"/>
        <v>5.2931260435842065E-2</v>
      </c>
    </row>
    <row r="18" spans="2:16" x14ac:dyDescent="0.3">
      <c r="B18" s="75"/>
      <c r="C18" s="53">
        <v>2016</v>
      </c>
      <c r="D18" s="46">
        <v>2983763.46</v>
      </c>
      <c r="E18" s="46">
        <v>2905380.0200000005</v>
      </c>
      <c r="F18" s="46">
        <v>2912321.87</v>
      </c>
      <c r="G18" s="46">
        <v>2832201.78</v>
      </c>
      <c r="H18" s="46">
        <v>2911617.84</v>
      </c>
      <c r="I18" s="46">
        <v>3054842.07</v>
      </c>
      <c r="J18" s="46">
        <v>2996280.75</v>
      </c>
      <c r="K18" s="46">
        <v>3392930.2</v>
      </c>
      <c r="L18" s="46">
        <v>3437225.6899999995</v>
      </c>
      <c r="M18" s="46">
        <v>3659163.02</v>
      </c>
      <c r="N18" s="46">
        <v>3688863.59</v>
      </c>
      <c r="O18" s="46">
        <v>4146557.89</v>
      </c>
      <c r="P18" s="48">
        <f t="shared" si="0"/>
        <v>0.41073024651742474</v>
      </c>
    </row>
    <row r="19" spans="2:16" x14ac:dyDescent="0.3">
      <c r="B19" s="75"/>
      <c r="C19" s="53">
        <v>2017</v>
      </c>
      <c r="D19" s="46">
        <v>3852251.2600000002</v>
      </c>
      <c r="E19" s="46">
        <v>4142218.61</v>
      </c>
      <c r="F19" s="46">
        <v>3887741.8499999996</v>
      </c>
      <c r="G19" s="46">
        <v>3954994.53</v>
      </c>
      <c r="H19" s="46">
        <v>4013638.91</v>
      </c>
      <c r="I19" s="46">
        <v>4539267.4700000007</v>
      </c>
      <c r="J19" s="46">
        <v>4423021.1899999995</v>
      </c>
      <c r="K19" s="46">
        <v>4309889.88</v>
      </c>
      <c r="L19" s="46">
        <v>4365742.54</v>
      </c>
      <c r="M19" s="46">
        <v>4404690.63</v>
      </c>
      <c r="N19" s="46">
        <v>4444250.28</v>
      </c>
      <c r="O19" s="46">
        <v>4903521.6500000004</v>
      </c>
      <c r="P19" s="48">
        <f t="shared" si="0"/>
        <v>0.18255231931658877</v>
      </c>
    </row>
    <row r="20" spans="2:16" x14ac:dyDescent="0.3">
      <c r="B20" s="75"/>
      <c r="C20" s="53">
        <v>2018</v>
      </c>
      <c r="D20" s="46">
        <v>4783673.5100000007</v>
      </c>
      <c r="E20" s="46">
        <v>4743851.76</v>
      </c>
      <c r="F20" s="46">
        <v>4700534.57</v>
      </c>
      <c r="G20" s="46">
        <v>5062559.34</v>
      </c>
      <c r="H20" s="46">
        <v>4858665.63</v>
      </c>
      <c r="I20" s="46">
        <v>5120612.3900000006</v>
      </c>
      <c r="J20" s="46">
        <v>5165932.42</v>
      </c>
      <c r="K20" s="46">
        <v>5118644.8099999996</v>
      </c>
      <c r="L20" s="46">
        <v>5188916.66</v>
      </c>
      <c r="M20" s="46">
        <v>5191868.8499999996</v>
      </c>
      <c r="N20" s="46">
        <v>5255906.13</v>
      </c>
      <c r="O20" s="46">
        <f>5457729.4-19968.41</f>
        <v>5437760.9900000002</v>
      </c>
      <c r="P20" s="48">
        <f t="shared" si="0"/>
        <v>0.10895013382881658</v>
      </c>
    </row>
    <row r="21" spans="2:16" x14ac:dyDescent="0.3">
      <c r="B21" s="75"/>
      <c r="C21" s="53">
        <v>2019</v>
      </c>
      <c r="D21" s="46">
        <v>5377975.4499999993</v>
      </c>
      <c r="E21" s="46">
        <v>5450190.3999999994</v>
      </c>
      <c r="F21" s="46">
        <v>5602599.3300000001</v>
      </c>
      <c r="G21" s="46">
        <v>5644832.1499999994</v>
      </c>
      <c r="H21" s="46">
        <v>5678946.3100000005</v>
      </c>
      <c r="I21" s="46">
        <v>6023242.8200000003</v>
      </c>
      <c r="J21" s="46">
        <v>5997745.1400000015</v>
      </c>
      <c r="K21" s="46">
        <v>5841763.3999999976</v>
      </c>
      <c r="L21" s="46">
        <v>5832024.8199999984</v>
      </c>
      <c r="M21" s="46">
        <v>6373464.6300000008</v>
      </c>
      <c r="N21" s="46">
        <v>6186465.4799999949</v>
      </c>
      <c r="O21" s="46">
        <v>6219057.7999999998</v>
      </c>
      <c r="P21" s="48">
        <f t="shared" si="0"/>
        <v>0.14367987328549359</v>
      </c>
    </row>
    <row r="22" spans="2:16" x14ac:dyDescent="0.3">
      <c r="B22" s="75"/>
      <c r="C22" s="53">
        <v>2020</v>
      </c>
      <c r="D22" s="46">
        <v>6276665.1600000001</v>
      </c>
      <c r="E22" s="46">
        <v>6386059.6299999999</v>
      </c>
      <c r="F22" s="46">
        <v>6410885</v>
      </c>
      <c r="G22" s="46">
        <v>6449088.3700000001</v>
      </c>
      <c r="H22" s="46">
        <v>6434220.8399999999</v>
      </c>
      <c r="I22" s="46">
        <v>6918891</v>
      </c>
      <c r="J22" s="46">
        <v>6705628.25</v>
      </c>
      <c r="K22" s="46">
        <v>5452326.4000000004</v>
      </c>
      <c r="L22" s="46">
        <v>5607130.6100000003</v>
      </c>
      <c r="M22" s="46">
        <v>6793339.6100000003</v>
      </c>
      <c r="N22" s="46">
        <v>7419181.3399999999</v>
      </c>
      <c r="O22" s="46">
        <v>7721574.4299999997</v>
      </c>
      <c r="P22" s="48">
        <f t="shared" si="0"/>
        <v>0.24159875632607886</v>
      </c>
    </row>
    <row r="23" spans="2:16" x14ac:dyDescent="0.3">
      <c r="B23" s="75"/>
      <c r="C23" s="53">
        <v>2021</v>
      </c>
      <c r="D23" s="46">
        <v>7666544.0999999996</v>
      </c>
      <c r="E23" s="46">
        <v>7519012.8099999996</v>
      </c>
      <c r="F23" s="46">
        <v>7534748.3700000001</v>
      </c>
      <c r="G23" s="46">
        <v>7672459.7000000002</v>
      </c>
      <c r="H23" s="46">
        <v>7471116</v>
      </c>
      <c r="I23" s="46">
        <v>8418716.4100000001</v>
      </c>
      <c r="J23" s="46">
        <f>8592144.69</f>
        <v>8592144.6899999995</v>
      </c>
      <c r="K23" s="46">
        <v>8406506.5299999993</v>
      </c>
      <c r="L23" s="46">
        <v>8109298.5999999996</v>
      </c>
      <c r="M23" s="46">
        <v>9834097.4100000001</v>
      </c>
      <c r="N23" s="46">
        <v>7420531.9000000004</v>
      </c>
      <c r="O23" s="46">
        <v>8582419.7200000007</v>
      </c>
      <c r="P23" s="48">
        <f t="shared" si="0"/>
        <v>0.11148572066539031</v>
      </c>
    </row>
    <row r="24" spans="2:16" x14ac:dyDescent="0.3">
      <c r="B24" s="75"/>
      <c r="C24" s="53">
        <v>2022</v>
      </c>
      <c r="D24" s="46">
        <v>8739763.8100000005</v>
      </c>
      <c r="E24" s="46">
        <v>9256332.3499999996</v>
      </c>
      <c r="F24" s="46">
        <v>9297378.1199999992</v>
      </c>
      <c r="G24" s="46">
        <v>8497996.7200000007</v>
      </c>
      <c r="H24" s="46">
        <v>9396503.0399999991</v>
      </c>
      <c r="I24" s="46">
        <v>10056636.039999999</v>
      </c>
      <c r="J24" s="46">
        <v>9966821.9700000007</v>
      </c>
      <c r="K24" s="46">
        <v>10108337.039999999</v>
      </c>
      <c r="L24" s="46">
        <v>10192383.18</v>
      </c>
      <c r="M24" s="46">
        <v>10246658.050000001</v>
      </c>
      <c r="N24" s="46">
        <v>10538062.99</v>
      </c>
      <c r="O24" s="46">
        <v>10101881.369999999</v>
      </c>
      <c r="P24" s="48">
        <f t="shared" si="0"/>
        <v>0.17704350283162307</v>
      </c>
    </row>
    <row r="25" spans="2:16" x14ac:dyDescent="0.3">
      <c r="B25" s="75"/>
      <c r="C25" s="53">
        <v>2023</v>
      </c>
      <c r="D25" s="46">
        <v>10326469.310000001</v>
      </c>
      <c r="E25" s="46">
        <v>10492534.58</v>
      </c>
      <c r="F25" s="46">
        <v>10608862.5</v>
      </c>
      <c r="G25" s="46">
        <v>10690267.73</v>
      </c>
      <c r="H25" s="46">
        <v>10844892.210000001</v>
      </c>
      <c r="I25" s="46">
        <v>11723244.449999999</v>
      </c>
      <c r="J25" s="46">
        <v>11049139.609999999</v>
      </c>
      <c r="K25" s="46">
        <v>11064859.470000001</v>
      </c>
      <c r="L25" s="46">
        <v>11030143.310000001</v>
      </c>
      <c r="M25" s="46">
        <v>11132015.58</v>
      </c>
      <c r="N25" s="46">
        <v>11052725.57</v>
      </c>
      <c r="O25" s="46">
        <v>11211656.93</v>
      </c>
      <c r="P25" s="48">
        <f t="shared" si="0"/>
        <v>0.10985830454273104</v>
      </c>
    </row>
    <row r="26" spans="2:16" x14ac:dyDescent="0.3">
      <c r="B26" s="57"/>
      <c r="C26" s="53">
        <v>2024</v>
      </c>
      <c r="D26" s="46">
        <v>11216704.609999999</v>
      </c>
      <c r="E26" s="49">
        <v>11239234.74</v>
      </c>
      <c r="F26" s="46">
        <v>11297286.880000001</v>
      </c>
      <c r="G26" s="46">
        <v>11312788.630000001</v>
      </c>
      <c r="H26" s="46">
        <v>11390318.15</v>
      </c>
      <c r="I26" s="46">
        <v>12185553.800000001</v>
      </c>
      <c r="J26" s="46">
        <v>11575350.43</v>
      </c>
      <c r="K26" s="46">
        <v>11574435.91</v>
      </c>
      <c r="L26" s="46">
        <v>11594534.65</v>
      </c>
      <c r="M26" s="46">
        <v>11619374.050000001</v>
      </c>
      <c r="N26" s="46">
        <v>11742549.68</v>
      </c>
      <c r="O26" s="46">
        <v>11836422.85</v>
      </c>
      <c r="P26" s="48">
        <f t="shared" si="0"/>
        <v>5.5724673337823827E-2</v>
      </c>
    </row>
    <row r="27" spans="2:16" x14ac:dyDescent="0.3">
      <c r="B27" s="57"/>
      <c r="C27" s="53">
        <v>2025</v>
      </c>
      <c r="D27" s="46">
        <v>12017076.039999999</v>
      </c>
      <c r="E27" s="46">
        <v>12219755.029999999</v>
      </c>
      <c r="F27" s="46">
        <v>12375778.119999999</v>
      </c>
      <c r="G27" s="46">
        <v>12607886.23</v>
      </c>
      <c r="H27" s="46">
        <v>13092010.699999999</v>
      </c>
      <c r="I27" s="46">
        <v>13638556.060000001</v>
      </c>
      <c r="J27" s="46">
        <v>13190487.92</v>
      </c>
      <c r="K27" s="46">
        <v>1187927.56</v>
      </c>
      <c r="L27" s="46">
        <v>13351457.59</v>
      </c>
      <c r="M27" s="46">
        <v>13372682.439999999</v>
      </c>
      <c r="N27" s="46">
        <v>13546353.529999999</v>
      </c>
      <c r="O27" s="46">
        <v>13666885.439999999</v>
      </c>
      <c r="P27" s="48">
        <f>O27/O26-1</f>
        <v>0.15464660338659675</v>
      </c>
    </row>
    <row r="28" spans="2:16" x14ac:dyDescent="0.3">
      <c r="B28" s="40"/>
      <c r="C28" s="32"/>
      <c r="D28" s="41"/>
      <c r="E28" s="41"/>
      <c r="F28" s="41"/>
      <c r="G28" s="41"/>
      <c r="H28" s="41"/>
      <c r="I28" s="41"/>
      <c r="J28" s="41"/>
      <c r="K28" s="41"/>
      <c r="L28" s="41"/>
      <c r="M28" s="41"/>
      <c r="N28" s="41"/>
      <c r="O28" s="41"/>
      <c r="P28" s="42"/>
    </row>
    <row r="29" spans="2:16" x14ac:dyDescent="0.3">
      <c r="B29" s="13" t="s">
        <v>29</v>
      </c>
      <c r="C29" s="4"/>
      <c r="D29" s="4"/>
      <c r="E29" s="4"/>
      <c r="F29" s="4"/>
      <c r="G29" s="4"/>
      <c r="H29" s="27"/>
      <c r="I29" s="4"/>
      <c r="J29" s="4"/>
      <c r="K29" s="4"/>
      <c r="L29" s="4"/>
      <c r="M29" s="4"/>
      <c r="N29" s="4"/>
      <c r="O29" s="4"/>
    </row>
    <row r="30" spans="2:16" ht="27.6" customHeight="1" x14ac:dyDescent="0.3">
      <c r="B30" s="65" t="s">
        <v>26</v>
      </c>
      <c r="C30" s="65"/>
      <c r="D30" s="65"/>
      <c r="E30" s="65"/>
      <c r="F30" s="65"/>
      <c r="G30" s="65"/>
      <c r="H30" s="65"/>
      <c r="I30" s="65"/>
      <c r="J30" s="65"/>
      <c r="K30" s="65"/>
      <c r="L30" s="65"/>
      <c r="M30" s="65"/>
      <c r="N30" s="65"/>
      <c r="O30" s="65"/>
      <c r="P30" s="65"/>
    </row>
    <row r="31" spans="2:16" ht="27.6" customHeight="1" x14ac:dyDescent="0.3">
      <c r="B31" s="65" t="s">
        <v>21</v>
      </c>
      <c r="C31" s="65"/>
      <c r="D31" s="65"/>
      <c r="E31" s="65"/>
      <c r="F31" s="65"/>
      <c r="G31" s="65"/>
      <c r="H31" s="65"/>
      <c r="I31" s="65"/>
      <c r="J31" s="65"/>
      <c r="K31" s="65"/>
      <c r="L31" s="65"/>
      <c r="M31" s="65"/>
      <c r="N31" s="65"/>
      <c r="O31" s="65"/>
      <c r="P31" s="65"/>
    </row>
    <row r="32" spans="2:16" x14ac:dyDescent="0.3">
      <c r="B32" s="65" t="s">
        <v>41</v>
      </c>
      <c r="C32" s="65"/>
      <c r="D32" s="65"/>
      <c r="E32" s="65"/>
      <c r="F32" s="65"/>
      <c r="G32" s="65"/>
      <c r="H32" s="65"/>
      <c r="I32" s="65"/>
      <c r="J32" s="65"/>
      <c r="K32" s="65"/>
      <c r="L32" s="65"/>
      <c r="M32" s="65"/>
      <c r="N32" s="65"/>
      <c r="O32" s="65"/>
      <c r="P32" s="65"/>
    </row>
    <row r="33" spans="2:16" x14ac:dyDescent="0.3">
      <c r="B33" s="28"/>
      <c r="C33" s="28"/>
      <c r="D33" s="28"/>
      <c r="E33" s="28"/>
      <c r="F33" s="28"/>
      <c r="G33" s="28"/>
      <c r="H33" s="28"/>
      <c r="I33" s="28"/>
      <c r="J33" s="28"/>
      <c r="K33" s="28"/>
      <c r="L33" s="28"/>
      <c r="M33" s="28"/>
      <c r="N33" s="28"/>
      <c r="O33" s="28"/>
      <c r="P33" s="28"/>
    </row>
    <row r="34" spans="2:16" x14ac:dyDescent="0.3">
      <c r="B34" s="23" t="s">
        <v>64</v>
      </c>
      <c r="C34" s="18"/>
      <c r="D34" s="4"/>
      <c r="E34" s="4"/>
      <c r="F34" s="4"/>
      <c r="G34" s="4"/>
      <c r="H34" s="4"/>
      <c r="I34" s="4"/>
      <c r="J34" s="4"/>
      <c r="K34" s="4"/>
      <c r="L34" s="4"/>
      <c r="M34" s="4"/>
      <c r="N34" s="4"/>
      <c r="O34" s="4"/>
    </row>
    <row r="35" spans="2:16" x14ac:dyDescent="0.3">
      <c r="B35" s="11"/>
      <c r="C35" s="4"/>
      <c r="D35" s="4"/>
      <c r="E35" s="4"/>
      <c r="F35" s="4"/>
      <c r="G35" s="4"/>
      <c r="H35" s="4"/>
      <c r="I35" s="21"/>
      <c r="J35" s="4"/>
      <c r="K35" s="4"/>
      <c r="L35" s="4"/>
      <c r="M35" s="4"/>
      <c r="N35" s="4"/>
      <c r="O35" s="4"/>
    </row>
    <row r="36" spans="2:16" x14ac:dyDescent="0.3">
      <c r="B36" s="11"/>
      <c r="C36" s="4"/>
      <c r="D36" s="4"/>
      <c r="E36" s="4"/>
      <c r="F36" s="4"/>
      <c r="G36" s="4"/>
      <c r="H36" s="4"/>
      <c r="I36" s="4"/>
      <c r="J36" s="4"/>
      <c r="K36" s="4"/>
      <c r="L36" s="4"/>
      <c r="M36" s="4"/>
      <c r="N36" s="4"/>
      <c r="O36" s="4"/>
    </row>
    <row r="37" spans="2:16" x14ac:dyDescent="0.3">
      <c r="B37" s="11"/>
      <c r="C37" s="4"/>
      <c r="D37" s="4"/>
      <c r="E37" s="4"/>
      <c r="F37" s="4"/>
      <c r="G37" s="4"/>
      <c r="H37" s="4"/>
      <c r="I37" s="4"/>
      <c r="J37" s="4"/>
      <c r="K37" s="4"/>
      <c r="L37" s="4"/>
      <c r="M37" s="4"/>
      <c r="N37" s="4"/>
      <c r="O37" s="4"/>
    </row>
  </sheetData>
  <mergeCells count="11">
    <mergeCell ref="B32:P32"/>
    <mergeCell ref="F3:M3"/>
    <mergeCell ref="F4:M4"/>
    <mergeCell ref="F5:M5"/>
    <mergeCell ref="F6:M6"/>
    <mergeCell ref="D7:E7"/>
    <mergeCell ref="P9:P10"/>
    <mergeCell ref="B30:P30"/>
    <mergeCell ref="B31:P31"/>
    <mergeCell ref="D9:O9"/>
    <mergeCell ref="B11:B25"/>
  </mergeCells>
  <hyperlinks>
    <hyperlink ref="D7:E7" location="ÍNDICE!A1" display="&lt;- Volver a índice" xr:uid="{00000000-0004-0000-0500-000000000000}"/>
  </hyperlinks>
  <printOptions horizontalCentered="1" verticalCentered="1"/>
  <pageMargins left="0" right="0" top="0" bottom="0" header="0" footer="0"/>
  <pageSetup paperSize="32767" scale="57"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B1:Q36"/>
  <sheetViews>
    <sheetView showGridLines="0" tabSelected="1" zoomScale="80" zoomScaleNormal="80" workbookViewId="0">
      <selection activeCell="P28" sqref="P28"/>
    </sheetView>
  </sheetViews>
  <sheetFormatPr baseColWidth="10" defaultRowHeight="14.4" x14ac:dyDescent="0.3"/>
  <cols>
    <col min="1" max="1" width="5.5546875" customWidth="1"/>
    <col min="2" max="2" width="5.109375" customWidth="1"/>
    <col min="3" max="3" width="5.5546875" bestFit="1" customWidth="1"/>
    <col min="4" max="15" width="16.6640625" customWidth="1"/>
    <col min="16" max="16" width="13" customWidth="1"/>
    <col min="17" max="17" width="16.88671875" customWidth="1"/>
    <col min="18" max="18" width="15.33203125" customWidth="1"/>
    <col min="19" max="19" width="18.88671875" bestFit="1" customWidth="1"/>
  </cols>
  <sheetData>
    <row r="1" spans="2:17" ht="4.5" customHeight="1" x14ac:dyDescent="0.3"/>
    <row r="3" spans="2:17" ht="18" x14ac:dyDescent="0.3">
      <c r="B3" s="5"/>
      <c r="C3" s="5"/>
      <c r="E3" s="6"/>
      <c r="F3" s="71" t="s">
        <v>12</v>
      </c>
      <c r="G3" s="71"/>
      <c r="H3" s="71"/>
      <c r="I3" s="71"/>
      <c r="J3" s="71"/>
      <c r="K3" s="71"/>
      <c r="L3" s="71"/>
      <c r="M3" s="71"/>
      <c r="N3" s="5"/>
      <c r="O3" s="5"/>
      <c r="P3" s="5"/>
      <c r="Q3" s="1"/>
    </row>
    <row r="4" spans="2:17" ht="15.6" x14ac:dyDescent="0.3">
      <c r="B4" s="6"/>
      <c r="C4" s="6"/>
      <c r="E4" s="17"/>
      <c r="F4" s="72" t="s">
        <v>28</v>
      </c>
      <c r="G4" s="72"/>
      <c r="H4" s="72"/>
      <c r="I4" s="72"/>
      <c r="J4" s="72"/>
      <c r="K4" s="72"/>
      <c r="L4" s="72"/>
      <c r="M4" s="72"/>
      <c r="N4" s="6"/>
      <c r="O4" s="6"/>
      <c r="P4" s="6"/>
      <c r="Q4" s="3"/>
    </row>
    <row r="5" spans="2:17" x14ac:dyDescent="0.3">
      <c r="B5" s="7"/>
      <c r="C5" s="7"/>
      <c r="E5" s="17"/>
      <c r="F5" s="72" t="s">
        <v>78</v>
      </c>
      <c r="G5" s="72"/>
      <c r="H5" s="72"/>
      <c r="I5" s="72"/>
      <c r="J5" s="72"/>
      <c r="K5" s="72"/>
      <c r="L5" s="72"/>
      <c r="M5" s="72"/>
      <c r="N5" s="7"/>
      <c r="O5" s="7"/>
      <c r="P5" s="7"/>
      <c r="Q5" s="2"/>
    </row>
    <row r="6" spans="2:17" x14ac:dyDescent="0.3">
      <c r="E6" s="17"/>
      <c r="F6" s="72" t="s">
        <v>24</v>
      </c>
      <c r="G6" s="72"/>
      <c r="H6" s="72"/>
      <c r="I6" s="72"/>
      <c r="J6" s="72"/>
      <c r="K6" s="72"/>
      <c r="L6" s="72"/>
      <c r="M6" s="72"/>
    </row>
    <row r="7" spans="2:17" x14ac:dyDescent="0.3">
      <c r="D7" s="66" t="s">
        <v>15</v>
      </c>
      <c r="E7" s="66"/>
      <c r="F7" s="8"/>
      <c r="G7" s="8"/>
      <c r="H7" s="8"/>
      <c r="I7" s="8"/>
      <c r="J7" s="8"/>
      <c r="K7" s="8"/>
    </row>
    <row r="9" spans="2:17" x14ac:dyDescent="0.3">
      <c r="D9" s="67" t="s">
        <v>19</v>
      </c>
      <c r="E9" s="67"/>
      <c r="F9" s="67"/>
      <c r="G9" s="67"/>
      <c r="H9" s="67"/>
      <c r="I9" s="67"/>
      <c r="J9" s="67"/>
      <c r="K9" s="67"/>
      <c r="L9" s="67"/>
      <c r="M9" s="67"/>
      <c r="N9" s="67"/>
      <c r="O9" s="67"/>
      <c r="P9" s="73" t="s">
        <v>25</v>
      </c>
    </row>
    <row r="10" spans="2:17" x14ac:dyDescent="0.3">
      <c r="B10" s="16"/>
      <c r="C10" s="16"/>
      <c r="D10" s="44" t="s">
        <v>9</v>
      </c>
      <c r="E10" s="44" t="s">
        <v>0</v>
      </c>
      <c r="F10" s="44" t="s">
        <v>6</v>
      </c>
      <c r="G10" s="44" t="s">
        <v>7</v>
      </c>
      <c r="H10" s="44" t="s">
        <v>8</v>
      </c>
      <c r="I10" s="44" t="s">
        <v>10</v>
      </c>
      <c r="J10" s="44" t="s">
        <v>1</v>
      </c>
      <c r="K10" s="44" t="s">
        <v>11</v>
      </c>
      <c r="L10" s="44" t="s">
        <v>2</v>
      </c>
      <c r="M10" s="44" t="s">
        <v>3</v>
      </c>
      <c r="N10" s="44" t="s">
        <v>4</v>
      </c>
      <c r="O10" s="44" t="s">
        <v>5</v>
      </c>
      <c r="P10" s="73"/>
    </row>
    <row r="11" spans="2:17" ht="15" customHeight="1" x14ac:dyDescent="0.3">
      <c r="B11" s="74" t="s">
        <v>18</v>
      </c>
      <c r="C11" s="53">
        <v>2009</v>
      </c>
      <c r="D11" s="46" t="s">
        <v>58</v>
      </c>
      <c r="E11" s="46" t="s">
        <v>58</v>
      </c>
      <c r="F11" s="46" t="s">
        <v>58</v>
      </c>
      <c r="G11" s="46" t="s">
        <v>58</v>
      </c>
      <c r="H11" s="46" t="s">
        <v>58</v>
      </c>
      <c r="I11" s="46" t="s">
        <v>58</v>
      </c>
      <c r="J11" s="46" t="s">
        <v>58</v>
      </c>
      <c r="K11" s="46" t="s">
        <v>58</v>
      </c>
      <c r="L11" s="46" t="s">
        <v>58</v>
      </c>
      <c r="M11" s="46">
        <v>62995514.93</v>
      </c>
      <c r="N11" s="46">
        <v>11081958.359999999</v>
      </c>
      <c r="O11" s="46">
        <v>8153462.1899999995</v>
      </c>
      <c r="P11" s="47"/>
    </row>
    <row r="12" spans="2:17" x14ac:dyDescent="0.3">
      <c r="B12" s="75"/>
      <c r="C12" s="53">
        <v>2010</v>
      </c>
      <c r="D12" s="46">
        <v>8156388.5999999996</v>
      </c>
      <c r="E12" s="46">
        <v>7941353.6600000001</v>
      </c>
      <c r="F12" s="46">
        <v>8072123.6100000003</v>
      </c>
      <c r="G12" s="46">
        <v>8225133.6399999987</v>
      </c>
      <c r="H12" s="46">
        <v>8176588.5399999991</v>
      </c>
      <c r="I12" s="46">
        <v>8455076.1300000008</v>
      </c>
      <c r="J12" s="46">
        <v>8496398.2300000004</v>
      </c>
      <c r="K12" s="46">
        <v>8517607.4600000009</v>
      </c>
      <c r="L12" s="46">
        <v>8621215</v>
      </c>
      <c r="M12" s="46">
        <v>8691771.5099999998</v>
      </c>
      <c r="N12" s="46">
        <v>8725735.8900000006</v>
      </c>
      <c r="O12" s="46">
        <v>8787120.7699999996</v>
      </c>
      <c r="P12" s="54"/>
    </row>
    <row r="13" spans="2:17" x14ac:dyDescent="0.3">
      <c r="B13" s="75"/>
      <c r="C13" s="53">
        <v>2011</v>
      </c>
      <c r="D13" s="46">
        <v>9246197.4399999995</v>
      </c>
      <c r="E13" s="46">
        <v>17099693.850000001</v>
      </c>
      <c r="F13" s="46">
        <v>9341083.5700000003</v>
      </c>
      <c r="G13" s="46">
        <v>9594475.2199999988</v>
      </c>
      <c r="H13" s="46">
        <v>9865296.3800000008</v>
      </c>
      <c r="I13" s="46">
        <v>9995421.4700000007</v>
      </c>
      <c r="J13" s="46">
        <v>10164753.32</v>
      </c>
      <c r="K13" s="46">
        <v>10691839.809999999</v>
      </c>
      <c r="L13" s="46">
        <v>10454038.420000002</v>
      </c>
      <c r="M13" s="46">
        <v>10610144.209999999</v>
      </c>
      <c r="N13" s="46">
        <v>10660888.199999999</v>
      </c>
      <c r="O13" s="46">
        <v>10721040.530000001</v>
      </c>
      <c r="P13" s="54">
        <f t="shared" ref="P13:P26" si="0">O13/O12-1</f>
        <v>0.22008571528942378</v>
      </c>
    </row>
    <row r="14" spans="2:17" x14ac:dyDescent="0.3">
      <c r="B14" s="75"/>
      <c r="C14" s="53">
        <v>2012</v>
      </c>
      <c r="D14" s="46">
        <v>11228956.129999999</v>
      </c>
      <c r="E14" s="46">
        <v>11500934.440000001</v>
      </c>
      <c r="F14" s="46">
        <v>17969253.91</v>
      </c>
      <c r="G14" s="46">
        <v>13503543.620000001</v>
      </c>
      <c r="H14" s="46">
        <v>13222769.879999999</v>
      </c>
      <c r="I14" s="46">
        <v>12364722.98</v>
      </c>
      <c r="J14" s="46">
        <v>12315324.1</v>
      </c>
      <c r="K14" s="46">
        <v>12273122.6</v>
      </c>
      <c r="L14" s="46">
        <v>12321296.449999999</v>
      </c>
      <c r="M14" s="46">
        <v>12436636.099999998</v>
      </c>
      <c r="N14" s="46">
        <v>12441185.729999999</v>
      </c>
      <c r="O14" s="46">
        <v>12630038.069999998</v>
      </c>
      <c r="P14" s="54">
        <f t="shared" si="0"/>
        <v>0.17806084536833633</v>
      </c>
    </row>
    <row r="15" spans="2:17" x14ac:dyDescent="0.3">
      <c r="B15" s="75"/>
      <c r="C15" s="53">
        <v>2013</v>
      </c>
      <c r="D15" s="46">
        <v>13157840.959999999</v>
      </c>
      <c r="E15" s="46">
        <v>13249368.830000002</v>
      </c>
      <c r="F15" s="46">
        <v>13203829.099999998</v>
      </c>
      <c r="G15" s="46">
        <v>13305736.92</v>
      </c>
      <c r="H15" s="46">
        <v>13405609.41</v>
      </c>
      <c r="I15" s="46">
        <v>13487762.949999999</v>
      </c>
      <c r="J15" s="46">
        <v>13575990.139999999</v>
      </c>
      <c r="K15" s="46">
        <v>13643505.910000002</v>
      </c>
      <c r="L15" s="46">
        <v>13762382.1</v>
      </c>
      <c r="M15" s="46">
        <v>14063198.290000001</v>
      </c>
      <c r="N15" s="46">
        <v>13961799.49</v>
      </c>
      <c r="O15" s="46">
        <v>14172133.879999999</v>
      </c>
      <c r="P15" s="54">
        <f t="shared" si="0"/>
        <v>0.122097479156688</v>
      </c>
    </row>
    <row r="16" spans="2:17" x14ac:dyDescent="0.3">
      <c r="B16" s="75"/>
      <c r="C16" s="53">
        <v>2014</v>
      </c>
      <c r="D16" s="46">
        <v>14713125.740000002</v>
      </c>
      <c r="E16" s="46">
        <v>16654308.049999999</v>
      </c>
      <c r="F16" s="46">
        <v>15611938.760000002</v>
      </c>
      <c r="G16" s="46">
        <v>15627781.619999997</v>
      </c>
      <c r="H16" s="46">
        <v>15844896.34</v>
      </c>
      <c r="I16" s="46">
        <v>15838759.199999999</v>
      </c>
      <c r="J16" s="46">
        <v>16234170.190000001</v>
      </c>
      <c r="K16" s="46">
        <v>16129066.579999998</v>
      </c>
      <c r="L16" s="46">
        <v>16431504.77</v>
      </c>
      <c r="M16" s="46">
        <v>16515469.76</v>
      </c>
      <c r="N16" s="46">
        <v>16614078.389999999</v>
      </c>
      <c r="O16" s="46">
        <v>16787757.079999998</v>
      </c>
      <c r="P16" s="54">
        <f t="shared" si="0"/>
        <v>0.18456099992755637</v>
      </c>
    </row>
    <row r="17" spans="2:16" x14ac:dyDescent="0.3">
      <c r="B17" s="75"/>
      <c r="C17" s="53">
        <v>2015</v>
      </c>
      <c r="D17" s="46">
        <v>17305074.120000001</v>
      </c>
      <c r="E17" s="46">
        <v>17284679.009999998</v>
      </c>
      <c r="F17" s="46">
        <v>17214068.129999999</v>
      </c>
      <c r="G17" s="46">
        <v>17082318.869999997</v>
      </c>
      <c r="H17" s="46">
        <v>17236567.899999999</v>
      </c>
      <c r="I17" s="46">
        <v>16864905.809999999</v>
      </c>
      <c r="J17" s="46">
        <v>16724473.630000001</v>
      </c>
      <c r="K17" s="46">
        <v>16568892.720000001</v>
      </c>
      <c r="L17" s="46">
        <v>16068165.15</v>
      </c>
      <c r="M17" s="46">
        <v>16204692.98</v>
      </c>
      <c r="N17" s="46">
        <v>16151667.289999999</v>
      </c>
      <c r="O17" s="46">
        <v>15840973.9</v>
      </c>
      <c r="P17" s="54">
        <f t="shared" si="0"/>
        <v>-5.6397240887404942E-2</v>
      </c>
    </row>
    <row r="18" spans="2:16" x14ac:dyDescent="0.3">
      <c r="B18" s="75"/>
      <c r="C18" s="53">
        <v>2016</v>
      </c>
      <c r="D18" s="46">
        <v>15913680.329999998</v>
      </c>
      <c r="E18" s="46">
        <v>15958968.41</v>
      </c>
      <c r="F18" s="46">
        <v>16174027.309999999</v>
      </c>
      <c r="G18" s="46">
        <v>16038643.029999999</v>
      </c>
      <c r="H18" s="46">
        <v>16454104.199999999</v>
      </c>
      <c r="I18" s="46">
        <v>16539303.4</v>
      </c>
      <c r="J18" s="46">
        <v>16507788.710000001</v>
      </c>
      <c r="K18" s="46">
        <v>16644360.52</v>
      </c>
      <c r="L18" s="46">
        <v>16849374.079999998</v>
      </c>
      <c r="M18" s="46">
        <v>17287674.989999998</v>
      </c>
      <c r="N18" s="46">
        <v>17581335.780000001</v>
      </c>
      <c r="O18" s="46">
        <v>18000987.799999997</v>
      </c>
      <c r="P18" s="54">
        <f t="shared" si="0"/>
        <v>0.13635613022504867</v>
      </c>
    </row>
    <row r="19" spans="2:16" x14ac:dyDescent="0.3">
      <c r="B19" s="75"/>
      <c r="C19" s="53">
        <v>2017</v>
      </c>
      <c r="D19" s="46">
        <v>18128249.18</v>
      </c>
      <c r="E19" s="46">
        <v>18679041.639999997</v>
      </c>
      <c r="F19" s="46">
        <v>18400841.670000002</v>
      </c>
      <c r="G19" s="46">
        <v>18570044.629999999</v>
      </c>
      <c r="H19" s="46">
        <v>18825516.82</v>
      </c>
      <c r="I19" s="46">
        <v>19107261.170000002</v>
      </c>
      <c r="J19" s="46">
        <v>19086694.530000001</v>
      </c>
      <c r="K19" s="46">
        <v>18963713.84</v>
      </c>
      <c r="L19" s="46">
        <f>+'Con P'!L19+'Con PS'!L19</f>
        <v>18920627.75</v>
      </c>
      <c r="M19" s="46">
        <v>18883768.420000002</v>
      </c>
      <c r="N19" s="46">
        <v>18916341.689999998</v>
      </c>
      <c r="O19" s="46">
        <v>19517268.359999999</v>
      </c>
      <c r="P19" s="54">
        <f t="shared" si="0"/>
        <v>8.4233186358806611E-2</v>
      </c>
    </row>
    <row r="20" spans="2:16" x14ac:dyDescent="0.3">
      <c r="B20" s="75"/>
      <c r="C20" s="53">
        <v>2018</v>
      </c>
      <c r="D20" s="46">
        <v>19862890.200000003</v>
      </c>
      <c r="E20" s="46">
        <v>19954146.539999999</v>
      </c>
      <c r="F20" s="46">
        <v>19870182.840000004</v>
      </c>
      <c r="G20" s="46">
        <v>20502231.150000006</v>
      </c>
      <c r="H20" s="46">
        <v>20334982.719999999</v>
      </c>
      <c r="I20" s="46">
        <v>20324522.690000005</v>
      </c>
      <c r="J20" s="46">
        <v>20346355.450000003</v>
      </c>
      <c r="K20" s="46">
        <v>20376937.619999997</v>
      </c>
      <c r="L20" s="46">
        <f>+'Con P'!L20+'Con PS'!L20</f>
        <v>20518207.229999997</v>
      </c>
      <c r="M20" s="46">
        <v>20526344.09</v>
      </c>
      <c r="N20" s="46">
        <v>20377785.66</v>
      </c>
      <c r="O20" s="46">
        <v>20606676.800000001</v>
      </c>
      <c r="P20" s="54">
        <f t="shared" si="0"/>
        <v>5.5817669763290612E-2</v>
      </c>
    </row>
    <row r="21" spans="2:16" x14ac:dyDescent="0.3">
      <c r="B21" s="75"/>
      <c r="C21" s="53">
        <v>2019</v>
      </c>
      <c r="D21" s="46">
        <f>+'Con P'!D21+'Con PS'!D21</f>
        <v>20895346.16</v>
      </c>
      <c r="E21" s="46">
        <f>+'Con P'!E21+'Con PS'!E21</f>
        <v>20921536.530000001</v>
      </c>
      <c r="F21" s="46">
        <f>+'Con P'!F21+'Con PS'!F21</f>
        <v>21091868.009999998</v>
      </c>
      <c r="G21" s="46">
        <f>+'Con P'!G21+'Con PS'!G21</f>
        <v>21409010.620000001</v>
      </c>
      <c r="H21" s="46">
        <f>+'Con P'!H21+'Con PS'!H21</f>
        <v>21658522.629999999</v>
      </c>
      <c r="I21" s="46">
        <f>+'Con P'!I21+'Con PS'!I21</f>
        <v>21902407.829999998</v>
      </c>
      <c r="J21" s="46">
        <f>+'Con P'!J21+'Con PS'!J21</f>
        <v>21929864.780000005</v>
      </c>
      <c r="K21" s="46">
        <f>+'Con P'!K21+'Con PS'!K21</f>
        <v>21789833.129999999</v>
      </c>
      <c r="L21" s="46">
        <f>+'Con P'!L21+'Con PS'!L21</f>
        <v>22022955.849999998</v>
      </c>
      <c r="M21" s="46">
        <f>+'Con P'!M21+'Con PS'!M21</f>
        <v>22510976.77</v>
      </c>
      <c r="N21" s="46">
        <f>+'Con P'!N21+'Con PS'!N21</f>
        <v>22308709.249999993</v>
      </c>
      <c r="O21" s="46">
        <f>+'Con P'!O21+'Con PS'!O21</f>
        <v>22390423.629999999</v>
      </c>
      <c r="P21" s="54">
        <f t="shared" si="0"/>
        <v>8.6561595899829813E-2</v>
      </c>
    </row>
    <row r="22" spans="2:16" x14ac:dyDescent="0.3">
      <c r="B22" s="75"/>
      <c r="C22" s="53">
        <v>2020</v>
      </c>
      <c r="D22" s="46">
        <f>+'Con P'!D22+'Con PS'!D22</f>
        <v>22933340.609999999</v>
      </c>
      <c r="E22" s="46">
        <f>+'Con P'!E22+'Con PS'!E22</f>
        <v>23209209.34</v>
      </c>
      <c r="F22" s="46">
        <f>+'Con P'!F22+'Con PS'!F22</f>
        <v>23330069.620000001</v>
      </c>
      <c r="G22" s="46">
        <f>'Con P'!G22+'Con PS'!G22</f>
        <v>23373838.220000003</v>
      </c>
      <c r="H22" s="46">
        <f>'Con P'!H22+'Con PS'!H22</f>
        <v>23220032.32</v>
      </c>
      <c r="I22" s="46">
        <f>'Con P'!I22+'Con PS'!I22</f>
        <v>23631936.98</v>
      </c>
      <c r="J22" s="46">
        <f>'Con P'!J22+'Con PS'!J22</f>
        <v>23538332.969999999</v>
      </c>
      <c r="K22" s="46">
        <f>'Con P'!K22+'Con PS'!K22</f>
        <v>22411486.25</v>
      </c>
      <c r="L22" s="46">
        <f>+'Con P'!L22+'Con PS'!L22</f>
        <v>22710842</v>
      </c>
      <c r="M22" s="46">
        <f>'Con P'!M22+'Con PS'!M22</f>
        <v>24165188.939999998</v>
      </c>
      <c r="N22" s="46">
        <f>'Con P'!N22+'Con PS'!N22</f>
        <v>25122964.050000001</v>
      </c>
      <c r="O22" s="46">
        <f>+'Con P'!O22+'Con PS'!O22</f>
        <v>25620100.009999998</v>
      </c>
      <c r="P22" s="54">
        <f t="shared" si="0"/>
        <v>0.14424364779202703</v>
      </c>
    </row>
    <row r="23" spans="2:16" x14ac:dyDescent="0.3">
      <c r="B23" s="75"/>
      <c r="C23" s="53">
        <v>2021</v>
      </c>
      <c r="D23" s="46">
        <f>+'Con P'!D23+'Con PS'!D23</f>
        <v>26055655.189999998</v>
      </c>
      <c r="E23" s="46">
        <f>+'Con P'!E23+'Con PS'!E23</f>
        <v>26189161.279999997</v>
      </c>
      <c r="F23" s="46">
        <f>+'Con P'!F23+'Con PS'!F23</f>
        <v>26126521.940000001</v>
      </c>
      <c r="G23" s="46">
        <f>+'Con P'!G23+'Con PS'!G23</f>
        <v>26402680.169999998</v>
      </c>
      <c r="H23" s="46">
        <f>+'Con P'!H23+'Con PS'!H23</f>
        <v>26279114.739999998</v>
      </c>
      <c r="I23" s="46">
        <f>+'Con P'!I23+'Con PS'!I23</f>
        <v>27327356.190000001</v>
      </c>
      <c r="J23" s="46">
        <f>+'Con P'!J23+'Con PS'!J23</f>
        <v>27575093.259999998</v>
      </c>
      <c r="K23" s="46">
        <f>+'Con P'!K23+'Con PS'!K23</f>
        <v>27494456.089999996</v>
      </c>
      <c r="L23" s="46">
        <f>+'Con P'!L23+'Con PS'!L23</f>
        <v>27288510.729999997</v>
      </c>
      <c r="M23" s="46">
        <f>+'Con P'!M23+'Con PS'!M23</f>
        <v>29289585.530000001</v>
      </c>
      <c r="N23" s="46">
        <f>+'Con P'!N23+'Con PS'!N23</f>
        <v>27192564.420000002</v>
      </c>
      <c r="O23" s="46">
        <f>+'Con P'!O23+'Con PS'!O23</f>
        <v>28419631.299999997</v>
      </c>
      <c r="P23" s="54">
        <f t="shared" si="0"/>
        <v>0.10927089624581043</v>
      </c>
    </row>
    <row r="24" spans="2:16" x14ac:dyDescent="0.3">
      <c r="B24" s="75"/>
      <c r="C24" s="53">
        <v>2022</v>
      </c>
      <c r="D24" s="46">
        <f>+'Con P'!D24+'Con PS'!D24</f>
        <v>29040956.5</v>
      </c>
      <c r="E24" s="46">
        <f>+'Con P'!E24+'Con PS'!E24</f>
        <v>29759193.030000001</v>
      </c>
      <c r="F24" s="46">
        <f>+'Con P'!F24+'Con PS'!F24</f>
        <v>29868261.519999996</v>
      </c>
      <c r="G24" s="46">
        <f>+'Con P'!G24+'Con PS'!G24</f>
        <v>28958278.829999998</v>
      </c>
      <c r="H24" s="46">
        <f>+'Con P'!H24+'Con PS'!H24</f>
        <v>30151939.41</v>
      </c>
      <c r="I24" s="46">
        <f>+'Con P'!I24+'Con PS'!I24</f>
        <v>30532315.359999999</v>
      </c>
      <c r="J24" s="46">
        <f>+'Con P'!J24+'Con PS'!J24</f>
        <v>30494458.609999999</v>
      </c>
      <c r="K24" s="46">
        <f>+'Con P'!K24+'Con PS'!K24</f>
        <v>30649924.25</v>
      </c>
      <c r="L24" s="46">
        <f>+'Con P'!L24+'Con PS'!L24</f>
        <v>30731972.41</v>
      </c>
      <c r="M24" s="46">
        <f>+'Con P'!M24+'Con PS'!M24</f>
        <v>12977676.280000001</v>
      </c>
      <c r="N24" s="46">
        <f>+'Con P'!N24+'Con PS'!N24</f>
        <v>12934200.120000001</v>
      </c>
      <c r="O24" s="46">
        <f>+'Con P'!O24+'Con PS'!O24</f>
        <v>12636381.229999999</v>
      </c>
      <c r="P24" s="54">
        <f t="shared" si="0"/>
        <v>-0.55536435020534558</v>
      </c>
    </row>
    <row r="25" spans="2:16" x14ac:dyDescent="0.3">
      <c r="B25" s="75"/>
      <c r="C25" s="53">
        <v>2023</v>
      </c>
      <c r="D25" s="46">
        <f>+'Con P'!D25+'Con PS'!D25</f>
        <v>13128401.25</v>
      </c>
      <c r="E25" s="46">
        <f>+'Con P'!E25+'Con PS'!E25</f>
        <v>13322975.68</v>
      </c>
      <c r="F25" s="46">
        <f>+'Con P'!F25+'Con PS'!F25</f>
        <v>13448504.720000001</v>
      </c>
      <c r="G25" s="46">
        <f>+'Con P'!G25+'Con PS'!G25</f>
        <v>13569356.040000001</v>
      </c>
      <c r="H25" s="46">
        <f>+'Con P'!H25+'Con PS'!H25</f>
        <v>13760281.760000002</v>
      </c>
      <c r="I25" s="46">
        <f>+'Con P'!I25+'Con PS'!I25</f>
        <v>14602609.459999999</v>
      </c>
      <c r="J25" s="46">
        <f>+'Con P'!J25+'Con PS'!J25</f>
        <v>13913234.33</v>
      </c>
      <c r="K25" s="46">
        <f>+'Con P'!K25+'Con PS'!K25</f>
        <v>13935198.880000001</v>
      </c>
      <c r="L25" s="46">
        <f>+'Con P'!L25+'Con PS'!L25</f>
        <v>13900273.98</v>
      </c>
      <c r="M25" s="46">
        <f>+'Con P'!M25+'Con PS'!M25</f>
        <v>14047702.83</v>
      </c>
      <c r="N25" s="46">
        <f>+'Con P'!N25+'Con PS'!N25</f>
        <v>13972391.68</v>
      </c>
      <c r="O25" s="46">
        <f>+'Con P'!O25+'Con PS'!O25</f>
        <v>14145834.059999999</v>
      </c>
      <c r="P25" s="54">
        <f t="shared" si="0"/>
        <v>0.1194529353400966</v>
      </c>
    </row>
    <row r="26" spans="2:16" x14ac:dyDescent="0.3">
      <c r="B26" s="75"/>
      <c r="C26" s="53">
        <v>2024</v>
      </c>
      <c r="D26" s="46">
        <f>+'Con P'!D26+'Con PS'!D26</f>
        <v>14109703.219999999</v>
      </c>
      <c r="E26" s="46">
        <f>+'Con P'!E26+'Con PS'!E26</f>
        <v>14487781.68</v>
      </c>
      <c r="F26" s="46">
        <f>+'Con P'!F26+'Con PS'!F26</f>
        <v>14526443.170000002</v>
      </c>
      <c r="G26" s="46">
        <f>+'Con P'!G26+'Con PS'!G26</f>
        <v>14591569.560000001</v>
      </c>
      <c r="H26" s="46">
        <f>+'Con P'!H26+'Con PS'!H26</f>
        <v>14678610.93</v>
      </c>
      <c r="I26" s="46">
        <f>+'Con P'!I26+'Con PS'!I26</f>
        <v>15507959.360000001</v>
      </c>
      <c r="J26" s="46">
        <f>+'Con P'!J26+'Con PS'!J26</f>
        <v>14972172.33</v>
      </c>
      <c r="K26" s="46">
        <f>+'Con P'!K26+'Con PS'!K26</f>
        <v>15011763.15</v>
      </c>
      <c r="L26" s="46">
        <f>+'Con P'!L26+'Con PS'!L26</f>
        <v>15088313.77</v>
      </c>
      <c r="M26" s="46">
        <f>+'Con P'!M26+'Con PS'!M26</f>
        <v>15160931.030000001</v>
      </c>
      <c r="N26" s="46">
        <f>+'Con P'!N26+'Con PS'!N26</f>
        <v>15327106.029999999</v>
      </c>
      <c r="O26" s="46">
        <f>+'Con P'!O26+'Con PS'!O26</f>
        <v>15474738.640000001</v>
      </c>
      <c r="P26" s="54">
        <f t="shared" si="0"/>
        <v>9.3943176087278424E-2</v>
      </c>
    </row>
    <row r="27" spans="2:16" x14ac:dyDescent="0.3">
      <c r="B27" s="75"/>
      <c r="C27" s="53">
        <v>2025</v>
      </c>
      <c r="D27" s="46">
        <f>+'Con P'!D27+'Con PS'!D27</f>
        <v>16962689.219999999</v>
      </c>
      <c r="E27" s="46">
        <f>+'Con P'!E27+'Con PS'!E27</f>
        <v>17296840.289999999</v>
      </c>
      <c r="F27" s="46">
        <f>+'Con P'!F27+'Con PS'!F27</f>
        <v>17514415.309999999</v>
      </c>
      <c r="G27" s="46">
        <f>+'Con P'!G27+'Con PS'!G27</f>
        <v>17833167.57</v>
      </c>
      <c r="H27" s="46">
        <f>+'Con P'!H27+'Con PS'!H27</f>
        <v>18376069.350000001</v>
      </c>
      <c r="I27" s="46">
        <f>+'Con P'!I27+'Con PS'!I27</f>
        <v>18948748.710000001</v>
      </c>
      <c r="J27" s="46">
        <f>+'Con P'!J27+'Con PS'!J27</f>
        <v>18588999.490000002</v>
      </c>
      <c r="K27" s="46">
        <f>+'Con P'!K27+'Con PS'!K27</f>
        <v>6629269.0700000003</v>
      </c>
      <c r="L27" s="46">
        <f>+'Con P'!L27+'Con PS'!L27</f>
        <v>18809654.420000002</v>
      </c>
      <c r="M27" s="46">
        <f>+'Con P'!M27+'Con PS'!M27</f>
        <v>18869394.82</v>
      </c>
      <c r="N27" s="46">
        <f>+'Con P'!N27+'Con PS'!N27</f>
        <v>19094440.890000001</v>
      </c>
      <c r="O27" s="46">
        <f>+'Con P'!O27+'Con PS'!O27</f>
        <v>19332122.030000001</v>
      </c>
      <c r="P27" s="54">
        <f>O27/O26-1</f>
        <v>0.24926969558175371</v>
      </c>
    </row>
    <row r="28" spans="2:16" x14ac:dyDescent="0.3">
      <c r="B28" s="11"/>
      <c r="C28" s="4"/>
      <c r="D28" s="12"/>
      <c r="E28" s="12"/>
      <c r="F28" s="12"/>
      <c r="G28" s="12"/>
      <c r="H28" s="12"/>
      <c r="I28" s="12"/>
      <c r="J28" s="12"/>
      <c r="K28" s="12"/>
      <c r="L28" s="12"/>
      <c r="M28" s="12"/>
      <c r="N28" s="12"/>
      <c r="O28" s="34"/>
    </row>
    <row r="29" spans="2:16" x14ac:dyDescent="0.3">
      <c r="B29" s="13" t="s">
        <v>16</v>
      </c>
      <c r="C29" s="4"/>
      <c r="D29" s="4"/>
      <c r="E29" s="4"/>
      <c r="F29" s="4"/>
      <c r="G29" s="4"/>
      <c r="H29" s="26"/>
      <c r="I29" s="4"/>
      <c r="J29" s="4"/>
      <c r="K29" s="4"/>
      <c r="L29" s="4"/>
      <c r="M29" s="4"/>
      <c r="N29" s="4"/>
      <c r="O29" s="4"/>
    </row>
    <row r="30" spans="2:16" ht="27.6" customHeight="1" x14ac:dyDescent="0.3">
      <c r="B30" s="65" t="s">
        <v>26</v>
      </c>
      <c r="C30" s="65"/>
      <c r="D30" s="65"/>
      <c r="E30" s="65"/>
      <c r="F30" s="65"/>
      <c r="G30" s="65"/>
      <c r="H30" s="65"/>
      <c r="I30" s="65"/>
      <c r="J30" s="65"/>
      <c r="K30" s="65"/>
      <c r="L30" s="65"/>
      <c r="M30" s="65"/>
      <c r="N30" s="65"/>
      <c r="O30" s="65"/>
      <c r="P30" s="65"/>
    </row>
    <row r="31" spans="2:16" ht="27.6" customHeight="1" x14ac:dyDescent="0.3">
      <c r="B31" s="65" t="s">
        <v>21</v>
      </c>
      <c r="C31" s="65"/>
      <c r="D31" s="65"/>
      <c r="E31" s="65"/>
      <c r="F31" s="65"/>
      <c r="G31" s="65"/>
      <c r="H31" s="65"/>
      <c r="I31" s="65"/>
      <c r="J31" s="65"/>
      <c r="K31" s="65"/>
      <c r="L31" s="65"/>
      <c r="M31" s="65"/>
      <c r="N31" s="65"/>
      <c r="O31" s="65"/>
      <c r="P31" s="65"/>
    </row>
    <row r="32" spans="2:16" x14ac:dyDescent="0.3">
      <c r="B32" s="15"/>
      <c r="C32" s="4"/>
      <c r="D32" s="4"/>
      <c r="E32" s="4"/>
      <c r="F32" s="4"/>
      <c r="G32" s="4"/>
      <c r="H32" s="14"/>
      <c r="I32" s="14"/>
      <c r="J32" s="14"/>
      <c r="K32" s="14"/>
      <c r="L32" s="14"/>
      <c r="M32" s="14"/>
      <c r="N32" s="14"/>
      <c r="O32" s="14"/>
    </row>
    <row r="33" spans="2:15" x14ac:dyDescent="0.3">
      <c r="B33" s="23" t="s">
        <v>64</v>
      </c>
      <c r="C33" s="18"/>
      <c r="D33" s="4"/>
      <c r="E33" s="4"/>
      <c r="F33" s="4"/>
      <c r="G33" s="4"/>
      <c r="H33" s="4"/>
      <c r="I33" s="4"/>
      <c r="J33" s="4"/>
      <c r="K33" s="4"/>
      <c r="L33" s="4"/>
      <c r="M33" s="4"/>
      <c r="N33" s="4"/>
      <c r="O33" s="4"/>
    </row>
    <row r="34" spans="2:15" x14ac:dyDescent="0.3">
      <c r="B34" s="11"/>
      <c r="C34" s="4"/>
      <c r="D34" s="4"/>
      <c r="E34" s="4"/>
      <c r="F34" s="4"/>
      <c r="G34" s="4"/>
      <c r="H34" s="4"/>
      <c r="I34" s="4"/>
      <c r="J34" s="4"/>
      <c r="K34" s="4"/>
      <c r="L34" s="4"/>
      <c r="M34" s="4"/>
      <c r="N34" s="4"/>
      <c r="O34" s="4"/>
    </row>
    <row r="35" spans="2:15" x14ac:dyDescent="0.3">
      <c r="B35" s="11"/>
      <c r="C35" s="4"/>
      <c r="D35" s="4"/>
      <c r="E35" s="4"/>
      <c r="F35" s="4"/>
      <c r="G35" s="4"/>
      <c r="H35" s="4"/>
      <c r="I35" s="4"/>
      <c r="J35" s="4"/>
      <c r="K35" s="4"/>
      <c r="L35" s="4"/>
      <c r="M35" s="4"/>
      <c r="N35" s="4"/>
      <c r="O35" s="4"/>
    </row>
    <row r="36" spans="2:15" x14ac:dyDescent="0.3">
      <c r="B36" s="11"/>
      <c r="C36" s="4"/>
      <c r="D36" s="4"/>
      <c r="E36" s="4"/>
      <c r="F36" s="4"/>
      <c r="G36" s="4"/>
      <c r="H36" s="4"/>
      <c r="I36" s="4"/>
      <c r="J36" s="4"/>
      <c r="K36" s="4"/>
      <c r="L36" s="4"/>
      <c r="M36" s="4"/>
      <c r="N36" s="4"/>
      <c r="O36" s="4"/>
    </row>
  </sheetData>
  <mergeCells count="10">
    <mergeCell ref="P9:P10"/>
    <mergeCell ref="B30:P30"/>
    <mergeCell ref="B31:P31"/>
    <mergeCell ref="F3:M3"/>
    <mergeCell ref="F4:M4"/>
    <mergeCell ref="F5:M5"/>
    <mergeCell ref="F6:M6"/>
    <mergeCell ref="D7:E7"/>
    <mergeCell ref="D9:O9"/>
    <mergeCell ref="B11:B27"/>
  </mergeCells>
  <hyperlinks>
    <hyperlink ref="D7:E7" location="ÍNDICE!A1" display="&lt;- Volver a índice" xr:uid="{00000000-0004-0000-0600-000000000000}"/>
  </hyperlinks>
  <printOptions horizontalCentered="1" verticalCentered="1"/>
  <pageMargins left="0" right="0" top="0" bottom="0" header="0" footer="0"/>
  <pageSetup paperSize="32767" scale="57"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ÍNDICE</vt:lpstr>
      <vt:lpstr>Pat P</vt:lpstr>
      <vt:lpstr>Pat PS</vt:lpstr>
      <vt:lpstr>Pat TOTAL</vt:lpstr>
      <vt:lpstr>Con P</vt:lpstr>
      <vt:lpstr>Con PS</vt:lpstr>
      <vt:lpstr>Con TOTAL</vt:lpstr>
      <vt:lpstr>'Con P'!Área_de_impresión</vt:lpstr>
      <vt:lpstr>'Con PS'!Área_de_impresión</vt:lpstr>
      <vt:lpstr>'Con TOTAL'!Área_de_impresión</vt:lpstr>
      <vt:lpstr>'Pat P'!Área_de_impresión</vt:lpstr>
      <vt:lpstr>'Pat PS'!Área_de_impresión</vt:lpstr>
      <vt:lpstr>'Pat TOTAL'!Área_de_impresión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Marcela Rosero</dc:creator>
  <cp:lastModifiedBy>María José Iza</cp:lastModifiedBy>
  <cp:lastPrinted>2016-04-07T15:49:51Z</cp:lastPrinted>
  <dcterms:created xsi:type="dcterms:W3CDTF">2012-07-11T15:55:46Z</dcterms:created>
  <dcterms:modified xsi:type="dcterms:W3CDTF">2026-01-12T22:38:44Z</dcterms:modified>
</cp:coreProperties>
</file>