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D:\RESPALDOS MAJO\RIESGOS 2020\PEMS\2025\AGOSTO\"/>
    </mc:Choice>
  </mc:AlternateContent>
  <xr:revisionPtr revIDLastSave="0" documentId="13_ncr:1_{5573DEB8-1514-4586-997D-BC59734BDBC9}" xr6:coauthVersionLast="47" xr6:coauthVersionMax="47" xr10:uidLastSave="{00000000-0000-0000-0000-000000000000}"/>
  <bookViews>
    <workbookView xWindow="-108" yWindow="-108" windowWidth="23256" windowHeight="12456" xr2:uid="{00000000-000D-0000-FFFF-FFFF00000000}"/>
  </bookViews>
  <sheets>
    <sheet name="ÍNDICE" sheetId="2" r:id="rId1"/>
    <sheet name="Pat P" sheetId="5" r:id="rId2"/>
    <sheet name="Pat PS" sheetId="7" r:id="rId3"/>
    <sheet name="Pat TOTAL" sheetId="8" r:id="rId4"/>
    <sheet name="Con P" sheetId="9" r:id="rId5"/>
    <sheet name="Con PS" sheetId="10" r:id="rId6"/>
    <sheet name="Con TOTAL" sheetId="11" r:id="rId7"/>
  </sheets>
  <definedNames>
    <definedName name="_xlnm.Print_Area" localSheetId="4">'Con P'!$B$2:$P$7</definedName>
    <definedName name="_xlnm.Print_Area" localSheetId="5">'Con PS'!$B$2:$P$7</definedName>
    <definedName name="_xlnm.Print_Area" localSheetId="6">'Con TOTAL'!$B$2:$P$7</definedName>
    <definedName name="_xlnm.Print_Area" localSheetId="1">'Pat P'!$B$2:$P$7</definedName>
    <definedName name="_xlnm.Print_Area" localSheetId="2">'Pat PS'!$B$2:$P$7</definedName>
    <definedName name="_xlnm.Print_Area" localSheetId="3">'Pat TOTAL'!$B$2:$P$7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11" l="1"/>
  <c r="P27" i="10" l="1"/>
  <c r="P27" i="9"/>
  <c r="P13" i="8"/>
  <c r="P14" i="8"/>
  <c r="P15" i="8"/>
  <c r="P16" i="8"/>
  <c r="P17" i="8"/>
  <c r="P18" i="8"/>
  <c r="P19" i="8"/>
  <c r="P20" i="8"/>
  <c r="P21" i="8"/>
  <c r="P22" i="8"/>
  <c r="P23" i="8"/>
  <c r="P24" i="8"/>
  <c r="P25" i="8"/>
  <c r="P26" i="8"/>
  <c r="P27" i="8"/>
  <c r="J27" i="8"/>
  <c r="P27" i="7"/>
  <c r="P27" i="5"/>
  <c r="K27" i="8"/>
  <c r="P13" i="11"/>
  <c r="P14" i="11"/>
  <c r="P15" i="11"/>
  <c r="P16" i="11"/>
  <c r="P17" i="11"/>
  <c r="P18" i="11"/>
  <c r="P19" i="11"/>
  <c r="P20" i="11"/>
  <c r="P21" i="11"/>
  <c r="P22" i="11"/>
  <c r="P23" i="11"/>
  <c r="P24" i="11"/>
  <c r="P25" i="11"/>
  <c r="P26" i="11"/>
  <c r="K27" i="11"/>
  <c r="P13" i="10"/>
  <c r="P14" i="10"/>
  <c r="P15" i="10"/>
  <c r="P16" i="10"/>
  <c r="P17" i="10"/>
  <c r="P18" i="10"/>
  <c r="P19" i="10"/>
  <c r="P20" i="10"/>
  <c r="P21" i="10"/>
  <c r="P22" i="10"/>
  <c r="P23" i="10"/>
  <c r="P24" i="10"/>
  <c r="P25" i="10"/>
  <c r="P26" i="10"/>
  <c r="P13" i="9"/>
  <c r="P14" i="9"/>
  <c r="P15" i="9"/>
  <c r="P16" i="9"/>
  <c r="P17" i="9"/>
  <c r="P18" i="9"/>
  <c r="P19" i="9"/>
  <c r="P20" i="9"/>
  <c r="P21" i="9"/>
  <c r="P22" i="9"/>
  <c r="P23" i="9"/>
  <c r="P24" i="9"/>
  <c r="P25" i="9"/>
  <c r="P26" i="9"/>
  <c r="P17" i="7"/>
  <c r="P18" i="7"/>
  <c r="P19" i="7"/>
  <c r="P20" i="7"/>
  <c r="P21" i="7"/>
  <c r="P22" i="7"/>
  <c r="P23" i="7"/>
  <c r="P24" i="7"/>
  <c r="P25" i="7"/>
  <c r="P26" i="7"/>
  <c r="P13" i="5"/>
  <c r="P14" i="5"/>
  <c r="P15" i="5"/>
  <c r="P16" i="5"/>
  <c r="P17" i="5"/>
  <c r="P18" i="5"/>
  <c r="P19" i="5"/>
  <c r="P20" i="5"/>
  <c r="P21" i="5"/>
  <c r="P22" i="5"/>
  <c r="P23" i="5"/>
  <c r="P24" i="5"/>
  <c r="P25" i="5"/>
  <c r="P26" i="5"/>
  <c r="J27" i="11" l="1"/>
  <c r="I27" i="11"/>
  <c r="I27" i="8"/>
  <c r="H27" i="11" l="1"/>
  <c r="H27" i="8"/>
  <c r="G27" i="8"/>
  <c r="G27" i="11"/>
  <c r="F27" i="8" l="1"/>
  <c r="F27" i="11"/>
  <c r="E27" i="11" l="1"/>
  <c r="E27" i="8"/>
  <c r="D27" i="11" l="1"/>
  <c r="D27" i="8"/>
  <c r="O26" i="11" l="1"/>
  <c r="O26" i="8"/>
  <c r="N26" i="8" l="1"/>
  <c r="N26" i="11"/>
  <c r="O20" i="9" l="1"/>
  <c r="M26" i="11"/>
  <c r="M26" i="8"/>
  <c r="L26" i="11" l="1"/>
  <c r="L26" i="8"/>
  <c r="K26" i="11" l="1"/>
  <c r="K26" i="8"/>
  <c r="K22" i="11" l="1"/>
  <c r="J26" i="11"/>
  <c r="J26" i="8"/>
  <c r="I26" i="11" l="1"/>
  <c r="I26" i="8" l="1"/>
  <c r="H26" i="11" l="1"/>
  <c r="H26" i="8"/>
  <c r="G26" i="11" l="1"/>
  <c r="G26" i="8"/>
  <c r="F26" i="11" l="1"/>
  <c r="F26" i="8"/>
  <c r="E26" i="11" l="1"/>
  <c r="E26" i="8"/>
  <c r="D26" i="11" l="1"/>
  <c r="D26" i="8" l="1"/>
  <c r="D25" i="8"/>
  <c r="O25" i="11" l="1"/>
  <c r="O25" i="8"/>
  <c r="N25" i="11" l="1"/>
  <c r="N25" i="8"/>
  <c r="M25" i="8" l="1"/>
  <c r="M25" i="11"/>
  <c r="L25" i="11" l="1"/>
  <c r="L25" i="8"/>
  <c r="J25" i="11" l="1"/>
  <c r="K25" i="11"/>
  <c r="K25" i="8"/>
  <c r="J25" i="8" l="1"/>
  <c r="I25" i="11" l="1"/>
  <c r="I25" i="8"/>
  <c r="H25" i="11" l="1"/>
  <c r="H25" i="8"/>
  <c r="G25" i="11" l="1"/>
  <c r="G25" i="8" l="1"/>
  <c r="F25" i="11" l="1"/>
  <c r="E25" i="11"/>
  <c r="F25" i="8"/>
  <c r="D25" i="11" l="1"/>
  <c r="E25" i="8"/>
  <c r="O24" i="11" l="1"/>
  <c r="O24" i="8" l="1"/>
  <c r="N24" i="11" l="1"/>
  <c r="N24" i="8" l="1"/>
  <c r="M24" i="11" l="1"/>
  <c r="L19" i="11"/>
  <c r="L20" i="11"/>
  <c r="L21" i="11"/>
  <c r="L22" i="11"/>
  <c r="L23" i="11"/>
  <c r="M24" i="8"/>
  <c r="L24" i="11" l="1"/>
  <c r="L24" i="8"/>
  <c r="K24" i="11" l="1"/>
  <c r="K24" i="8" l="1"/>
  <c r="J24" i="11" l="1"/>
  <c r="J24" i="8"/>
  <c r="I24" i="11" l="1"/>
  <c r="I24" i="8"/>
  <c r="H24" i="11" l="1"/>
  <c r="H24" i="8"/>
  <c r="G24" i="11" l="1"/>
  <c r="G24" i="8" l="1"/>
  <c r="F24" i="11" l="1"/>
  <c r="F24" i="8" l="1"/>
  <c r="E24" i="11" l="1"/>
  <c r="E24" i="8" l="1"/>
  <c r="D24" i="11" l="1"/>
  <c r="D24" i="8" l="1"/>
  <c r="N23" i="11" l="1"/>
  <c r="O23" i="11"/>
  <c r="O23" i="8" l="1"/>
  <c r="N23" i="5" l="1"/>
  <c r="N23" i="8" s="1"/>
  <c r="M23" i="11" l="1"/>
  <c r="M23" i="8"/>
  <c r="L23" i="8" l="1"/>
  <c r="K23" i="11"/>
  <c r="K23" i="8"/>
  <c r="J23" i="10"/>
  <c r="J23" i="11" s="1"/>
  <c r="J23" i="8"/>
  <c r="I23" i="11"/>
  <c r="I23" i="8"/>
  <c r="H23" i="11"/>
  <c r="H23" i="8"/>
  <c r="F23" i="11"/>
  <c r="G23" i="11"/>
  <c r="F23" i="8"/>
  <c r="G23" i="5"/>
  <c r="G23" i="8" s="1"/>
  <c r="E23" i="11"/>
  <c r="E23" i="8"/>
  <c r="O22" i="8"/>
  <c r="O22" i="11"/>
  <c r="D23" i="11"/>
  <c r="D23" i="8"/>
  <c r="N22" i="11"/>
  <c r="N22" i="8"/>
  <c r="M22" i="11"/>
  <c r="M22" i="8"/>
  <c r="L22" i="8"/>
  <c r="K22" i="8"/>
  <c r="I22" i="11"/>
  <c r="J22" i="11"/>
  <c r="J22" i="8"/>
  <c r="I22" i="8"/>
  <c r="H22" i="11"/>
  <c r="G22" i="11"/>
  <c r="H22" i="8"/>
  <c r="G22" i="8"/>
  <c r="F22" i="11"/>
  <c r="F22" i="8"/>
  <c r="E22" i="11"/>
  <c r="E22" i="8"/>
  <c r="D22" i="11"/>
  <c r="O21" i="11"/>
  <c r="D22" i="8"/>
  <c r="O21" i="8"/>
  <c r="N21" i="11"/>
  <c r="M21" i="11"/>
  <c r="N21" i="8"/>
  <c r="M21" i="8"/>
  <c r="K21" i="11"/>
  <c r="L21" i="8"/>
  <c r="K21" i="8"/>
  <c r="J21" i="11"/>
  <c r="J21" i="8"/>
  <c r="I21" i="11"/>
  <c r="I21" i="8"/>
  <c r="H21" i="11"/>
  <c r="H21" i="8"/>
  <c r="G21" i="11"/>
  <c r="F21" i="11"/>
  <c r="G21" i="8"/>
  <c r="F21" i="8"/>
  <c r="E21" i="8"/>
  <c r="D21" i="8"/>
  <c r="E21" i="11"/>
  <c r="D21" i="11"/>
  <c r="O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José Iza</author>
  </authors>
  <commentList>
    <comment ref="E24" authorId="0" shapeId="0" xr:uid="{00000000-0006-0000-0400-000001000000}">
      <text>
        <r>
          <rPr>
            <b/>
            <sz val="9"/>
            <color indexed="81"/>
            <rFont val="Tahoma"/>
            <family val="2"/>
          </rPr>
          <t>María José Iza:</t>
        </r>
        <r>
          <rPr>
            <sz val="9"/>
            <color indexed="81"/>
            <rFont val="Tahoma"/>
            <family val="2"/>
          </rPr>
          <t xml:space="preserve">
fecha de consulta: 4 de abril de 2022</t>
        </r>
      </text>
    </comment>
    <comment ref="F24" authorId="0" shapeId="0" xr:uid="{00000000-0006-0000-0400-000002000000}">
      <text>
        <r>
          <rPr>
            <b/>
            <sz val="9"/>
            <color indexed="81"/>
            <rFont val="Tahoma"/>
            <family val="2"/>
          </rPr>
          <t>María José Iza:</t>
        </r>
        <r>
          <rPr>
            <sz val="9"/>
            <color indexed="81"/>
            <rFont val="Tahoma"/>
            <family val="2"/>
          </rPr>
          <t xml:space="preserve">
fecha de consulta: 4 de mayo de 2022</t>
        </r>
      </text>
    </comment>
    <comment ref="G24" authorId="0" shapeId="0" xr:uid="{00000000-0006-0000-0400-000003000000}">
      <text>
        <r>
          <rPr>
            <b/>
            <sz val="9"/>
            <color indexed="81"/>
            <rFont val="Tahoma"/>
            <family val="2"/>
          </rPr>
          <t>María José Iza:</t>
        </r>
        <r>
          <rPr>
            <sz val="9"/>
            <color indexed="81"/>
            <rFont val="Tahoma"/>
            <family val="2"/>
          </rPr>
          <t xml:space="preserve">
fecha de consulta: 31 de mayo de 2022</t>
        </r>
      </text>
    </comment>
    <comment ref="H24" authorId="0" shapeId="0" xr:uid="{00000000-0006-0000-0400-000004000000}">
      <text>
        <r>
          <rPr>
            <b/>
            <sz val="9"/>
            <color indexed="81"/>
            <rFont val="Tahoma"/>
            <family val="2"/>
          </rPr>
          <t>María José Iza:</t>
        </r>
        <r>
          <rPr>
            <sz val="9"/>
            <color indexed="81"/>
            <rFont val="Tahoma"/>
            <family val="2"/>
          </rPr>
          <t xml:space="preserve">
fecha de consulta: 15 de junio de 2022</t>
        </r>
      </text>
    </comment>
    <comment ref="I24" authorId="0" shapeId="0" xr:uid="{00000000-0006-0000-0400-000005000000}">
      <text>
        <r>
          <rPr>
            <b/>
            <sz val="9"/>
            <color indexed="81"/>
            <rFont val="Tahoma"/>
            <family val="2"/>
          </rPr>
          <t>María José Iza:</t>
        </r>
        <r>
          <rPr>
            <sz val="9"/>
            <color indexed="81"/>
            <rFont val="Tahoma"/>
            <family val="2"/>
          </rPr>
          <t xml:space="preserve">
fecha de consulta: 6 de julio de 2022</t>
        </r>
      </text>
    </comment>
    <comment ref="J24" authorId="0" shapeId="0" xr:uid="{00000000-0006-0000-0400-000006000000}">
      <text>
        <r>
          <rPr>
            <b/>
            <sz val="9"/>
            <color indexed="81"/>
            <rFont val="Tahoma"/>
            <family val="2"/>
          </rPr>
          <t>María José Iza:</t>
        </r>
        <r>
          <rPr>
            <sz val="9"/>
            <color indexed="81"/>
            <rFont val="Tahoma"/>
            <family val="2"/>
          </rPr>
          <t xml:space="preserve">
fecha de consulta: 10 de agosto de 2022</t>
        </r>
      </text>
    </comment>
    <comment ref="K24" authorId="0" shapeId="0" xr:uid="{00000000-0006-0000-0400-000007000000}">
      <text>
        <r>
          <rPr>
            <b/>
            <sz val="9"/>
            <color indexed="81"/>
            <rFont val="Tahoma"/>
            <family val="2"/>
          </rPr>
          <t>María José Iza:</t>
        </r>
        <r>
          <rPr>
            <sz val="9"/>
            <color indexed="81"/>
            <rFont val="Tahoma"/>
            <family val="2"/>
          </rPr>
          <t xml:space="preserve">
fecha de consulta: 9 de septiembre de 2022</t>
        </r>
      </text>
    </comment>
    <comment ref="L24" authorId="0" shapeId="0" xr:uid="{00000000-0006-0000-0400-000008000000}">
      <text>
        <r>
          <rPr>
            <b/>
            <sz val="9"/>
            <color indexed="81"/>
            <rFont val="Tahoma"/>
            <family val="2"/>
          </rPr>
          <t>María José Iza:</t>
        </r>
        <r>
          <rPr>
            <sz val="9"/>
            <color indexed="81"/>
            <rFont val="Tahoma"/>
            <family val="2"/>
          </rPr>
          <t xml:space="preserve">
fecha de consulta: 13 de octubre de 2022</t>
        </r>
      </text>
    </comment>
    <comment ref="M24" authorId="0" shapeId="0" xr:uid="{00000000-0006-0000-0400-000009000000}">
      <text>
        <r>
          <rPr>
            <b/>
            <sz val="9"/>
            <color indexed="81"/>
            <rFont val="Tahoma"/>
            <family val="2"/>
          </rPr>
          <t>María José Iza:</t>
        </r>
        <r>
          <rPr>
            <sz val="9"/>
            <color indexed="81"/>
            <rFont val="Tahoma"/>
            <family val="2"/>
          </rPr>
          <t xml:space="preserve">
fecha de consulta: 7 de noviembre de 2022</t>
        </r>
      </text>
    </comment>
    <comment ref="N24" authorId="0" shapeId="0" xr:uid="{00000000-0006-0000-0400-00000A000000}">
      <text>
        <r>
          <rPr>
            <b/>
            <sz val="9"/>
            <color indexed="81"/>
            <rFont val="Tahoma"/>
            <family val="2"/>
          </rPr>
          <t>María José Iza:</t>
        </r>
        <r>
          <rPr>
            <sz val="9"/>
            <color indexed="81"/>
            <rFont val="Tahoma"/>
            <family val="2"/>
          </rPr>
          <t xml:space="preserve">
fecha de consulta: 7 de diciembre de 2022</t>
        </r>
      </text>
    </comment>
    <comment ref="O24" authorId="0" shapeId="0" xr:uid="{00000000-0006-0000-0400-00000B000000}">
      <text>
        <r>
          <rPr>
            <b/>
            <sz val="9"/>
            <color indexed="81"/>
            <rFont val="Tahoma"/>
            <family val="2"/>
          </rPr>
          <t>María José Iza:</t>
        </r>
        <r>
          <rPr>
            <sz val="9"/>
            <color indexed="81"/>
            <rFont val="Tahoma"/>
            <family val="2"/>
          </rPr>
          <t xml:space="preserve">
fecha de consulta: 13 de enero de 2023</t>
        </r>
      </text>
    </comment>
    <comment ref="D25" authorId="0" shapeId="0" xr:uid="{00000000-0006-0000-0400-00000C000000}">
      <text>
        <r>
          <rPr>
            <b/>
            <sz val="9"/>
            <color indexed="81"/>
            <rFont val="Tahoma"/>
            <family val="2"/>
          </rPr>
          <t>María José Iza:</t>
        </r>
        <r>
          <rPr>
            <sz val="9"/>
            <color indexed="81"/>
            <rFont val="Tahoma"/>
            <family val="2"/>
          </rPr>
          <t xml:space="preserve">
fecha de consulta: 14 de febrero de 2023</t>
        </r>
      </text>
    </comment>
    <comment ref="E25" authorId="0" shapeId="0" xr:uid="{00000000-0006-0000-0400-00000D000000}">
      <text>
        <r>
          <rPr>
            <b/>
            <sz val="9"/>
            <color indexed="81"/>
            <rFont val="Tahoma"/>
            <family val="2"/>
          </rPr>
          <t>María José Iza:</t>
        </r>
        <r>
          <rPr>
            <sz val="9"/>
            <color indexed="81"/>
            <rFont val="Tahoma"/>
            <family val="2"/>
          </rPr>
          <t xml:space="preserve">
fecha de consulta: 20 de marzo de 2023</t>
        </r>
      </text>
    </comment>
    <comment ref="F25" authorId="0" shapeId="0" xr:uid="{00000000-0006-0000-0400-00000E000000}">
      <text>
        <r>
          <rPr>
            <b/>
            <sz val="9"/>
            <color indexed="81"/>
            <rFont val="Tahoma"/>
            <family val="2"/>
          </rPr>
          <t>María José Iza:</t>
        </r>
        <r>
          <rPr>
            <sz val="9"/>
            <color indexed="81"/>
            <rFont val="Tahoma"/>
            <family val="2"/>
          </rPr>
          <t xml:space="preserve">
fecha de consulta: 17 de abril de 2023</t>
        </r>
      </text>
    </comment>
    <comment ref="H25" authorId="0" shapeId="0" xr:uid="{00000000-0006-0000-0400-00000F000000}">
      <text>
        <r>
          <rPr>
            <b/>
            <sz val="9"/>
            <color indexed="81"/>
            <rFont val="Tahoma"/>
            <family val="2"/>
          </rPr>
          <t>María José Iza:</t>
        </r>
        <r>
          <rPr>
            <sz val="9"/>
            <color indexed="81"/>
            <rFont val="Tahoma"/>
            <family val="2"/>
          </rPr>
          <t xml:space="preserve">
fecha de consulta: 16 de junio de 2023</t>
        </r>
      </text>
    </comment>
    <comment ref="I25" authorId="0" shapeId="0" xr:uid="{00000000-0006-0000-0400-000010000000}">
      <text>
        <r>
          <rPr>
            <b/>
            <sz val="9"/>
            <color indexed="81"/>
            <rFont val="Tahoma"/>
            <family val="2"/>
          </rPr>
          <t>María José Iza:</t>
        </r>
        <r>
          <rPr>
            <sz val="9"/>
            <color indexed="81"/>
            <rFont val="Tahoma"/>
            <family val="2"/>
          </rPr>
          <t xml:space="preserve">
fecha de consulta: 31 de julio de 2023</t>
        </r>
      </text>
    </comment>
    <comment ref="J25" authorId="0" shapeId="0" xr:uid="{00000000-0006-0000-0400-000011000000}">
      <text>
        <r>
          <rPr>
            <b/>
            <sz val="9"/>
            <color indexed="81"/>
            <rFont val="Tahoma"/>
            <family val="2"/>
          </rPr>
          <t>María José Iza:</t>
        </r>
        <r>
          <rPr>
            <sz val="9"/>
            <color indexed="81"/>
            <rFont val="Tahoma"/>
            <family val="2"/>
          </rPr>
          <t xml:space="preserve">
fecha de consulta: 14 de agosto de 2023</t>
        </r>
      </text>
    </comment>
    <comment ref="K25" authorId="0" shapeId="0" xr:uid="{00000000-0006-0000-0400-000012000000}">
      <text>
        <r>
          <rPr>
            <b/>
            <sz val="9"/>
            <color indexed="81"/>
            <rFont val="Tahoma"/>
            <family val="2"/>
          </rPr>
          <t>María José Iza:</t>
        </r>
        <r>
          <rPr>
            <sz val="9"/>
            <color indexed="81"/>
            <rFont val="Tahoma"/>
            <family val="2"/>
          </rPr>
          <t xml:space="preserve">
fecha de consulta: 14 de septiembre de 2023</t>
        </r>
      </text>
    </comment>
    <comment ref="L25" authorId="0" shapeId="0" xr:uid="{00000000-0006-0000-0400-000013000000}">
      <text>
        <r>
          <rPr>
            <b/>
            <sz val="9"/>
            <color indexed="81"/>
            <rFont val="Tahoma"/>
            <family val="2"/>
          </rPr>
          <t>María José Iza:</t>
        </r>
        <r>
          <rPr>
            <sz val="9"/>
            <color indexed="81"/>
            <rFont val="Tahoma"/>
            <family val="2"/>
          </rPr>
          <t xml:space="preserve">
fecha de consulta: 16 de octubre de 2023</t>
        </r>
      </text>
    </comment>
    <comment ref="M25" authorId="0" shapeId="0" xr:uid="{00000000-0006-0000-0400-000014000000}">
      <text>
        <r>
          <rPr>
            <b/>
            <sz val="9"/>
            <color indexed="81"/>
            <rFont val="Tahoma"/>
            <family val="2"/>
          </rPr>
          <t>María José Iza:</t>
        </r>
        <r>
          <rPr>
            <sz val="9"/>
            <color indexed="81"/>
            <rFont val="Tahoma"/>
            <family val="2"/>
          </rPr>
          <t xml:space="preserve">
fecha de consulta: 13 de noviembre de 2023.</t>
        </r>
      </text>
    </comment>
    <comment ref="N25" authorId="0" shapeId="0" xr:uid="{00000000-0006-0000-0400-000015000000}">
      <text>
        <r>
          <rPr>
            <b/>
            <sz val="9"/>
            <color indexed="81"/>
            <rFont val="Tahoma"/>
            <family val="2"/>
          </rPr>
          <t>María José Iza:</t>
        </r>
        <r>
          <rPr>
            <sz val="9"/>
            <color indexed="81"/>
            <rFont val="Tahoma"/>
            <family val="2"/>
          </rPr>
          <t xml:space="preserve">
fecha de consulta: 11 de diciembre de 2023.</t>
        </r>
      </text>
    </comment>
    <comment ref="O25" authorId="0" shapeId="0" xr:uid="{00000000-0006-0000-0400-000016000000}">
      <text>
        <r>
          <rPr>
            <b/>
            <sz val="9"/>
            <color indexed="81"/>
            <rFont val="Tahoma"/>
            <family val="2"/>
          </rPr>
          <t>María José Iza:</t>
        </r>
        <r>
          <rPr>
            <sz val="9"/>
            <color indexed="81"/>
            <rFont val="Tahoma"/>
            <family val="2"/>
          </rPr>
          <t xml:space="preserve">
fecha de consulta: 15 de enero de 2024.</t>
        </r>
      </text>
    </comment>
    <comment ref="D26" authorId="0" shapeId="0" xr:uid="{00000000-0006-0000-0400-000017000000}">
      <text>
        <r>
          <rPr>
            <b/>
            <sz val="9"/>
            <color indexed="81"/>
            <rFont val="Tahoma"/>
            <family val="2"/>
          </rPr>
          <t>María José Iza:</t>
        </r>
        <r>
          <rPr>
            <sz val="9"/>
            <color indexed="81"/>
            <rFont val="Tahoma"/>
            <family val="2"/>
          </rPr>
          <t xml:space="preserve">
fecha de consulta: 20 de febrero de 2024.</t>
        </r>
      </text>
    </comment>
    <comment ref="E26" authorId="0" shapeId="0" xr:uid="{00000000-0006-0000-0400-000018000000}">
      <text>
        <r>
          <rPr>
            <b/>
            <sz val="9"/>
            <color indexed="81"/>
            <rFont val="Tahoma"/>
            <family val="2"/>
          </rPr>
          <t>María José Iza:</t>
        </r>
        <r>
          <rPr>
            <sz val="9"/>
            <color indexed="81"/>
            <rFont val="Tahoma"/>
            <family val="2"/>
          </rPr>
          <t xml:space="preserve">
fecha de consulta: 20 de marzo de 2024.</t>
        </r>
      </text>
    </comment>
    <comment ref="F26" authorId="0" shapeId="0" xr:uid="{00000000-0006-0000-0400-000019000000}">
      <text>
        <r>
          <rPr>
            <b/>
            <sz val="9"/>
            <color indexed="81"/>
            <rFont val="Tahoma"/>
            <family val="2"/>
          </rPr>
          <t>María José Iza:
fecha de consulta: 29 de abril de 2024.</t>
        </r>
        <r>
          <rPr>
            <sz val="9"/>
            <color indexed="81"/>
            <rFont val="Tahoma"/>
            <family val="2"/>
          </rPr>
          <t xml:space="preserve">
</t>
        </r>
      </text>
    </comment>
    <comment ref="G26" authorId="0" shapeId="0" xr:uid="{00000000-0006-0000-0400-00001A000000}">
      <text>
        <r>
          <rPr>
            <b/>
            <sz val="9"/>
            <color indexed="81"/>
            <rFont val="Tahoma"/>
            <family val="2"/>
          </rPr>
          <t>María José Iza:</t>
        </r>
        <r>
          <rPr>
            <sz val="9"/>
            <color indexed="81"/>
            <rFont val="Tahoma"/>
            <family val="2"/>
          </rPr>
          <t xml:space="preserve">
fecha de consulta: 31 de mayo de 2024.
</t>
        </r>
      </text>
    </comment>
    <comment ref="H26" authorId="0" shapeId="0" xr:uid="{00000000-0006-0000-0400-00001B000000}">
      <text>
        <r>
          <rPr>
            <b/>
            <sz val="9"/>
            <color indexed="81"/>
            <rFont val="Tahoma"/>
            <family val="2"/>
          </rPr>
          <t>María José Iza:</t>
        </r>
        <r>
          <rPr>
            <sz val="9"/>
            <color indexed="81"/>
            <rFont val="Tahoma"/>
            <family val="2"/>
          </rPr>
          <t xml:space="preserve">
fecha de consulta: 20 de junio de 2024.</t>
        </r>
      </text>
    </comment>
    <comment ref="I26" authorId="0" shapeId="0" xr:uid="{00000000-0006-0000-0400-00001C000000}">
      <text>
        <r>
          <rPr>
            <b/>
            <sz val="9"/>
            <color indexed="81"/>
            <rFont val="Tahoma"/>
            <family val="2"/>
          </rPr>
          <t>María José Iza:</t>
        </r>
        <r>
          <rPr>
            <sz val="9"/>
            <color indexed="81"/>
            <rFont val="Tahoma"/>
            <family val="2"/>
          </rPr>
          <t xml:space="preserve">
fecha de consulta: 22 de julio de 2024.</t>
        </r>
      </text>
    </comment>
    <comment ref="J26" authorId="0" shapeId="0" xr:uid="{00000000-0006-0000-0400-00001D000000}">
      <text>
        <r>
          <rPr>
            <b/>
            <sz val="9"/>
            <color indexed="81"/>
            <rFont val="Tahoma"/>
            <family val="2"/>
          </rPr>
          <t>María José Iza:</t>
        </r>
        <r>
          <rPr>
            <sz val="9"/>
            <color indexed="81"/>
            <rFont val="Tahoma"/>
            <family val="2"/>
          </rPr>
          <t xml:space="preserve">
fecha de consulta: 21 de agosto de 2024.</t>
        </r>
      </text>
    </comment>
    <comment ref="K26" authorId="0" shapeId="0" xr:uid="{00000000-0006-0000-0400-00001E000000}">
      <text>
        <r>
          <rPr>
            <b/>
            <sz val="9"/>
            <color indexed="81"/>
            <rFont val="Tahoma"/>
            <family val="2"/>
          </rPr>
          <t>María José Iza:</t>
        </r>
        <r>
          <rPr>
            <sz val="9"/>
            <color indexed="81"/>
            <rFont val="Tahoma"/>
            <family val="2"/>
          </rPr>
          <t xml:space="preserve">
fecha de consulta: 23 de septiembre de 2024.</t>
        </r>
      </text>
    </comment>
    <comment ref="L26" authorId="0" shapeId="0" xr:uid="{00000000-0006-0000-0400-00001F000000}">
      <text>
        <r>
          <rPr>
            <b/>
            <sz val="9"/>
            <color indexed="81"/>
            <rFont val="Tahoma"/>
            <family val="2"/>
          </rPr>
          <t>María José Iza:</t>
        </r>
        <r>
          <rPr>
            <sz val="9"/>
            <color indexed="81"/>
            <rFont val="Tahoma"/>
            <family val="2"/>
          </rPr>
          <t xml:space="preserve">
fecha de consulta: 23 de octubre de 2024.</t>
        </r>
      </text>
    </comment>
    <comment ref="M26" authorId="0" shapeId="0" xr:uid="{00000000-0006-0000-0400-000020000000}">
      <text>
        <r>
          <rPr>
            <b/>
            <sz val="9"/>
            <color indexed="81"/>
            <rFont val="Tahoma"/>
            <family val="2"/>
          </rPr>
          <t>María José Iza:</t>
        </r>
        <r>
          <rPr>
            <sz val="9"/>
            <color indexed="81"/>
            <rFont val="Tahoma"/>
            <family val="2"/>
          </rPr>
          <t xml:space="preserve">
fecha de consulta: 25 de octubre de 2024.</t>
        </r>
      </text>
    </comment>
    <comment ref="N26" authorId="0" shapeId="0" xr:uid="{00000000-0006-0000-0400-000021000000}">
      <text>
        <r>
          <rPr>
            <b/>
            <sz val="9"/>
            <color indexed="81"/>
            <rFont val="Tahoma"/>
            <family val="2"/>
          </rPr>
          <t>María José Iza:</t>
        </r>
        <r>
          <rPr>
            <sz val="9"/>
            <color indexed="81"/>
            <rFont val="Tahoma"/>
            <family val="2"/>
          </rPr>
          <t xml:space="preserve">
fecha de consulta: 23 de diciembre de 2024.</t>
        </r>
      </text>
    </comment>
    <comment ref="O26" authorId="0" shapeId="0" xr:uid="{00000000-0006-0000-0400-000022000000}">
      <text>
        <r>
          <rPr>
            <b/>
            <sz val="9"/>
            <color indexed="81"/>
            <rFont val="Tahoma"/>
            <family val="2"/>
          </rPr>
          <t>María José Iza:</t>
        </r>
        <r>
          <rPr>
            <sz val="9"/>
            <color indexed="81"/>
            <rFont val="Tahoma"/>
            <family val="2"/>
          </rPr>
          <t xml:space="preserve">
fecha de consulta: 23 de enero de 2025.</t>
        </r>
      </text>
    </comment>
    <comment ref="D27" authorId="0" shapeId="0" xr:uid="{00000000-0006-0000-0400-000023000000}">
      <text>
        <r>
          <rPr>
            <b/>
            <sz val="9"/>
            <color indexed="81"/>
            <rFont val="Tahoma"/>
            <family val="2"/>
          </rPr>
          <t>María José Iza:</t>
        </r>
        <r>
          <rPr>
            <sz val="9"/>
            <color indexed="81"/>
            <rFont val="Tahoma"/>
            <family val="2"/>
          </rPr>
          <t xml:space="preserve">
fecha de consulta: 21 de febrero de 2025.</t>
        </r>
      </text>
    </comment>
    <comment ref="E27" authorId="0" shapeId="0" xr:uid="{00000000-0006-0000-0400-000024000000}">
      <text>
        <r>
          <rPr>
            <b/>
            <sz val="9"/>
            <color indexed="81"/>
            <rFont val="Tahoma"/>
            <family val="2"/>
          </rPr>
          <t>María José Iza:</t>
        </r>
        <r>
          <rPr>
            <sz val="9"/>
            <color indexed="81"/>
            <rFont val="Tahoma"/>
            <family val="2"/>
          </rPr>
          <t xml:space="preserve">
fecha de consulta: 21 de marzo de 2025.</t>
        </r>
      </text>
    </comment>
    <comment ref="F27" authorId="0" shapeId="0" xr:uid="{59CC4F39-F487-4D22-8C6A-4CBA72EA9233}">
      <text>
        <r>
          <rPr>
            <b/>
            <sz val="9"/>
            <color indexed="81"/>
            <rFont val="Tahoma"/>
            <family val="2"/>
          </rPr>
          <t>María José Iza:</t>
        </r>
        <r>
          <rPr>
            <sz val="9"/>
            <color indexed="81"/>
            <rFont val="Tahoma"/>
            <family val="2"/>
          </rPr>
          <t xml:space="preserve">
fecha de consulta: 22 de abril de 2025.</t>
        </r>
      </text>
    </comment>
    <comment ref="G27" authorId="0" shapeId="0" xr:uid="{BA34A317-BCFF-44FE-98ED-97EE149E3BD0}">
      <text>
        <r>
          <rPr>
            <b/>
            <sz val="9"/>
            <color indexed="81"/>
            <rFont val="Tahoma"/>
            <family val="2"/>
          </rPr>
          <t>María José Iza:</t>
        </r>
        <r>
          <rPr>
            <sz val="9"/>
            <color indexed="81"/>
            <rFont val="Tahoma"/>
            <family val="2"/>
          </rPr>
          <t xml:space="preserve">
fecha de consulta: 23 de mayo de 2025.</t>
        </r>
      </text>
    </comment>
    <comment ref="H27" authorId="0" shapeId="0" xr:uid="{8686BEAE-6E8D-40C2-A336-B91E7DB406CD}">
      <text>
        <r>
          <rPr>
            <b/>
            <sz val="9"/>
            <color indexed="81"/>
            <rFont val="Tahoma"/>
            <family val="2"/>
          </rPr>
          <t>María José Iza:</t>
        </r>
        <r>
          <rPr>
            <sz val="9"/>
            <color indexed="81"/>
            <rFont val="Tahoma"/>
            <family val="2"/>
          </rPr>
          <t xml:space="preserve">
fecha de consulta: 16 de mayo de 2025.</t>
        </r>
      </text>
    </comment>
    <comment ref="I27" authorId="0" shapeId="0" xr:uid="{7C66243D-D8C7-4EFF-BCC6-8BADB5D8974F}">
      <text>
        <r>
          <rPr>
            <b/>
            <sz val="9"/>
            <color indexed="81"/>
            <rFont val="Tahoma"/>
            <family val="2"/>
          </rPr>
          <t>María José Iza:</t>
        </r>
        <r>
          <rPr>
            <sz val="9"/>
            <color indexed="81"/>
            <rFont val="Tahoma"/>
            <family val="2"/>
          </rPr>
          <t xml:space="preserve">
fecha de consulta: 10 de julio de 2025.</t>
        </r>
      </text>
    </comment>
    <comment ref="J27" authorId="0" shapeId="0" xr:uid="{7AF610ED-6BC4-4D67-8B19-70582FBB7D7C}">
      <text>
        <r>
          <rPr>
            <b/>
            <sz val="9"/>
            <color indexed="81"/>
            <rFont val="Tahoma"/>
            <family val="2"/>
          </rPr>
          <t>María José Iza:</t>
        </r>
        <r>
          <rPr>
            <sz val="9"/>
            <color indexed="81"/>
            <rFont val="Tahoma"/>
            <family val="2"/>
          </rPr>
          <t xml:space="preserve">
fecha de consulta: 15 de agosto de 2025.</t>
        </r>
      </text>
    </comment>
    <comment ref="K27" authorId="0" shapeId="0" xr:uid="{6BE43084-72F5-4B1B-8B98-9A9AF6C8E25E}">
      <text>
        <r>
          <rPr>
            <b/>
            <sz val="9"/>
            <color indexed="81"/>
            <rFont val="Tahoma"/>
            <family val="2"/>
          </rPr>
          <t>María José Iza:</t>
        </r>
        <r>
          <rPr>
            <sz val="9"/>
            <color indexed="81"/>
            <rFont val="Tahoma"/>
            <family val="2"/>
          </rPr>
          <t xml:space="preserve">
fecha de consulta: 15 de septiembre de 2025.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s>
  <commentList>
    <comment ref="E22" authorId="0" shapeId="0" xr:uid="{00000000-0006-0000-0500-000001000000}">
      <text>
        <r>
          <rPr>
            <sz val="9"/>
            <color indexed="81"/>
            <rFont val="Tahoma"/>
            <family val="2"/>
          </rPr>
          <t>fecha consulta 17 mar 2020</t>
        </r>
      </text>
    </comment>
    <comment ref="F22" authorId="0" shapeId="0" xr:uid="{00000000-0006-0000-0500-000002000000}">
      <text>
        <r>
          <rPr>
            <sz val="9"/>
            <color indexed="81"/>
            <rFont val="Tahoma"/>
            <family val="2"/>
          </rPr>
          <t>fecha de consulta 16/04/2020</t>
        </r>
      </text>
    </comment>
    <comment ref="G22" authorId="0" shapeId="0" xr:uid="{00000000-0006-0000-0500-000003000000}">
      <text>
        <r>
          <rPr>
            <sz val="9"/>
            <color indexed="81"/>
            <rFont val="Tahoma"/>
            <family val="2"/>
          </rPr>
          <t>fecha de consulta: 14 de mayo de 2020
dato ajustado conforme consulta de fecha 17 jun 2020</t>
        </r>
      </text>
    </comment>
    <comment ref="H22" authorId="0" shapeId="0" xr:uid="{00000000-0006-0000-0500-000004000000}">
      <text>
        <r>
          <rPr>
            <sz val="9"/>
            <color indexed="81"/>
            <rFont val="Tahoma"/>
            <family val="2"/>
          </rPr>
          <t>fecha de consulta: 17 de junio de 2020</t>
        </r>
      </text>
    </comment>
    <comment ref="I22" authorId="0" shapeId="0" xr:uid="{00000000-0006-0000-0500-000005000000}">
      <text>
        <r>
          <rPr>
            <sz val="9"/>
            <color indexed="81"/>
            <rFont val="Tahoma"/>
            <family val="2"/>
          </rPr>
          <t>fecha de consulta: 16 de julio de 2020</t>
        </r>
      </text>
    </comment>
    <comment ref="J22" authorId="0" shapeId="0" xr:uid="{00000000-0006-0000-0500-000006000000}">
      <text>
        <r>
          <rPr>
            <sz val="9"/>
            <color indexed="81"/>
            <rFont val="Tahoma"/>
            <family val="2"/>
          </rPr>
          <t>Fecha de consulta: 19 de agosto de 2020</t>
        </r>
      </text>
    </comment>
    <comment ref="K22" authorId="0" shapeId="0" xr:uid="{00000000-0006-0000-0500-000007000000}">
      <text>
        <r>
          <rPr>
            <sz val="9"/>
            <color indexed="81"/>
            <rFont val="Tahoma"/>
            <family val="2"/>
          </rPr>
          <t>Fecha de consulta: 16 de septiembre de 2020</t>
        </r>
      </text>
    </comment>
    <comment ref="L22" authorId="0" shapeId="0" xr:uid="{00000000-0006-0000-0500-000008000000}">
      <text>
        <r>
          <rPr>
            <sz val="9"/>
            <color indexed="81"/>
            <rFont val="Tahoma"/>
            <family val="2"/>
          </rPr>
          <t>Fecha de consulta: 21 oct 2020</t>
        </r>
      </text>
    </comment>
    <comment ref="M22" authorId="0" shapeId="0" xr:uid="{00000000-0006-0000-0500-000009000000}">
      <text>
        <r>
          <rPr>
            <sz val="9"/>
            <color indexed="81"/>
            <rFont val="Tahoma"/>
            <family val="2"/>
          </rPr>
          <t>Fecha de consulta: 17 nov. 2020</t>
        </r>
      </text>
    </comment>
    <comment ref="N22" authorId="0" shapeId="0" xr:uid="{00000000-0006-0000-0500-00000A000000}">
      <text>
        <r>
          <rPr>
            <b/>
            <sz val="9"/>
            <color indexed="81"/>
            <rFont val="Tahoma"/>
            <family val="2"/>
          </rPr>
          <t xml:space="preserve">Fecha de consulta:
</t>
        </r>
        <r>
          <rPr>
            <sz val="9"/>
            <color indexed="81"/>
            <rFont val="Tahoma"/>
            <family val="2"/>
          </rPr>
          <t>18 de diciembre de 2020</t>
        </r>
      </text>
    </comment>
    <comment ref="D23" authorId="0" shapeId="0" xr:uid="{00000000-0006-0000-0500-00000B000000}">
      <text>
        <r>
          <rPr>
            <sz val="9"/>
            <color indexed="81"/>
            <rFont val="Tahoma"/>
            <family val="2"/>
          </rPr>
          <t>fecha de consulta: 19 de febrero de 2021</t>
        </r>
      </text>
    </comment>
    <comment ref="E23" authorId="0" shapeId="0" xr:uid="{00000000-0006-0000-0500-00000C000000}">
      <text>
        <r>
          <rPr>
            <sz val="9"/>
            <color indexed="81"/>
            <rFont val="Tahoma"/>
            <family val="2"/>
          </rPr>
          <t>datos consultados al 22-mar-2021</t>
        </r>
      </text>
    </comment>
    <comment ref="M23" authorId="1" shapeId="0" xr:uid="{00000000-0006-0000-0500-00000D000000}">
      <text>
        <r>
          <rPr>
            <b/>
            <sz val="9"/>
            <color indexed="81"/>
            <rFont val="Tahoma"/>
            <family val="2"/>
          </rPr>
          <t>María José Iza:</t>
        </r>
        <r>
          <rPr>
            <sz val="9"/>
            <color indexed="81"/>
            <rFont val="Tahoma"/>
            <family val="2"/>
          </rPr>
          <t xml:space="preserve">
Fecha de consulta: 7 dic 2021 </t>
        </r>
      </text>
    </comment>
    <comment ref="N23" authorId="1" shapeId="0" xr:uid="{00000000-0006-0000-0500-00000E000000}">
      <text>
        <r>
          <rPr>
            <b/>
            <sz val="9"/>
            <color indexed="81"/>
            <rFont val="Tahoma"/>
            <family val="2"/>
          </rPr>
          <t>María José Iza:</t>
        </r>
        <r>
          <rPr>
            <sz val="9"/>
            <color indexed="81"/>
            <rFont val="Tahoma"/>
            <family val="2"/>
          </rPr>
          <t xml:space="preserve">
Fecha de consulta: 31/01/22</t>
        </r>
      </text>
    </comment>
    <comment ref="O23" authorId="1" shapeId="0" xr:uid="{00000000-0006-0000-0500-00000F000000}">
      <text>
        <r>
          <rPr>
            <b/>
            <sz val="9"/>
            <color indexed="81"/>
            <rFont val="Tahoma"/>
            <family val="2"/>
          </rPr>
          <t>María José Iza:</t>
        </r>
        <r>
          <rPr>
            <sz val="9"/>
            <color indexed="81"/>
            <rFont val="Tahoma"/>
            <family val="2"/>
          </rPr>
          <t xml:space="preserve">
Fecha de consulta: 31/01/22</t>
        </r>
      </text>
    </comment>
    <comment ref="D24" authorId="1" shapeId="0" xr:uid="{00000000-0006-0000-0500-000010000000}">
      <text>
        <r>
          <rPr>
            <b/>
            <sz val="9"/>
            <color indexed="81"/>
            <rFont val="Tahoma"/>
            <family val="2"/>
          </rPr>
          <t>María José Iza:</t>
        </r>
        <r>
          <rPr>
            <sz val="9"/>
            <color indexed="81"/>
            <rFont val="Tahoma"/>
            <family val="2"/>
          </rPr>
          <t xml:space="preserve">
fecha de consulta: 2 de marzo de 2022</t>
        </r>
      </text>
    </comment>
    <comment ref="E24" authorId="1" shapeId="0" xr:uid="{00000000-0006-0000-0500-000011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500-000012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500-000013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500-000014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500-000015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500-000016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500-000017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500-000018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500-000019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500-00001A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500-00001B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500-00001C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500-00001D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500-00001E000000}">
      <text>
        <r>
          <rPr>
            <b/>
            <sz val="9"/>
            <color indexed="81"/>
            <rFont val="Tahoma"/>
            <family val="2"/>
          </rPr>
          <t>María José Iza:</t>
        </r>
        <r>
          <rPr>
            <sz val="9"/>
            <color indexed="81"/>
            <rFont val="Tahoma"/>
            <family val="2"/>
          </rPr>
          <t xml:space="preserve">
fecha de consulta: 17 de abril de 2023</t>
        </r>
      </text>
    </comment>
    <comment ref="G25" authorId="1" shapeId="0" xr:uid="{00000000-0006-0000-0500-00001F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500-000020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500-000021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500-000022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500-000023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500-000024000000}">
      <text>
        <r>
          <rPr>
            <b/>
            <sz val="9"/>
            <color indexed="81"/>
            <rFont val="Tahoma"/>
            <family val="2"/>
          </rPr>
          <t>María José Iza:</t>
        </r>
        <r>
          <rPr>
            <sz val="9"/>
            <color indexed="81"/>
            <rFont val="Tahoma"/>
            <family val="2"/>
          </rPr>
          <t xml:space="preserve">
fecha de consulta: 16 de octubre de 2023</t>
        </r>
      </text>
    </comment>
    <comment ref="M25" authorId="1" shapeId="0" xr:uid="{00000000-0006-0000-0500-000025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500-000026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500-000027000000}">
      <text>
        <r>
          <rPr>
            <b/>
            <sz val="9"/>
            <color indexed="81"/>
            <rFont val="Tahoma"/>
            <family val="2"/>
          </rPr>
          <t>María José Iza:</t>
        </r>
        <r>
          <rPr>
            <sz val="9"/>
            <color indexed="81"/>
            <rFont val="Tahoma"/>
            <family val="2"/>
          </rPr>
          <t xml:space="preserve">
fecha de consulta: 15 de enero de 2024,</t>
        </r>
      </text>
    </comment>
    <comment ref="D26" authorId="1" shapeId="0" xr:uid="{00000000-0006-0000-0500-000028000000}">
      <text>
        <r>
          <rPr>
            <b/>
            <sz val="9"/>
            <color indexed="81"/>
            <rFont val="Tahoma"/>
            <family val="2"/>
          </rPr>
          <t>María José Iza:</t>
        </r>
        <r>
          <rPr>
            <sz val="9"/>
            <color indexed="81"/>
            <rFont val="Tahoma"/>
            <family val="2"/>
          </rPr>
          <t xml:space="preserve">
fecha de consulta: 20 de febrero de 2024.</t>
        </r>
      </text>
    </comment>
    <comment ref="E26" authorId="1" shapeId="0" xr:uid="{00000000-0006-0000-0500-000029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500-00002A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500-00002B000000}">
      <text>
        <r>
          <rPr>
            <b/>
            <sz val="9"/>
            <color indexed="81"/>
            <rFont val="Tahoma"/>
            <family val="2"/>
          </rPr>
          <t>María José Iza:</t>
        </r>
        <r>
          <rPr>
            <sz val="9"/>
            <color indexed="81"/>
            <rFont val="Tahoma"/>
            <family val="2"/>
          </rPr>
          <t xml:space="preserve">
fecha de consulta: 31 de mayo de 2024.</t>
        </r>
      </text>
    </comment>
    <comment ref="H26" authorId="1" shapeId="0" xr:uid="{00000000-0006-0000-0500-00002C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500-00002D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500-00002E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500-00002F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500-000030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500-000031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500-000032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500-000033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500-000034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500-000035000000}">
      <text>
        <r>
          <rPr>
            <b/>
            <sz val="9"/>
            <color indexed="81"/>
            <rFont val="Tahoma"/>
            <family val="2"/>
          </rPr>
          <t>María José Iza:</t>
        </r>
        <r>
          <rPr>
            <sz val="9"/>
            <color indexed="81"/>
            <rFont val="Tahoma"/>
            <family val="2"/>
          </rPr>
          <t xml:space="preserve">
fecha de consulta: 21 de marzo de 2025.</t>
        </r>
      </text>
    </comment>
    <comment ref="F27" authorId="1" shapeId="0" xr:uid="{201AB5F6-7E07-41F5-8F7C-650A0866421E}">
      <text>
        <r>
          <rPr>
            <b/>
            <sz val="9"/>
            <color indexed="81"/>
            <rFont val="Tahoma"/>
            <family val="2"/>
          </rPr>
          <t>María José Iza:</t>
        </r>
        <r>
          <rPr>
            <sz val="9"/>
            <color indexed="81"/>
            <rFont val="Tahoma"/>
            <family val="2"/>
          </rPr>
          <t xml:space="preserve">
fecha de consulta: 22 de abril de 2025.</t>
        </r>
      </text>
    </comment>
    <comment ref="G27" authorId="1" shapeId="0" xr:uid="{C9443D07-5154-4C7B-AFEC-A9BE0ECA45B6}">
      <text>
        <r>
          <rPr>
            <b/>
            <sz val="9"/>
            <color indexed="81"/>
            <rFont val="Tahoma"/>
            <family val="2"/>
          </rPr>
          <t>María José Iza:</t>
        </r>
        <r>
          <rPr>
            <sz val="9"/>
            <color indexed="81"/>
            <rFont val="Tahoma"/>
            <family val="2"/>
          </rPr>
          <t xml:space="preserve">
fecha de consulta: 23 de mayo de 2025.</t>
        </r>
      </text>
    </comment>
    <comment ref="H27" authorId="1" shapeId="0" xr:uid="{E7F50EBC-7C67-49B5-ACFD-B5B70947E612}">
      <text>
        <r>
          <rPr>
            <b/>
            <sz val="9"/>
            <color indexed="81"/>
            <rFont val="Tahoma"/>
            <family val="2"/>
          </rPr>
          <t>María José Iza:</t>
        </r>
        <r>
          <rPr>
            <sz val="9"/>
            <color indexed="81"/>
            <rFont val="Tahoma"/>
            <family val="2"/>
          </rPr>
          <t xml:space="preserve">
fecha de consulta: 16 de mayo de 2025.</t>
        </r>
      </text>
    </comment>
    <comment ref="I27" authorId="1" shapeId="0" xr:uid="{E3E77A49-44D5-4471-8FF7-7010FA0AEA91}">
      <text>
        <r>
          <rPr>
            <b/>
            <sz val="9"/>
            <color indexed="81"/>
            <rFont val="Tahoma"/>
            <family val="2"/>
          </rPr>
          <t>María José Iza:</t>
        </r>
        <r>
          <rPr>
            <sz val="9"/>
            <color indexed="81"/>
            <rFont val="Tahoma"/>
            <family val="2"/>
          </rPr>
          <t xml:space="preserve">
fecha de consulta: 10 de julio de 2025.</t>
        </r>
      </text>
    </comment>
    <comment ref="J27" authorId="1" shapeId="0" xr:uid="{5C3B7289-8089-4DDD-AD33-FF1F52D39E43}">
      <text>
        <r>
          <rPr>
            <b/>
            <sz val="9"/>
            <color indexed="81"/>
            <rFont val="Tahoma"/>
            <family val="2"/>
          </rPr>
          <t>María José Iza:</t>
        </r>
        <r>
          <rPr>
            <sz val="9"/>
            <color indexed="81"/>
            <rFont val="Tahoma"/>
            <family val="2"/>
          </rPr>
          <t xml:space="preserve">
fecha de consulta: 15 de agosto de 2025.</t>
        </r>
      </text>
    </comment>
    <comment ref="K27" authorId="1" shapeId="0" xr:uid="{041B8730-E52D-4DF1-BE00-4D6CD926C930}">
      <text>
        <r>
          <rPr>
            <b/>
            <sz val="9"/>
            <color indexed="81"/>
            <rFont val="Tahoma"/>
            <family val="2"/>
          </rPr>
          <t>María José Iza:</t>
        </r>
        <r>
          <rPr>
            <sz val="9"/>
            <color indexed="81"/>
            <rFont val="Tahoma"/>
            <family val="2"/>
          </rPr>
          <t xml:space="preserve">
fecha de consulta: 15 de septiembre de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00000000-0006-0000-0600-000001000000}">
      <text>
        <r>
          <rPr>
            <sz val="9"/>
            <color indexed="81"/>
            <rFont val="Tahoma"/>
            <family val="2"/>
          </rPr>
          <t>fecha consulta 17 mar 2020</t>
        </r>
      </text>
    </comment>
    <comment ref="F22" authorId="0" shapeId="0" xr:uid="{00000000-0006-0000-0600-000002000000}">
      <text>
        <r>
          <rPr>
            <sz val="9"/>
            <color indexed="81"/>
            <rFont val="Tahoma"/>
            <family val="2"/>
          </rPr>
          <t>fecha consulta 16 abr 2020</t>
        </r>
      </text>
    </comment>
    <comment ref="G22" authorId="0" shapeId="0" xr:uid="{00000000-0006-0000-0600-000003000000}">
      <text>
        <r>
          <rPr>
            <sz val="9"/>
            <color indexed="81"/>
            <rFont val="Tahoma"/>
            <family val="2"/>
          </rPr>
          <t>fecha de consulta: 14 de mayo de 2020
dato ajustado conforme consulta de fecha 17 jun 2020</t>
        </r>
      </text>
    </comment>
    <comment ref="H22" authorId="0" shapeId="0" xr:uid="{00000000-0006-0000-0600-000004000000}">
      <text>
        <r>
          <rPr>
            <sz val="9"/>
            <color indexed="81"/>
            <rFont val="Tahoma"/>
            <family val="2"/>
          </rPr>
          <t>fecha de consulta: 17 de junio de 2020</t>
        </r>
      </text>
    </comment>
    <comment ref="I22" authorId="0" shapeId="0" xr:uid="{00000000-0006-0000-0600-000005000000}">
      <text>
        <r>
          <rPr>
            <sz val="9"/>
            <color indexed="81"/>
            <rFont val="Tahoma"/>
            <family val="2"/>
          </rPr>
          <t>fecha de consulta: 16 de julio de 2020</t>
        </r>
      </text>
    </comment>
    <comment ref="J22" authorId="0" shapeId="0" xr:uid="{00000000-0006-0000-0600-000006000000}">
      <text>
        <r>
          <rPr>
            <sz val="9"/>
            <color indexed="81"/>
            <rFont val="Tahoma"/>
            <family val="2"/>
          </rPr>
          <t>fecha de consulta: 19 de agosto de 2020</t>
        </r>
      </text>
    </comment>
    <comment ref="K22" authorId="0" shapeId="0" xr:uid="{00000000-0006-0000-0600-000007000000}">
      <text>
        <r>
          <rPr>
            <sz val="9"/>
            <color indexed="81"/>
            <rFont val="Tahoma"/>
            <family val="2"/>
          </rPr>
          <t>fecha de consulta: 16 de septiembre de 2020</t>
        </r>
      </text>
    </comment>
    <comment ref="L22" authorId="0" shapeId="0" xr:uid="{00000000-0006-0000-0600-000008000000}">
      <text>
        <r>
          <rPr>
            <sz val="9"/>
            <color indexed="81"/>
            <rFont val="Tahoma"/>
            <family val="2"/>
          </rPr>
          <t>fecha de consulta: 21 oct  2020</t>
        </r>
      </text>
    </comment>
    <comment ref="M22" authorId="0" shapeId="0" xr:uid="{00000000-0006-0000-0600-000009000000}">
      <text>
        <r>
          <rPr>
            <sz val="9"/>
            <color indexed="81"/>
            <rFont val="Tahoma"/>
            <family val="2"/>
          </rPr>
          <t>fecha de consulta: 17 nov  2020</t>
        </r>
      </text>
    </comment>
    <comment ref="N22" authorId="0" shapeId="0" xr:uid="{00000000-0006-0000-0600-00000A000000}">
      <text>
        <r>
          <rPr>
            <sz val="9"/>
            <color indexed="81"/>
            <rFont val="Tahoma"/>
            <family val="2"/>
          </rPr>
          <t>fecha de consulta: 18  dic  2020</t>
        </r>
      </text>
    </comment>
    <comment ref="D23" authorId="0" shapeId="0" xr:uid="{00000000-0006-0000-0600-00000B000000}">
      <text>
        <r>
          <rPr>
            <sz val="9"/>
            <color indexed="81"/>
            <rFont val="Tahoma"/>
            <family val="2"/>
          </rPr>
          <t>fecha de consulta: 19 de febrero de 2021</t>
        </r>
      </text>
    </comment>
    <comment ref="E23" authorId="0" shapeId="0" xr:uid="{00000000-0006-0000-0600-00000C000000}">
      <text>
        <r>
          <rPr>
            <sz val="9"/>
            <color indexed="81"/>
            <rFont val="Tahoma"/>
            <family val="2"/>
          </rPr>
          <t>fecha de consulta: 22 de marzo de 2021</t>
        </r>
      </text>
    </comment>
    <comment ref="O23" authorId="1" shapeId="0" xr:uid="{00000000-0006-0000-0600-00000D000000}">
      <text>
        <r>
          <rPr>
            <b/>
            <sz val="9"/>
            <color indexed="81"/>
            <rFont val="Tahoma"/>
            <family val="2"/>
          </rPr>
          <t>María José Iza:</t>
        </r>
        <r>
          <rPr>
            <sz val="9"/>
            <color indexed="81"/>
            <rFont val="Tahoma"/>
            <family val="2"/>
          </rPr>
          <t xml:space="preserve">
Fecha de consulta: 31/01/22</t>
        </r>
      </text>
    </comment>
    <comment ref="D24" authorId="1" shapeId="0" xr:uid="{00000000-0006-0000-0600-00000E000000}">
      <text>
        <r>
          <rPr>
            <b/>
            <sz val="9"/>
            <color indexed="81"/>
            <rFont val="Tahoma"/>
            <family val="2"/>
          </rPr>
          <t>María José Iza:</t>
        </r>
        <r>
          <rPr>
            <sz val="9"/>
            <color indexed="81"/>
            <rFont val="Tahoma"/>
            <family val="2"/>
          </rPr>
          <t xml:space="preserve">
Fecha de consulta: 2/03/22</t>
        </r>
      </text>
    </comment>
    <comment ref="E24" authorId="1" shapeId="0" xr:uid="{00000000-0006-0000-0600-00000F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600-000010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600-000011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600-000012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600-000013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600-000014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600-000015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600-000016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600-000017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600-000018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600-000019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600-00001A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600-00001B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600-00001C000000}">
      <text>
        <r>
          <rPr>
            <b/>
            <sz val="9"/>
            <color indexed="81"/>
            <rFont val="Tahoma"/>
            <family val="2"/>
          </rPr>
          <t>María José Iza:</t>
        </r>
        <r>
          <rPr>
            <sz val="9"/>
            <color indexed="81"/>
            <rFont val="Tahoma"/>
            <family val="2"/>
          </rPr>
          <t xml:space="preserve">
fecha de consulta: 20 de abril de 2023</t>
        </r>
      </text>
    </comment>
    <comment ref="G25" authorId="1" shapeId="0" xr:uid="{00000000-0006-0000-0600-00001D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600-00001E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600-00001F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600-000020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600-000021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600-000022000000}">
      <text>
        <r>
          <rPr>
            <b/>
            <sz val="9"/>
            <color indexed="81"/>
            <rFont val="Tahoma"/>
            <family val="2"/>
          </rPr>
          <t>María José Iza:</t>
        </r>
        <r>
          <rPr>
            <sz val="9"/>
            <color indexed="81"/>
            <rFont val="Tahoma"/>
            <family val="2"/>
          </rPr>
          <t xml:space="preserve">
fecha de consulta: 16 de septiembre de 2023</t>
        </r>
      </text>
    </comment>
    <comment ref="M25" authorId="1" shapeId="0" xr:uid="{00000000-0006-0000-0600-000023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600-000024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600-000025000000}">
      <text>
        <r>
          <rPr>
            <b/>
            <sz val="9"/>
            <color indexed="81"/>
            <rFont val="Tahoma"/>
            <family val="2"/>
          </rPr>
          <t>María José Iza:</t>
        </r>
        <r>
          <rPr>
            <sz val="9"/>
            <color indexed="81"/>
            <rFont val="Tahoma"/>
            <family val="2"/>
          </rPr>
          <t xml:space="preserve">
fecha de consulta: 15 de enero de 2024.</t>
        </r>
      </text>
    </comment>
    <comment ref="D26" authorId="2" shapeId="0" xr:uid="{00000000-0006-0000-0600-000026000000}">
      <text>
        <r>
          <rPr>
            <b/>
            <sz val="9"/>
            <color indexed="81"/>
            <rFont val="Tahoma"/>
            <family val="2"/>
          </rPr>
          <t>Alvaro Jaramillo:</t>
        </r>
        <r>
          <rPr>
            <sz val="9"/>
            <color indexed="81"/>
            <rFont val="Tahoma"/>
            <family val="2"/>
          </rPr>
          <t xml:space="preserve">
fecha de consulta: 20 de febrero de 2024.</t>
        </r>
      </text>
    </comment>
    <comment ref="E26" authorId="1" shapeId="0" xr:uid="{00000000-0006-0000-0600-000027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600-000028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600-000029000000}">
      <text>
        <r>
          <rPr>
            <b/>
            <sz val="9"/>
            <color indexed="81"/>
            <rFont val="Tahoma"/>
            <family val="2"/>
          </rPr>
          <t>María José Iza:</t>
        </r>
        <r>
          <rPr>
            <sz val="9"/>
            <color indexed="81"/>
            <rFont val="Tahoma"/>
            <family val="2"/>
          </rPr>
          <t xml:space="preserve">
fecha de consulta: 20 de junio de 2024.</t>
        </r>
      </text>
    </comment>
    <comment ref="H26" authorId="1" shapeId="0" xr:uid="{00000000-0006-0000-0600-00002A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600-00002B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600-00002C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600-00002D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600-00002E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600-00002F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600-000030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600-000031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600-000032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600-000033000000}">
      <text>
        <r>
          <rPr>
            <b/>
            <sz val="9"/>
            <color indexed="81"/>
            <rFont val="Tahoma"/>
            <family val="2"/>
          </rPr>
          <t>María José Iza:</t>
        </r>
        <r>
          <rPr>
            <sz val="9"/>
            <color indexed="81"/>
            <rFont val="Tahoma"/>
            <family val="2"/>
          </rPr>
          <t xml:space="preserve">
fecha de consulta: 21 de marzo de 2025.</t>
        </r>
      </text>
    </comment>
    <comment ref="F27" authorId="1" shapeId="0" xr:uid="{BD15BDD4-D891-40E8-A3C5-AD9CE5981B39}">
      <text>
        <r>
          <rPr>
            <b/>
            <sz val="9"/>
            <color indexed="81"/>
            <rFont val="Tahoma"/>
            <family val="2"/>
          </rPr>
          <t>María José Iza:</t>
        </r>
        <r>
          <rPr>
            <sz val="9"/>
            <color indexed="81"/>
            <rFont val="Tahoma"/>
            <family val="2"/>
          </rPr>
          <t xml:space="preserve">
fecha de consulta: 22 de abril de 2025.</t>
        </r>
      </text>
    </comment>
    <comment ref="G27" authorId="1" shapeId="0" xr:uid="{967173BB-5A96-4E3A-8329-94DE1A091C5C}">
      <text>
        <r>
          <rPr>
            <b/>
            <sz val="9"/>
            <color indexed="81"/>
            <rFont val="Tahoma"/>
            <family val="2"/>
          </rPr>
          <t>María José Iza:</t>
        </r>
        <r>
          <rPr>
            <sz val="9"/>
            <color indexed="81"/>
            <rFont val="Tahoma"/>
            <family val="2"/>
          </rPr>
          <t xml:space="preserve">
fecha de consulta: 23 de mayo de 2025.</t>
        </r>
      </text>
    </comment>
    <comment ref="H27" authorId="1" shapeId="0" xr:uid="{B1169C76-93FC-40F6-B6BB-86F748A74B37}">
      <text>
        <r>
          <rPr>
            <b/>
            <sz val="9"/>
            <color indexed="81"/>
            <rFont val="Tahoma"/>
            <family val="2"/>
          </rPr>
          <t>María José Iza:</t>
        </r>
        <r>
          <rPr>
            <sz val="9"/>
            <color indexed="81"/>
            <rFont val="Tahoma"/>
            <family val="2"/>
          </rPr>
          <t xml:space="preserve">
fecha de consulta: 16 de mayo de 2025.</t>
        </r>
      </text>
    </comment>
    <comment ref="I27" authorId="1" shapeId="0" xr:uid="{A9061F79-23DB-4CEB-B344-0C55353B3A7C}">
      <text>
        <r>
          <rPr>
            <b/>
            <sz val="9"/>
            <color indexed="81"/>
            <rFont val="Tahoma"/>
            <family val="2"/>
          </rPr>
          <t>María José Iza:</t>
        </r>
        <r>
          <rPr>
            <sz val="9"/>
            <color indexed="81"/>
            <rFont val="Tahoma"/>
            <family val="2"/>
          </rPr>
          <t xml:space="preserve">
fecha de consulta: 10 de julio de 2025.</t>
        </r>
      </text>
    </comment>
    <comment ref="J27" authorId="1" shapeId="0" xr:uid="{2E530FCD-C565-4E7C-9ED4-5D25EE6C0049}">
      <text>
        <r>
          <rPr>
            <b/>
            <sz val="9"/>
            <color indexed="81"/>
            <rFont val="Tahoma"/>
            <family val="2"/>
          </rPr>
          <t>María José Iza:</t>
        </r>
        <r>
          <rPr>
            <sz val="9"/>
            <color indexed="81"/>
            <rFont val="Tahoma"/>
            <family val="2"/>
          </rPr>
          <t xml:space="preserve">
fecha de consulta: 15 de agosto de 2025.</t>
        </r>
      </text>
    </comment>
    <comment ref="K27" authorId="1" shapeId="0" xr:uid="{90E7EACB-7399-4888-8D28-17E88F61977E}">
      <text>
        <r>
          <rPr>
            <b/>
            <sz val="9"/>
            <color indexed="81"/>
            <rFont val="Tahoma"/>
            <family val="2"/>
          </rPr>
          <t>María José Iza:</t>
        </r>
        <r>
          <rPr>
            <sz val="9"/>
            <color indexed="81"/>
            <rFont val="Tahoma"/>
            <family val="2"/>
          </rPr>
          <t xml:space="preserve">
fecha de consulta: 15 de septiembre de 2025.</t>
        </r>
      </text>
    </comment>
  </commentList>
</comments>
</file>

<file path=xl/sharedStrings.xml><?xml version="1.0" encoding="utf-8"?>
<sst xmlns="http://schemas.openxmlformats.org/spreadsheetml/2006/main" count="210" uniqueCount="79">
  <si>
    <t>Febrero</t>
  </si>
  <si>
    <t>Julio</t>
  </si>
  <si>
    <t>Septiembre</t>
  </si>
  <si>
    <t>Octubre</t>
  </si>
  <si>
    <t>Noviembre</t>
  </si>
  <si>
    <t>Diciembre</t>
  </si>
  <si>
    <t>Marzo</t>
  </si>
  <si>
    <t>Abril</t>
  </si>
  <si>
    <t>Mayo</t>
  </si>
  <si>
    <t>Enero</t>
  </si>
  <si>
    <t>Junio</t>
  </si>
  <si>
    <t>Agosto</t>
  </si>
  <si>
    <t>CORPORACIÓN DEL SEGURO DE DEPÓSITOS, FONDO DE LIQUIDEZ Y FONDO DE SEGUROS PRIVADOS</t>
  </si>
  <si>
    <t>SISTEMA FINANCIERO PRIVADO</t>
  </si>
  <si>
    <t>SISTEMA FINANCIERO POPULAR Y SOLIDARIO</t>
  </si>
  <si>
    <t>&lt;- Volver a índice</t>
  </si>
  <si>
    <t>Notas</t>
  </si>
  <si>
    <t>Contribuciones</t>
  </si>
  <si>
    <t>Año</t>
  </si>
  <si>
    <t>Mes</t>
  </si>
  <si>
    <t>(2) El fideicomiso ordenado por la Ley de Creación de la Red de Seguridad Financiera expedida en diciembre de 2008, se constituyó y estuvo operativo a partir de octubre de 2009.</t>
  </si>
  <si>
    <t>(2)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</si>
  <si>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TOTAL SISTEMA FINANCIERO</t>
  </si>
  <si>
    <t>EVOLUCIÓN HISTÓRICA DE LAS CONTRIBUCIONES AL FONDO DE SEGURO DE DEPÓSITOS PRIVADO</t>
  </si>
  <si>
    <t>(en US$ y porcentajes)</t>
  </si>
  <si>
    <t>Variación anual (%)</t>
  </si>
  <si>
    <t>(1) El fideicomiso ordenado por la Ley de Creación de la Red de Seguridad Financiera expedida en diciembre de 2008, se constituyó y estuvo operativo a partir de octubre de 2009.</t>
  </si>
  <si>
    <t>(3)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</si>
  <si>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EVOLUCIÓN HISTÓRICA DE LAS CONTRIBUCIONES A LOS FONDOS DE SEGURO DE DEPÓSITOS</t>
  </si>
  <si>
    <t>Notas:</t>
  </si>
  <si>
    <t>2. HISTÓRICOS DE PATRIMONIO Y CONTRIBUCIONES</t>
  </si>
  <si>
    <t>2.1.1.</t>
  </si>
  <si>
    <t>2.1.2.</t>
  </si>
  <si>
    <t>2.2.1.</t>
  </si>
  <si>
    <t>2.2.2.</t>
  </si>
  <si>
    <t>2.3.1.</t>
  </si>
  <si>
    <t>2.3.2.</t>
  </si>
  <si>
    <t>2.1.</t>
  </si>
  <si>
    <t>2.2.</t>
  </si>
  <si>
    <t>2.3.</t>
  </si>
  <si>
    <r>
      <rPr>
        <b/>
        <sz val="10"/>
        <color indexed="8"/>
        <rFont val="Calibri"/>
        <family val="2"/>
      </rPr>
      <t xml:space="preserve">Fuente: </t>
    </r>
    <r>
      <rPr>
        <sz val="10"/>
        <color indexed="8"/>
        <rFont val="Calibri"/>
        <family val="2"/>
      </rPr>
      <t>COSEDE</t>
    </r>
  </si>
  <si>
    <t>(3) A partir del mes de agosto de 2016 las Asociaciones Mutualistas de Ahorro y Crédito comienzan a aportar en el sector financiero popular y solidario.</t>
  </si>
  <si>
    <t xml:space="preserve">(4) El valor del Fideicomiso del Sector Financiero Popular y Solidario registrado a octubre de 2016 debe ser considerado como un dato provisional, debido a que las cuentas por cobrar se encuentran en proceso de revisión. </t>
  </si>
  <si>
    <t>Patrimonio Neto</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</si>
  <si>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PRIVADO</t>
    </r>
  </si>
  <si>
    <t xml:space="preserve">(2) En septiembre de 2009 la COSEDE recibe la transferencia del valor de US$ 126'291.034,21 por concepto de transferencia de los recursos de la extinta Agencia de Garantía de Depósitos-AGD, en cumplimiento de la Disposición Transitoria Cuarta de la Ley de Creación de la Red de Seguridad Financiera expedida en diciembre de 2008. Un valor suplementario de  US$ 7'689.109,21 es transferido al fideicomiso por el mismo motivo en febrero de 2011; en consecuencia, el aporte de la extinta AGD totaliza el valor de US$ 133'980.143,42.  </t>
  </si>
  <si>
    <t>(3) El fideicomiso ordenado por la Ley de Creación de la Red de Seguridad Financiera expedida en diciembre de 2008, se constituyó y estuvo operativo a partir de octubre de 2009.</t>
  </si>
  <si>
    <t>(4)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</si>
  <si>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 xml:space="preserve">(5) En agosto de 2016 se deduce el valor de las contribuciones acumuladas de las Asociaciones Mutualistas de Ahorro y Crédito para la Vivienda por el valor de US$30,03 millones. </t>
  </si>
  <si>
    <t xml:space="preserve">(7) A diciembre de 2016 se constituyen provisiones de cuentas por cobrar a entidades en liquidación. </t>
  </si>
  <si>
    <t xml:space="preserve">(4) En agosto de 2016 se incluye el valor de las contribuciones acumuladas de las Asociaciones Mutualistas de Ahorro y Crédito para la Vivienda por el valor de US$30,03 millones. </t>
  </si>
  <si>
    <t xml:space="preserve">(5) El valor del Fideicomiso del Sector Financiero Popular y Solidario registrado a octubre de 2016 debe ser considerado como un dato provisional, debido a que las cuentas por cobrar se encuentran en proceso de revisión. </t>
  </si>
  <si>
    <t xml:space="preserve">(5) A diciembre de 2016 se constituyen provisiones de cuentas por cobrar a entidades en liquidación. </t>
  </si>
  <si>
    <t>(1) Para determinar el patrimonio neto de los meses comprendidos entre enero y noviembre, al patrimonio registrado en el estado financiero se le incluye los ingresos menos los gastos; para los meses de diciembre se considera únicamente el valor del patrimonio toda vez que éste ya se encuentra neteado.</t>
  </si>
  <si>
    <t xml:space="preserve">(6) A partir de septiembre de 2016, para periodos diferentes a diciembre se incluye al Patrimonio los resultados del ejercicio. </t>
  </si>
  <si>
    <t>(8) El valor del Patrimonio Neto del mes de diciembre de 2016 fue ajustado.</t>
  </si>
  <si>
    <t>(6) El valor del Patrimonio Neto del mes de diciembre de 2016 fue ajustado.</t>
  </si>
  <si>
    <t>(8) El valor del Patrimonio Neto del mes de diciembre de 2016 y, del mes de julio de 2017 fueron ajustados.</t>
  </si>
  <si>
    <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</si>
  <si>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POPULAR Y SOLIDARIO</t>
    </r>
  </si>
  <si>
    <t>EVOLUCIÓN HISTÓRICA DE LAS CONTRIBUCIONES AL FONDO DE SEGURO DE DEPÓSITOS DEL SECTOR FINANCIERO POPULAR Y SOLIDARIO</t>
  </si>
  <si>
    <r>
      <t>EVOLUCIÓN HISTÓRICA DEL PATRIMONIO NETO</t>
    </r>
    <r>
      <rPr>
        <vertAlign val="superscript"/>
        <sz val="11"/>
        <color theme="1"/>
        <rFont val="Calibri"/>
        <family val="2"/>
        <scheme val="minor"/>
      </rPr>
      <t>1</t>
    </r>
    <r>
      <rPr>
        <sz val="11"/>
        <color theme="1"/>
        <rFont val="Calibri"/>
        <family val="2"/>
        <scheme val="minor"/>
      </rPr>
      <t xml:space="preserve"> DE LOS FONDOS DE SEGURO DE DEPÓSITOS PRIVADO Y POPULAR Y SOLIDARIO</t>
    </r>
  </si>
  <si>
    <t xml:space="preserve">Octubre </t>
  </si>
  <si>
    <t>Febrero (9)</t>
  </si>
  <si>
    <r>
      <rPr>
        <b/>
        <sz val="10"/>
        <color indexed="8"/>
        <rFont val="Calibri"/>
        <family val="2"/>
      </rPr>
      <t xml:space="preserve">Fuente: </t>
    </r>
    <r>
      <rPr>
        <sz val="10"/>
        <color indexed="8"/>
        <rFont val="Calibri"/>
        <family val="2"/>
      </rPr>
      <t>COSEDE / SCR/Conciliación / Reportes de Conciliación - General - Reporte 1 Conciliación de contribuciones del periódo</t>
    </r>
  </si>
  <si>
    <t>(9) El valor del Patrimonio Neto del mes de noviembre de 2018 se mantiene constante, debido a que las constribuciones de este mes fueron registradas en el mes de diciembre.</t>
  </si>
  <si>
    <t>(10) En el mes de abril de 2020, el patrimonio del Fideicomiso se mantiene constante, debido a que se encuentran pendientes las transferencias de contribuciones del mes abril a la cuenta del BCE, particular que se regularizará en el mes de mayo de 2020.</t>
  </si>
  <si>
    <t xml:space="preserve">Mayo </t>
  </si>
  <si>
    <t>(11) A partir del mes de agosto no se consideran los valores de los estados financieros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</si>
  <si>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(12) El patrimonio del mes de enero y febrero de 2021, permanece constante con referencia al mes de dciembre de 2020, debido a que  la COSEDE, se encuentra realizando la migración de datos del sistema E-SIGEF al sistema SINAFIP, motivos por el cual no se han transferido recursos.</t>
  </si>
  <si>
    <t>(9) El patrimonio del mes de enero y febrero de 2021, permanece constante con referencia al mes de dciembre de 2020, debido a que  la COSEDE, se encuentra realizando la migración de datos del sistema E-SIGEF al sistema SINAFIP, motivos por el cual no se han transferido recursos.</t>
  </si>
  <si>
    <t>(7) El patrimonio del mes de enero y febrero de 2021, permanece constante con referencia al mes de dciembre de 2020, debido a que  la COSEDE, se encuentra realizando la migración de datos del sistema E-SIGEF al sistema SINAFIP, motivos por el cual no se han transferido recursos.</t>
  </si>
  <si>
    <t>(13) El patrimonio del mes de octubre de 2021, permanece constante con referencia al mes de septiembre, debido a que  estos recursos fueron transferidos en el mes de  octubre y se efectivizaron en el mes de noviembre.</t>
  </si>
  <si>
    <t>(8) El patrimonio privado del mes de octubre de 2021, permanece constante con referencia al mes de septiembre, debido a que  estos recursos fueron transferidos en el mes de  octubre y se efectivizaron en el mes de noviembre.</t>
  </si>
  <si>
    <t>(14) El patrimonio del mes de marzo de 2024, permanece constante con referencia al mes anterior, debido a que el MEF realiza la transferencia de recursos los primeros días del mes de abril y su registro se podrá evidenciar en el mes señalado.</t>
  </si>
  <si>
    <t>(9) El patrimonio privado del mes de marzo de 2024, permanece constante con referencia al mes anterior, debido a que el MEF realiza la transferencia de recursos los primeros días del mes de abril y su registro se podrá evidenciar en el mes señalado.</t>
  </si>
  <si>
    <t>(15) El patrimonio del mes de septiembre de 2024 permanece constante debido a que los recursos transferidos por COSEDE son acreditados por el MEF los primeros días del mes de octubre.</t>
  </si>
  <si>
    <r>
      <t xml:space="preserve">PUBLICACIÓN ESTADÍSTICA MENSUAL 
</t>
    </r>
    <r>
      <rPr>
        <b/>
        <sz val="11"/>
        <color theme="0" tint="-0.499984740745262"/>
        <rFont val="Garamond"/>
        <family val="1"/>
      </rPr>
      <t>(datos al 31 de agosto de 2025)</t>
    </r>
  </si>
  <si>
    <t>Al 31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</si>
</sst>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b/>
      <sz val="10"/>
      <color indexed="8"/>
      <name val="Calibri"/>
      <family val="2"/>
    </font>
    <font>
      <sz val="10"/>
      <color indexed="8"/>
      <name val="Calibri"/>
      <family val="2"/>
    </font>
    <font>
      <b/>
      <sz val="14"/>
      <color theme="0" tint="-0.499984740745262"/>
      <name val="Garamond"/>
      <family val="1"/>
    </font>
    <font>
      <b/>
      <sz val="11"/>
      <color theme="0" tint="-0.499984740745262"/>
      <name val="Garamond"/>
      <family val="1"/>
    </font>
    <font>
      <vertAlign val="superscript"/>
      <sz val="11"/>
      <color theme="1"/>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7">
    <border>
      <left/>
      <right/>
      <top/>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style="hair">
        <color auto="1"/>
      </top>
      <bottom style="hair">
        <color auto="1"/>
      </bottom>
      <diagonal/>
    </border>
  </borders>
  <cellStyleXfs count="4">
    <xf numFmtId="0" fontId="0" fillId="0" borderId="0"/>
    <xf numFmtId="0" fontId="8"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6">
    <xf numFmtId="0" fontId="0" fillId="0" borderId="0" xfId="0"/>
    <xf numFmtId="0" fontId="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0" fillId="2" borderId="0" xfId="0" applyFill="1"/>
    <xf numFmtId="0" fontId="4" fillId="0" borderId="0" xfId="0" applyFont="1" applyAlignment="1">
      <alignment vertical="center"/>
    </xf>
    <xf numFmtId="0" fontId="3" fillId="0" borderId="0" xfId="0" applyFont="1" applyAlignment="1">
      <alignment vertical="center"/>
    </xf>
    <xf numFmtId="0" fontId="2" fillId="0" borderId="0" xfId="0" applyFont="1"/>
    <xf numFmtId="0" fontId="0" fillId="0" borderId="0" xfId="0" applyAlignment="1">
      <alignment horizontal="center" vertical="center"/>
    </xf>
    <xf numFmtId="0" fontId="0" fillId="2" borderId="0" xfId="0" quotePrefix="1" applyFill="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0" fontId="5" fillId="2" borderId="0" xfId="0" applyFont="1" applyFill="1" applyAlignment="1">
      <alignment horizontal="left"/>
    </xf>
    <xf numFmtId="4" fontId="0" fillId="2" borderId="0" xfId="0" applyNumberFormat="1" applyFill="1"/>
    <xf numFmtId="0" fontId="11" fillId="2" borderId="0" xfId="0" applyFont="1" applyFill="1" applyAlignment="1">
      <alignment horizontal="left"/>
    </xf>
    <xf numFmtId="0" fontId="9" fillId="2" borderId="0" xfId="0" applyFont="1" applyFill="1" applyAlignment="1">
      <alignment horizontal="center"/>
    </xf>
    <xf numFmtId="0" fontId="0" fillId="0" borderId="0" xfId="0" applyAlignment="1">
      <alignment vertical="center"/>
    </xf>
    <xf numFmtId="0" fontId="2" fillId="2" borderId="0" xfId="0" applyFont="1" applyFill="1"/>
    <xf numFmtId="0" fontId="0" fillId="7" borderId="1" xfId="0" quotePrefix="1" applyFill="1" applyBorder="1" applyAlignment="1">
      <alignment horizontal="center"/>
    </xf>
    <xf numFmtId="0" fontId="0" fillId="2" borderId="1" xfId="0" quotePrefix="1" applyFill="1" applyBorder="1" applyAlignment="1">
      <alignment horizontal="center"/>
    </xf>
    <xf numFmtId="165" fontId="0" fillId="2" borderId="0" xfId="3" applyNumberFormat="1" applyFont="1" applyFill="1"/>
    <xf numFmtId="165" fontId="0" fillId="0" borderId="0" xfId="3" applyNumberFormat="1" applyFont="1"/>
    <xf numFmtId="0" fontId="13" fillId="2" borderId="0" xfId="0" applyFont="1" applyFill="1"/>
    <xf numFmtId="165" fontId="0" fillId="2" borderId="0" xfId="0" applyNumberFormat="1" applyFill="1" applyAlignment="1">
      <alignment horizontal="left"/>
    </xf>
    <xf numFmtId="164" fontId="0" fillId="2" borderId="0" xfId="0" applyNumberFormat="1" applyFill="1"/>
    <xf numFmtId="10" fontId="0" fillId="2" borderId="0" xfId="2" applyNumberFormat="1" applyFont="1" applyFill="1"/>
    <xf numFmtId="166" fontId="0" fillId="2" borderId="0" xfId="2" applyNumberFormat="1" applyFont="1" applyFill="1"/>
    <xf numFmtId="0" fontId="10" fillId="2" borderId="0" xfId="0" applyFont="1" applyFill="1" applyAlignment="1">
      <alignment horizontal="left" vertical="center" wrapText="1"/>
    </xf>
    <xf numFmtId="0" fontId="10" fillId="2" borderId="0" xfId="0" applyFont="1" applyFill="1" applyAlignment="1">
      <alignment horizontal="left" vertical="center"/>
    </xf>
    <xf numFmtId="165" fontId="0" fillId="2" borderId="0" xfId="0" applyNumberFormat="1" applyFill="1"/>
    <xf numFmtId="166" fontId="0" fillId="0" borderId="0" xfId="2" applyNumberFormat="1" applyFont="1" applyBorder="1"/>
    <xf numFmtId="0" fontId="6" fillId="0" borderId="0" xfId="0" applyFont="1" applyAlignment="1">
      <alignment horizontal="center"/>
    </xf>
    <xf numFmtId="10" fontId="0" fillId="2" borderId="0" xfId="2" applyNumberFormat="1" applyFont="1" applyFill="1" applyBorder="1"/>
    <xf numFmtId="9" fontId="0" fillId="2" borderId="0" xfId="2" applyFont="1" applyFill="1" applyBorder="1" applyAlignment="1">
      <alignment horizontal="left"/>
    </xf>
    <xf numFmtId="164" fontId="0" fillId="2" borderId="0" xfId="3" applyFont="1" applyFill="1" applyBorder="1" applyAlignment="1">
      <alignment horizontal="left"/>
    </xf>
    <xf numFmtId="165" fontId="0" fillId="2" borderId="0" xfId="3" applyNumberFormat="1" applyFont="1" applyFill="1" applyBorder="1" applyAlignment="1">
      <alignment horizontal="left"/>
    </xf>
    <xf numFmtId="165" fontId="0" fillId="2" borderId="0" xfId="3" applyNumberFormat="1" applyFont="1" applyFill="1" applyBorder="1" applyAlignment="1">
      <alignment horizontal="right"/>
    </xf>
    <xf numFmtId="9" fontId="0" fillId="0" borderId="0" xfId="2" applyFont="1"/>
    <xf numFmtId="10" fontId="0" fillId="0" borderId="0" xfId="2" applyNumberFormat="1" applyFont="1"/>
    <xf numFmtId="0" fontId="0" fillId="0" borderId="0" xfId="0" applyAlignment="1">
      <alignment horizontal="right"/>
    </xf>
    <xf numFmtId="165" fontId="0" fillId="0" borderId="0" xfId="0" applyNumberFormat="1"/>
    <xf numFmtId="166" fontId="0" fillId="0" borderId="0" xfId="2" applyNumberFormat="1" applyFont="1" applyFill="1" applyBorder="1"/>
    <xf numFmtId="0" fontId="0" fillId="5" borderId="1" xfId="0" quotePrefix="1" applyFill="1" applyBorder="1" applyAlignment="1">
      <alignment horizontal="center"/>
    </xf>
    <xf numFmtId="17" fontId="6" fillId="3" borderId="1" xfId="0" applyNumberFormat="1" applyFont="1" applyFill="1" applyBorder="1" applyAlignment="1">
      <alignment horizontal="center"/>
    </xf>
    <xf numFmtId="17" fontId="6" fillId="3" borderId="1" xfId="0" quotePrefix="1" applyNumberFormat="1" applyFont="1" applyFill="1" applyBorder="1" applyAlignment="1">
      <alignment horizontal="center"/>
    </xf>
    <xf numFmtId="165" fontId="0" fillId="2" borderId="1" xfId="0" applyNumberFormat="1" applyFill="1" applyBorder="1"/>
    <xf numFmtId="0" fontId="0" fillId="0" borderId="1" xfId="0" applyBorder="1"/>
    <xf numFmtId="10" fontId="0" fillId="0" borderId="1" xfId="2" applyNumberFormat="1" applyFont="1" applyBorder="1"/>
    <xf numFmtId="165" fontId="0" fillId="0" borderId="1" xfId="0" applyNumberFormat="1" applyBorder="1"/>
    <xf numFmtId="165" fontId="0" fillId="2" borderId="1" xfId="3" applyNumberFormat="1" applyFont="1" applyFill="1" applyBorder="1"/>
    <xf numFmtId="165" fontId="0" fillId="2" borderId="1" xfId="3" applyNumberFormat="1" applyFont="1" applyFill="1" applyBorder="1" applyAlignment="1">
      <alignment wrapText="1"/>
    </xf>
    <xf numFmtId="165" fontId="0" fillId="2" borderId="2" xfId="0" applyNumberFormat="1" applyFill="1" applyBorder="1"/>
    <xf numFmtId="0" fontId="6" fillId="3" borderId="1" xfId="0" applyFont="1" applyFill="1" applyBorder="1" applyAlignment="1">
      <alignment horizontal="center"/>
    </xf>
    <xf numFmtId="166" fontId="0" fillId="0" borderId="1" xfId="2" applyNumberFormat="1" applyFont="1" applyBorder="1"/>
    <xf numFmtId="165" fontId="0" fillId="2" borderId="1" xfId="0" applyNumberFormat="1" applyFill="1" applyBorder="1" applyAlignment="1">
      <alignment wrapText="1"/>
    </xf>
    <xf numFmtId="0" fontId="6" fillId="3" borderId="6" xfId="0" applyFont="1" applyFill="1" applyBorder="1" applyAlignment="1">
      <alignment horizontal="center"/>
    </xf>
    <xf numFmtId="0" fontId="6" fillId="3" borderId="0" xfId="0" applyFont="1" applyFill="1" applyAlignment="1">
      <alignment horizontal="center" vertical="center" textRotation="90"/>
    </xf>
    <xf numFmtId="0" fontId="6" fillId="3" borderId="0" xfId="0" applyFont="1" applyFill="1" applyAlignment="1">
      <alignment horizontal="center"/>
    </xf>
    <xf numFmtId="0" fontId="14" fillId="2" borderId="0" xfId="0" applyFont="1" applyFill="1" applyAlignment="1">
      <alignment horizontal="center" vertical="center" wrapText="1"/>
    </xf>
    <xf numFmtId="0" fontId="8" fillId="2" borderId="1" xfId="1" applyFill="1" applyBorder="1" applyAlignment="1">
      <alignment horizontal="left" indent="1"/>
    </xf>
    <xf numFmtId="0" fontId="9" fillId="7" borderId="1" xfId="0" quotePrefix="1" applyFont="1" applyFill="1" applyBorder="1" applyAlignment="1">
      <alignment horizontal="left"/>
    </xf>
    <xf numFmtId="0" fontId="7" fillId="4" borderId="0" xfId="0" applyFont="1" applyFill="1" applyAlignment="1">
      <alignment horizontal="center"/>
    </xf>
    <xf numFmtId="0" fontId="9" fillId="5" borderId="1" xfId="0" quotePrefix="1" applyFont="1" applyFill="1" applyBorder="1" applyAlignment="1">
      <alignment horizontal="left"/>
    </xf>
    <xf numFmtId="0" fontId="9" fillId="6" borderId="1" xfId="0" quotePrefix="1" applyFont="1" applyFill="1" applyBorder="1" applyAlignment="1">
      <alignment horizontal="left"/>
    </xf>
    <xf numFmtId="0" fontId="3" fillId="0" borderId="0" xfId="0" applyFont="1" applyAlignment="1">
      <alignment horizontal="center" vertical="center"/>
    </xf>
    <xf numFmtId="0" fontId="0" fillId="0" borderId="0" xfId="0" applyAlignment="1">
      <alignment horizontal="center" vertical="center"/>
    </xf>
    <xf numFmtId="0" fontId="6" fillId="3" borderId="1" xfId="0" applyFont="1" applyFill="1" applyBorder="1" applyAlignment="1">
      <alignment horizontal="center" vertical="center" wrapText="1"/>
    </xf>
    <xf numFmtId="0" fontId="10" fillId="2" borderId="0" xfId="0" applyFont="1" applyFill="1" applyAlignment="1">
      <alignment horizontal="left" vertical="center" wrapText="1"/>
    </xf>
    <xf numFmtId="0" fontId="8" fillId="0" borderId="0" xfId="1" applyBorder="1" applyAlignment="1">
      <alignment horizontal="left" vertical="center" wrapText="1"/>
    </xf>
    <xf numFmtId="0" fontId="6" fillId="3" borderId="1" xfId="0" applyFont="1" applyFill="1" applyBorder="1" applyAlignment="1">
      <alignment horizontal="center"/>
    </xf>
    <xf numFmtId="0" fontId="10" fillId="2" borderId="0" xfId="0" applyFont="1" applyFill="1" applyAlignment="1">
      <alignment horizontal="left" wrapText="1"/>
    </xf>
    <xf numFmtId="0" fontId="6" fillId="3" borderId="3" xfId="0" applyFont="1" applyFill="1" applyBorder="1" applyAlignment="1">
      <alignment horizontal="center" vertical="center" textRotation="90"/>
    </xf>
    <xf numFmtId="0" fontId="6" fillId="3" borderId="0" xfId="0" applyFont="1" applyFill="1" applyAlignment="1">
      <alignment horizontal="center" vertical="center" textRotation="90"/>
    </xf>
    <xf numFmtId="0" fontId="6" fillId="3" borderId="4" xfId="0" applyFont="1" applyFill="1" applyBorder="1" applyAlignment="1">
      <alignment horizontal="center" vertical="center" textRotation="90"/>
    </xf>
    <xf numFmtId="0" fontId="6" fillId="3" borderId="5" xfId="0" applyFont="1" applyFill="1" applyBorder="1" applyAlignment="1">
      <alignment horizontal="center" vertical="center" textRotation="90"/>
    </xf>
  </cellXfs>
  <cellStyles count="4">
    <cellStyle name="Hipervínculo" xfId="1" builtinId="8"/>
    <cellStyle name="Millares" xfId="3"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98612</xdr:rowOff>
    </xdr:from>
    <xdr:to>
      <xdr:col>3</xdr:col>
      <xdr:colOff>769261</xdr:colOff>
      <xdr:row>5</xdr:row>
      <xdr:rowOff>158059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894" y="277906"/>
          <a:ext cx="1997426" cy="875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5</xdr:row>
      <xdr:rowOff>132285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875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1</xdr:row>
      <xdr:rowOff>9525</xdr:rowOff>
    </xdr:from>
    <xdr:to>
      <xdr:col>4</xdr:col>
      <xdr:colOff>225776</xdr:colOff>
      <xdr:row>5</xdr:row>
      <xdr:rowOff>84660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66675"/>
          <a:ext cx="1997426" cy="875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122760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04775"/>
          <a:ext cx="1997426" cy="875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132285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04775"/>
          <a:ext cx="1997426" cy="8752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4</xdr:col>
      <xdr:colOff>149576</xdr:colOff>
      <xdr:row>5</xdr:row>
      <xdr:rowOff>65610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38100"/>
          <a:ext cx="1997426" cy="8752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66675</xdr:rowOff>
    </xdr:from>
    <xdr:to>
      <xdr:col>4</xdr:col>
      <xdr:colOff>130526</xdr:colOff>
      <xdr:row>5</xdr:row>
      <xdr:rowOff>151335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3825"/>
          <a:ext cx="1997426" cy="8752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callto:1,742,679.906,37"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callto:377,333,327.1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H20"/>
  <sheetViews>
    <sheetView tabSelected="1" topLeftCell="A2" zoomScale="85" zoomScaleNormal="85" workbookViewId="0">
      <selection activeCell="C11" sqref="C11:H11"/>
    </sheetView>
  </sheetViews>
  <sheetFormatPr baseColWidth="10" defaultColWidth="11.5546875" defaultRowHeight="14.4" x14ac:dyDescent="0.3"/>
  <cols>
    <col min="1" max="1" width="11.5546875" style="4"/>
    <col min="2" max="2" width="6.44140625" style="4" customWidth="1"/>
    <col min="3" max="6" width="11.5546875" style="4"/>
    <col min="7" max="7" width="19.5546875" style="4" customWidth="1"/>
    <col min="8" max="8" width="15" style="4" customWidth="1"/>
    <col min="9" max="16384" width="11.5546875" style="4"/>
  </cols>
  <sheetData>
    <row r="2" spans="2:8" x14ac:dyDescent="0.3">
      <c r="G2" s="59" t="s">
        <v>77</v>
      </c>
      <c r="H2" s="59"/>
    </row>
    <row r="3" spans="2:8" x14ac:dyDescent="0.3">
      <c r="G3" s="59"/>
      <c r="H3" s="59"/>
    </row>
    <row r="4" spans="2:8" ht="22.5" customHeight="1" x14ac:dyDescent="0.3">
      <c r="G4" s="59"/>
      <c r="H4" s="59"/>
    </row>
    <row r="5" spans="2:8" x14ac:dyDescent="0.3">
      <c r="G5" s="59"/>
      <c r="H5" s="59"/>
    </row>
    <row r="6" spans="2:8" x14ac:dyDescent="0.3">
      <c r="G6" s="59"/>
      <c r="H6" s="59"/>
    </row>
    <row r="8" spans="2:8" ht="18" x14ac:dyDescent="0.35">
      <c r="B8" s="62" t="s">
        <v>30</v>
      </c>
      <c r="C8" s="62"/>
      <c r="D8" s="62"/>
      <c r="E8" s="62"/>
      <c r="F8" s="62"/>
      <c r="G8" s="62"/>
      <c r="H8" s="62"/>
    </row>
    <row r="10" spans="2:8" x14ac:dyDescent="0.3">
      <c r="B10" s="43" t="s">
        <v>37</v>
      </c>
      <c r="C10" s="63" t="s">
        <v>13</v>
      </c>
      <c r="D10" s="63"/>
      <c r="E10" s="63"/>
      <c r="F10" s="63"/>
      <c r="G10" s="63"/>
      <c r="H10" s="63"/>
    </row>
    <row r="11" spans="2:8" x14ac:dyDescent="0.3">
      <c r="B11" s="20" t="s">
        <v>31</v>
      </c>
      <c r="C11" s="60" t="s">
        <v>43</v>
      </c>
      <c r="D11" s="60"/>
      <c r="E11" s="60"/>
      <c r="F11" s="60"/>
      <c r="G11" s="60"/>
      <c r="H11" s="60"/>
    </row>
    <row r="12" spans="2:8" x14ac:dyDescent="0.3">
      <c r="B12" s="20" t="s">
        <v>32</v>
      </c>
      <c r="C12" s="60" t="s">
        <v>17</v>
      </c>
      <c r="D12" s="60"/>
      <c r="E12" s="60"/>
      <c r="F12" s="60"/>
      <c r="G12" s="60"/>
      <c r="H12" s="60"/>
    </row>
    <row r="13" spans="2:8" x14ac:dyDescent="0.3">
      <c r="B13" s="9"/>
    </row>
    <row r="14" spans="2:8" x14ac:dyDescent="0.3">
      <c r="B14" s="10" t="s">
        <v>38</v>
      </c>
      <c r="C14" s="64" t="s">
        <v>14</v>
      </c>
      <c r="D14" s="64"/>
      <c r="E14" s="64"/>
      <c r="F14" s="64"/>
      <c r="G14" s="64"/>
      <c r="H14" s="64"/>
    </row>
    <row r="15" spans="2:8" x14ac:dyDescent="0.3">
      <c r="B15" s="20" t="s">
        <v>33</v>
      </c>
      <c r="C15" s="60" t="s">
        <v>43</v>
      </c>
      <c r="D15" s="60"/>
      <c r="E15" s="60"/>
      <c r="F15" s="60"/>
      <c r="G15" s="60"/>
      <c r="H15" s="60"/>
    </row>
    <row r="16" spans="2:8" x14ac:dyDescent="0.3">
      <c r="B16" s="20" t="s">
        <v>34</v>
      </c>
      <c r="C16" s="60" t="s">
        <v>17</v>
      </c>
      <c r="D16" s="60"/>
      <c r="E16" s="60"/>
      <c r="F16" s="60"/>
      <c r="G16" s="60"/>
      <c r="H16" s="60"/>
    </row>
    <row r="18" spans="2:8" x14ac:dyDescent="0.3">
      <c r="B18" s="19" t="s">
        <v>39</v>
      </c>
      <c r="C18" s="61" t="s">
        <v>22</v>
      </c>
      <c r="D18" s="61"/>
      <c r="E18" s="61"/>
      <c r="F18" s="61"/>
      <c r="G18" s="61"/>
      <c r="H18" s="61"/>
    </row>
    <row r="19" spans="2:8" x14ac:dyDescent="0.3">
      <c r="B19" s="20" t="s">
        <v>35</v>
      </c>
      <c r="C19" s="60" t="s">
        <v>43</v>
      </c>
      <c r="D19" s="60"/>
      <c r="E19" s="60"/>
      <c r="F19" s="60"/>
      <c r="G19" s="60"/>
      <c r="H19" s="60"/>
    </row>
    <row r="20" spans="2:8" x14ac:dyDescent="0.3">
      <c r="B20" s="20" t="s">
        <v>36</v>
      </c>
      <c r="C20" s="60" t="s">
        <v>17</v>
      </c>
      <c r="D20" s="60"/>
      <c r="E20" s="60"/>
      <c r="F20" s="60"/>
      <c r="G20" s="60"/>
      <c r="H20" s="60"/>
    </row>
  </sheetData>
  <mergeCells count="11">
    <mergeCell ref="G2:H6"/>
    <mergeCell ref="C20:H20"/>
    <mergeCell ref="C15:H15"/>
    <mergeCell ref="C16:H16"/>
    <mergeCell ref="C18:H18"/>
    <mergeCell ref="C19:H19"/>
    <mergeCell ref="B8:H8"/>
    <mergeCell ref="C10:H10"/>
    <mergeCell ref="C14:H14"/>
    <mergeCell ref="C11:H11"/>
    <mergeCell ref="C12:H12"/>
  </mergeCells>
  <hyperlinks>
    <hyperlink ref="C11:H11" location="'Pat P'!A1" display="Patrimonio" xr:uid="{00000000-0004-0000-0000-000000000000}"/>
    <hyperlink ref="C15:H15" location="'Pat PS'!A1" display="Patrimonio" xr:uid="{00000000-0004-0000-0000-000001000000}"/>
    <hyperlink ref="C19:H19" location="'Pat TOTAL'!A1" display="Patrimonio" xr:uid="{00000000-0004-0000-0000-000002000000}"/>
    <hyperlink ref="C12:H12" location="'Con P'!A1" display="Contribuciones" xr:uid="{00000000-0004-0000-0000-000003000000}"/>
    <hyperlink ref="C16:H16" location="'Con PS'!A1" display="Contribuciones" xr:uid="{00000000-0004-0000-0000-000004000000}"/>
    <hyperlink ref="C20:H20" location="'Con TOTAL'!A1" display="Constribuciones" xr:uid="{00000000-0004-0000-0000-000005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A48"/>
  <sheetViews>
    <sheetView showGridLines="0" zoomScale="86" zoomScaleNormal="80" workbookViewId="0">
      <selection activeCell="P28" sqref="P28"/>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5"/>
      <c r="C3" s="5"/>
      <c r="E3" s="6"/>
      <c r="F3" s="65" t="s">
        <v>12</v>
      </c>
      <c r="G3" s="65"/>
      <c r="H3" s="65"/>
      <c r="I3" s="65"/>
      <c r="J3" s="65"/>
      <c r="K3" s="65"/>
      <c r="L3" s="65"/>
      <c r="M3" s="65"/>
      <c r="N3" s="5"/>
      <c r="O3" s="5"/>
      <c r="P3" s="5"/>
      <c r="Q3" s="1"/>
    </row>
    <row r="4" spans="2:17" ht="16.2" x14ac:dyDescent="0.3">
      <c r="B4" s="6"/>
      <c r="C4" s="6"/>
      <c r="E4" s="17"/>
      <c r="F4" s="66" t="s">
        <v>44</v>
      </c>
      <c r="G4" s="66"/>
      <c r="H4" s="66"/>
      <c r="I4" s="66"/>
      <c r="J4" s="66"/>
      <c r="K4" s="66"/>
      <c r="L4" s="66"/>
      <c r="M4" s="66"/>
      <c r="N4" s="6"/>
      <c r="O4" s="6"/>
      <c r="P4" s="6"/>
      <c r="Q4" s="3"/>
    </row>
    <row r="5" spans="2:17" x14ac:dyDescent="0.3">
      <c r="B5" s="7"/>
      <c r="C5" s="7"/>
      <c r="E5" s="17"/>
      <c r="F5" s="66" t="s">
        <v>78</v>
      </c>
      <c r="G5" s="66"/>
      <c r="H5" s="66"/>
      <c r="I5" s="66"/>
      <c r="J5" s="66"/>
      <c r="K5" s="66"/>
      <c r="L5" s="66"/>
      <c r="M5" s="66"/>
      <c r="N5" s="7"/>
      <c r="O5" s="7"/>
      <c r="P5" s="7"/>
      <c r="Q5" s="2"/>
    </row>
    <row r="6" spans="2:17" x14ac:dyDescent="0.3">
      <c r="E6" s="17"/>
      <c r="F6" s="66" t="s">
        <v>24</v>
      </c>
      <c r="G6" s="66"/>
      <c r="H6" s="66"/>
      <c r="I6" s="66"/>
      <c r="J6" s="66"/>
      <c r="K6" s="66"/>
      <c r="L6" s="66"/>
      <c r="M6" s="66"/>
    </row>
    <row r="7" spans="2:17" x14ac:dyDescent="0.3">
      <c r="D7" s="69" t="s">
        <v>15</v>
      </c>
      <c r="E7" s="69"/>
      <c r="F7" s="8"/>
      <c r="G7" s="8"/>
      <c r="H7" s="8"/>
      <c r="I7" s="8"/>
      <c r="J7" s="8"/>
      <c r="K7" s="8"/>
    </row>
    <row r="9" spans="2:17" x14ac:dyDescent="0.3">
      <c r="D9" s="70" t="s">
        <v>19</v>
      </c>
      <c r="E9" s="70"/>
      <c r="F9" s="70"/>
      <c r="G9" s="70"/>
      <c r="H9" s="70"/>
      <c r="I9" s="70"/>
      <c r="J9" s="70"/>
      <c r="K9" s="70"/>
      <c r="L9" s="70"/>
      <c r="M9" s="70"/>
      <c r="N9" s="70"/>
      <c r="O9" s="70"/>
      <c r="P9" s="67" t="s">
        <v>25</v>
      </c>
    </row>
    <row r="10" spans="2:17" x14ac:dyDescent="0.3">
      <c r="B10" s="16"/>
      <c r="C10" s="16"/>
      <c r="D10" s="44" t="s">
        <v>9</v>
      </c>
      <c r="E10" s="44" t="s">
        <v>0</v>
      </c>
      <c r="F10" s="44" t="s">
        <v>6</v>
      </c>
      <c r="G10" s="44" t="s">
        <v>7</v>
      </c>
      <c r="H10" s="44" t="s">
        <v>8</v>
      </c>
      <c r="I10" s="45" t="s">
        <v>10</v>
      </c>
      <c r="J10" s="44" t="s">
        <v>1</v>
      </c>
      <c r="K10" s="44" t="s">
        <v>11</v>
      </c>
      <c r="L10" s="44" t="s">
        <v>2</v>
      </c>
      <c r="M10" s="44" t="s">
        <v>3</v>
      </c>
      <c r="N10" s="44" t="s">
        <v>4</v>
      </c>
      <c r="O10" s="44" t="s">
        <v>5</v>
      </c>
      <c r="P10" s="67"/>
    </row>
    <row r="11" spans="2:17" ht="15" customHeight="1" x14ac:dyDescent="0.3">
      <c r="B11" s="72" t="s">
        <v>18</v>
      </c>
      <c r="C11" s="53">
        <v>2009</v>
      </c>
      <c r="D11" s="52"/>
      <c r="E11" s="46"/>
      <c r="F11" s="46"/>
      <c r="G11" s="46"/>
      <c r="H11" s="46"/>
      <c r="I11" s="46"/>
      <c r="J11" s="46"/>
      <c r="K11" s="46"/>
      <c r="L11" s="46">
        <v>126291034.20999999</v>
      </c>
      <c r="M11" s="46">
        <v>189286494.93999997</v>
      </c>
      <c r="N11" s="46">
        <v>200379716.81</v>
      </c>
      <c r="O11" s="46">
        <v>208574637.32999998</v>
      </c>
      <c r="P11" s="47"/>
    </row>
    <row r="12" spans="2:17" x14ac:dyDescent="0.3">
      <c r="B12" s="73"/>
      <c r="C12" s="53">
        <v>2010</v>
      </c>
      <c r="D12" s="52">
        <v>216815550.74999997</v>
      </c>
      <c r="E12" s="46">
        <v>225272703.97999999</v>
      </c>
      <c r="F12" s="46">
        <v>233591808.78999999</v>
      </c>
      <c r="G12" s="46">
        <v>242040374.73999998</v>
      </c>
      <c r="H12" s="46">
        <v>250427574.43999997</v>
      </c>
      <c r="I12" s="46">
        <v>259456167.26999998</v>
      </c>
      <c r="J12" s="46">
        <v>268372622.51999998</v>
      </c>
      <c r="K12" s="46">
        <v>277407171.95999998</v>
      </c>
      <c r="L12" s="46">
        <v>286619226.14999998</v>
      </c>
      <c r="M12" s="46">
        <v>295887956.18999994</v>
      </c>
      <c r="N12" s="46">
        <v>305103602.25999999</v>
      </c>
      <c r="O12" s="46">
        <v>314408791.07999992</v>
      </c>
      <c r="P12" s="48"/>
    </row>
    <row r="13" spans="2:17" x14ac:dyDescent="0.3">
      <c r="B13" s="73"/>
      <c r="C13" s="53">
        <v>2011</v>
      </c>
      <c r="D13" s="52">
        <v>324230451.55999994</v>
      </c>
      <c r="E13" s="46">
        <v>342691732.12999994</v>
      </c>
      <c r="F13" s="46">
        <v>352621612.42999995</v>
      </c>
      <c r="G13" s="46">
        <v>362855509.32999998</v>
      </c>
      <c r="H13" s="46">
        <v>373404025.89999998</v>
      </c>
      <c r="I13" s="46">
        <v>384178531.35999995</v>
      </c>
      <c r="J13" s="46">
        <v>395217045.91999996</v>
      </c>
      <c r="K13" s="46">
        <v>406826786.68999994</v>
      </c>
      <c r="L13" s="46">
        <v>418270172.26999998</v>
      </c>
      <c r="M13" s="46">
        <v>429950843.26999998</v>
      </c>
      <c r="N13" s="46">
        <v>441604154.13999999</v>
      </c>
      <c r="O13" s="46">
        <v>453343943.46999997</v>
      </c>
      <c r="P13" s="48">
        <f t="shared" ref="P13:P26" si="0">K13/K12-1</f>
        <v>0.46653305253644017</v>
      </c>
    </row>
    <row r="14" spans="2:17" x14ac:dyDescent="0.3">
      <c r="B14" s="73"/>
      <c r="C14" s="53">
        <v>2012</v>
      </c>
      <c r="D14" s="52">
        <v>465620166.31999999</v>
      </c>
      <c r="E14" s="46">
        <v>478751159.51999998</v>
      </c>
      <c r="F14" s="46">
        <v>498326239.09000003</v>
      </c>
      <c r="G14" s="46">
        <v>512805518.72000003</v>
      </c>
      <c r="H14" s="46">
        <v>526844222.31000006</v>
      </c>
      <c r="I14" s="46">
        <v>540363185.66000009</v>
      </c>
      <c r="J14" s="46">
        <v>553944628.40999997</v>
      </c>
      <c r="K14" s="46">
        <v>567449678.26999998</v>
      </c>
      <c r="L14" s="46">
        <v>581099374.13</v>
      </c>
      <c r="M14" s="46">
        <v>594711452.83000004</v>
      </c>
      <c r="N14" s="46">
        <v>608281459.71999991</v>
      </c>
      <c r="O14" s="46">
        <v>622081723.53999996</v>
      </c>
      <c r="P14" s="48">
        <f t="shared" si="0"/>
        <v>0.39481886845959813</v>
      </c>
    </row>
    <row r="15" spans="2:17" x14ac:dyDescent="0.3">
      <c r="B15" s="73"/>
      <c r="C15" s="53">
        <v>2013</v>
      </c>
      <c r="D15" s="52">
        <v>636427392.96000004</v>
      </c>
      <c r="E15" s="46">
        <v>651437463.58000004</v>
      </c>
      <c r="F15" s="46">
        <v>665823903.79999995</v>
      </c>
      <c r="G15" s="46">
        <v>680703874.74000001</v>
      </c>
      <c r="H15" s="46">
        <v>695167675.73000002</v>
      </c>
      <c r="I15" s="46">
        <v>709798508.74000001</v>
      </c>
      <c r="J15" s="46">
        <v>656226602.90999997</v>
      </c>
      <c r="K15" s="46">
        <v>669350044.71000004</v>
      </c>
      <c r="L15" s="46">
        <v>682547904.67999995</v>
      </c>
      <c r="M15" s="46">
        <v>695863457.25999999</v>
      </c>
      <c r="N15" s="46">
        <v>709272742.94000006</v>
      </c>
      <c r="O15" s="46">
        <v>721287741.94000006</v>
      </c>
      <c r="P15" s="48">
        <f t="shared" si="0"/>
        <v>0.17957604055863885</v>
      </c>
    </row>
    <row r="16" spans="2:17" x14ac:dyDescent="0.3">
      <c r="B16" s="73"/>
      <c r="C16" s="53">
        <v>2014</v>
      </c>
      <c r="D16" s="52">
        <v>736667643.46000004</v>
      </c>
      <c r="E16" s="46">
        <v>753070340.12</v>
      </c>
      <c r="F16" s="46">
        <v>767946326.38999999</v>
      </c>
      <c r="G16" s="46">
        <v>783366587.09000003</v>
      </c>
      <c r="H16" s="46">
        <v>796985060.29999995</v>
      </c>
      <c r="I16" s="46">
        <v>798405674.34000003</v>
      </c>
      <c r="J16" s="46">
        <v>799898351.49000001</v>
      </c>
      <c r="K16" s="46">
        <v>841478089.45000005</v>
      </c>
      <c r="L16" s="46">
        <v>842832956.85000002</v>
      </c>
      <c r="M16" s="46">
        <v>871525971.48000002</v>
      </c>
      <c r="N16" s="46">
        <v>886742427</v>
      </c>
      <c r="O16" s="46">
        <v>902376567.09000003</v>
      </c>
      <c r="P16" s="48">
        <f t="shared" si="0"/>
        <v>0.25715699296707384</v>
      </c>
    </row>
    <row r="17" spans="2:16" x14ac:dyDescent="0.3">
      <c r="B17" s="73"/>
      <c r="C17" s="53">
        <v>2015</v>
      </c>
      <c r="D17" s="52">
        <v>918452706.15999997</v>
      </c>
      <c r="E17" s="46">
        <v>920000402.88</v>
      </c>
      <c r="F17" s="46">
        <v>950377260.59000003</v>
      </c>
      <c r="G17" s="46">
        <v>966835736.77999997</v>
      </c>
      <c r="H17" s="46">
        <v>982862011.14999998</v>
      </c>
      <c r="I17" s="46">
        <v>998471157.55999994</v>
      </c>
      <c r="J17" s="46">
        <v>1014016779.33</v>
      </c>
      <c r="K17" s="46">
        <v>1029421154.78</v>
      </c>
      <c r="L17" s="46">
        <v>1044316504.22</v>
      </c>
      <c r="M17" s="46">
        <v>1059432288.1900001</v>
      </c>
      <c r="N17" s="46">
        <v>1074228971.28</v>
      </c>
      <c r="O17" s="46">
        <v>1089147156.6900001</v>
      </c>
      <c r="P17" s="48">
        <f t="shared" si="0"/>
        <v>0.22334873324252769</v>
      </c>
    </row>
    <row r="18" spans="2:16" x14ac:dyDescent="0.3">
      <c r="B18" s="73"/>
      <c r="C18" s="53">
        <v>2016</v>
      </c>
      <c r="D18" s="52">
        <v>1103945502.53</v>
      </c>
      <c r="E18" s="46">
        <v>1118833046.6900001</v>
      </c>
      <c r="F18" s="46">
        <v>1133971130.78</v>
      </c>
      <c r="G18" s="46">
        <v>1148916963.8299999</v>
      </c>
      <c r="H18" s="46">
        <v>1164319771.8499999</v>
      </c>
      <c r="I18" s="46">
        <v>1179435988.4100001</v>
      </c>
      <c r="J18" s="46">
        <v>1194604821.4400001</v>
      </c>
      <c r="K18" s="46">
        <v>1179519161.5799999</v>
      </c>
      <c r="L18" s="46">
        <v>1194263373.0599999</v>
      </c>
      <c r="M18" s="46">
        <v>1209408283.6400001</v>
      </c>
      <c r="N18" s="46">
        <v>1225001161.02</v>
      </c>
      <c r="O18" s="46">
        <v>1235529963.0599999</v>
      </c>
      <c r="P18" s="48">
        <f t="shared" si="0"/>
        <v>0.14580816228910476</v>
      </c>
    </row>
    <row r="19" spans="2:16" x14ac:dyDescent="0.3">
      <c r="B19" s="73"/>
      <c r="C19" s="53">
        <v>2017</v>
      </c>
      <c r="D19" s="52">
        <v>1212962219.6299999</v>
      </c>
      <c r="E19" s="46">
        <v>1229098987.5599999</v>
      </c>
      <c r="F19" s="46">
        <v>1245162819.3499997</v>
      </c>
      <c r="G19" s="46">
        <v>1260965273.2999997</v>
      </c>
      <c r="H19" s="46">
        <v>1278301166.45</v>
      </c>
      <c r="I19" s="46">
        <v>1294360378.6299996</v>
      </c>
      <c r="J19" s="46">
        <v>1310727057.8499999</v>
      </c>
      <c r="K19" s="46">
        <v>1327247788.28</v>
      </c>
      <c r="L19" s="46">
        <v>1341818797.1199999</v>
      </c>
      <c r="M19" s="46">
        <v>1359498660.3499999</v>
      </c>
      <c r="N19" s="46">
        <v>1375604886.8599999</v>
      </c>
      <c r="O19" s="46">
        <v>1391981505.8999999</v>
      </c>
      <c r="P19" s="48">
        <f t="shared" si="0"/>
        <v>0.12524478746247181</v>
      </c>
    </row>
    <row r="20" spans="2:16" x14ac:dyDescent="0.3">
      <c r="B20" s="73"/>
      <c r="C20" s="53">
        <v>2018</v>
      </c>
      <c r="D20" s="52">
        <v>1407060722.5899999</v>
      </c>
      <c r="E20" s="46">
        <v>1407060722.5899999</v>
      </c>
      <c r="F20" s="46">
        <v>1437423469.71</v>
      </c>
      <c r="G20" s="46">
        <v>1452875214.8599999</v>
      </c>
      <c r="H20" s="46">
        <v>1468356640.1399999</v>
      </c>
      <c r="I20" s="46">
        <v>1483560546.8399999</v>
      </c>
      <c r="J20" s="46">
        <v>1498740966.27</v>
      </c>
      <c r="K20" s="46">
        <v>1513988592.97</v>
      </c>
      <c r="L20" s="46">
        <v>1529308702.51</v>
      </c>
      <c r="M20" s="46">
        <v>1544662994.5599999</v>
      </c>
      <c r="N20" s="49">
        <v>1544662994.5599999</v>
      </c>
      <c r="O20" s="49">
        <v>1600512597.4499998</v>
      </c>
      <c r="P20" s="48">
        <f t="shared" si="0"/>
        <v>0.14069777048338517</v>
      </c>
    </row>
    <row r="21" spans="2:16" x14ac:dyDescent="0.3">
      <c r="B21" s="73"/>
      <c r="C21" s="53">
        <v>2019</v>
      </c>
      <c r="D21" s="52">
        <v>1616029968.1599998</v>
      </c>
      <c r="E21" s="46">
        <v>1631501434.6399999</v>
      </c>
      <c r="F21" s="46">
        <v>1646990703.3199999</v>
      </c>
      <c r="G21" s="46">
        <v>1662754881.79</v>
      </c>
      <c r="H21" s="46">
        <v>1678734458.1100001</v>
      </c>
      <c r="I21" s="50">
        <v>1694613623.1200001</v>
      </c>
      <c r="J21" s="50">
        <v>1710545742.76</v>
      </c>
      <c r="K21" s="46">
        <v>1726494632.49</v>
      </c>
      <c r="L21" s="50">
        <v>1742685563.52</v>
      </c>
      <c r="M21" s="50">
        <v>1758823075.6600001</v>
      </c>
      <c r="N21" s="49">
        <v>1774945319.4300001</v>
      </c>
      <c r="O21" s="49">
        <v>1826938374.8299999</v>
      </c>
      <c r="P21" s="48">
        <f t="shared" si="0"/>
        <v>0.14036171772148265</v>
      </c>
    </row>
    <row r="22" spans="2:16" x14ac:dyDescent="0.3">
      <c r="B22" s="73"/>
      <c r="C22" s="53">
        <v>2020</v>
      </c>
      <c r="D22" s="52">
        <v>1826938374.8299999</v>
      </c>
      <c r="E22" s="46">
        <v>1860418199.99</v>
      </c>
      <c r="F22" s="46">
        <v>1877337384.6099999</v>
      </c>
      <c r="G22" s="46">
        <v>1877337380.47</v>
      </c>
      <c r="H22" s="46">
        <v>1877337380.47</v>
      </c>
      <c r="I22" s="50">
        <v>1877343204.5599999</v>
      </c>
      <c r="J22" s="51">
        <v>1944567022.9300001</v>
      </c>
      <c r="K22" s="46">
        <v>1961547443.3399999</v>
      </c>
      <c r="L22" s="50">
        <v>1978650717.872</v>
      </c>
      <c r="M22" s="50">
        <v>1996023004.0599999</v>
      </c>
      <c r="N22" s="49">
        <v>2013726669.4200001</v>
      </c>
      <c r="O22" s="49">
        <v>2075746784.98</v>
      </c>
      <c r="P22" s="48">
        <f t="shared" si="0"/>
        <v>0.13614453611767097</v>
      </c>
    </row>
    <row r="23" spans="2:16" x14ac:dyDescent="0.3">
      <c r="B23" s="73"/>
      <c r="C23" s="53">
        <v>2021</v>
      </c>
      <c r="D23" s="52">
        <v>2075746784.98</v>
      </c>
      <c r="E23" s="46">
        <v>2075746784.98</v>
      </c>
      <c r="F23" s="46">
        <v>2075746784.98</v>
      </c>
      <c r="G23" s="46">
        <f>2131397818.64</f>
        <v>2131397818.6400001</v>
      </c>
      <c r="H23" s="46">
        <v>2168807467.4699998</v>
      </c>
      <c r="I23" s="50">
        <v>2187702538.6200004</v>
      </c>
      <c r="J23" s="51">
        <v>2187844677.6300001</v>
      </c>
      <c r="K23" s="51">
        <v>2225915575.7600002</v>
      </c>
      <c r="L23" s="51">
        <v>2245094787.8899999</v>
      </c>
      <c r="M23" s="51">
        <v>2245094787.8899999</v>
      </c>
      <c r="N23" s="51">
        <f>2284322308.53</f>
        <v>2284322308.5300002</v>
      </c>
      <c r="O23" s="51">
        <v>2352514799.4400001</v>
      </c>
      <c r="P23" s="48">
        <f t="shared" si="0"/>
        <v>0.1347752935151294</v>
      </c>
    </row>
    <row r="24" spans="2:16" x14ac:dyDescent="0.3">
      <c r="B24" s="73"/>
      <c r="C24" s="53">
        <v>2022</v>
      </c>
      <c r="D24" s="52">
        <v>2372815893.6599998</v>
      </c>
      <c r="E24" s="52">
        <v>2393271602.2600002</v>
      </c>
      <c r="F24" s="46">
        <v>2413889736.21</v>
      </c>
      <c r="G24" s="46">
        <v>2434350018.3200002</v>
      </c>
      <c r="H24" s="46">
        <v>2442982744.3000002</v>
      </c>
      <c r="I24" s="46">
        <v>2475362764.9099998</v>
      </c>
      <c r="J24" s="51">
        <v>2496108770.6500001</v>
      </c>
      <c r="K24" s="51">
        <v>2516650357.8600001</v>
      </c>
      <c r="L24" s="51">
        <v>2537189947.0900002</v>
      </c>
      <c r="M24" s="51">
        <v>2539920965.3200002</v>
      </c>
      <c r="N24" s="51">
        <v>2542317102.4499998</v>
      </c>
      <c r="O24" s="51">
        <v>2601304722.6500001</v>
      </c>
      <c r="P24" s="48">
        <f t="shared" si="0"/>
        <v>0.13061357100245519</v>
      </c>
    </row>
    <row r="25" spans="2:16" x14ac:dyDescent="0.3">
      <c r="B25" s="73"/>
      <c r="C25" s="53">
        <v>2023</v>
      </c>
      <c r="D25" s="52">
        <v>2606484884.4000001</v>
      </c>
      <c r="E25" s="52">
        <v>2609214604.6799998</v>
      </c>
      <c r="F25" s="46">
        <v>2612154967.7199998</v>
      </c>
      <c r="G25" s="46">
        <v>2615034056.0300002</v>
      </c>
      <c r="H25" s="46">
        <v>2617949445.5799999</v>
      </c>
      <c r="I25" s="46">
        <v>2620828810.5900002</v>
      </c>
      <c r="J25" s="46">
        <v>2623692709.5700002</v>
      </c>
      <c r="K25" s="46">
        <v>2626563214.1500001</v>
      </c>
      <c r="L25" s="46">
        <v>2629433375.3899999</v>
      </c>
      <c r="M25" s="46">
        <v>2632349062.6399999</v>
      </c>
      <c r="N25" s="46">
        <v>2635268728.75</v>
      </c>
      <c r="O25" s="46">
        <v>2752769598.02</v>
      </c>
      <c r="P25" s="48">
        <f t="shared" si="0"/>
        <v>4.367426565502841E-2</v>
      </c>
    </row>
    <row r="26" spans="2:16" x14ac:dyDescent="0.3">
      <c r="B26" s="73"/>
      <c r="C26" s="53">
        <v>2024</v>
      </c>
      <c r="D26" s="46">
        <v>2755662596.6300001</v>
      </c>
      <c r="E26" s="46">
        <v>2758911143.5700002</v>
      </c>
      <c r="F26" s="46">
        <v>2758911143.5700002</v>
      </c>
      <c r="G26" s="46">
        <v>2765414597.23</v>
      </c>
      <c r="H26" s="46">
        <v>2768707373.5700002</v>
      </c>
      <c r="I26" s="46">
        <v>2772029779.1300001</v>
      </c>
      <c r="J26" s="46">
        <v>2775426601.0300002</v>
      </c>
      <c r="K26" s="46">
        <v>2778863928.27</v>
      </c>
      <c r="L26" s="46">
        <v>2778863928.27</v>
      </c>
      <c r="M26" s="50">
        <v>2785899264.3699999</v>
      </c>
      <c r="N26" s="50">
        <v>2789483820.7199998</v>
      </c>
      <c r="O26" s="50">
        <v>2917435367.1799998</v>
      </c>
      <c r="P26" s="48">
        <f t="shared" si="0"/>
        <v>5.7984789134148729E-2</v>
      </c>
    </row>
    <row r="27" spans="2:16" x14ac:dyDescent="0.3">
      <c r="B27" s="73"/>
      <c r="C27" s="58">
        <v>2025</v>
      </c>
      <c r="D27" s="46">
        <v>2922380980.3600001</v>
      </c>
      <c r="E27" s="46">
        <v>2927458065.6199999</v>
      </c>
      <c r="F27" s="46">
        <v>2932596702.8099999</v>
      </c>
      <c r="G27" s="46">
        <v>2937821984.1500001</v>
      </c>
      <c r="H27" s="46">
        <v>2943160544.0500002</v>
      </c>
      <c r="I27" s="46">
        <v>2948472934.25</v>
      </c>
      <c r="J27" s="46">
        <v>2953871445.8200002</v>
      </c>
      <c r="K27" s="46">
        <v>2959312787.3299999</v>
      </c>
      <c r="L27" s="50"/>
      <c r="M27" s="50"/>
      <c r="N27" s="50"/>
      <c r="O27" s="50"/>
      <c r="P27" s="48">
        <f>K27/K26-1</f>
        <v>6.4936198287456115E-2</v>
      </c>
    </row>
    <row r="28" spans="2:16" x14ac:dyDescent="0.3">
      <c r="B28" s="11"/>
      <c r="C28" s="32"/>
      <c r="D28" s="30"/>
      <c r="E28" s="30"/>
      <c r="F28" s="30"/>
      <c r="G28" s="30"/>
      <c r="H28" s="30"/>
      <c r="I28" s="30"/>
      <c r="J28" s="30"/>
      <c r="K28" s="30"/>
      <c r="L28" s="30"/>
      <c r="M28" s="30"/>
      <c r="N28" s="30"/>
      <c r="O28" s="33"/>
      <c r="P28" s="31"/>
    </row>
    <row r="29" spans="2:16" x14ac:dyDescent="0.3">
      <c r="B29" s="13" t="s">
        <v>16</v>
      </c>
      <c r="C29" s="4"/>
      <c r="D29" s="4"/>
      <c r="E29" s="4"/>
      <c r="F29" s="4"/>
      <c r="G29" s="4"/>
      <c r="H29" s="4"/>
      <c r="I29" s="4"/>
      <c r="J29" s="4"/>
      <c r="K29" s="4"/>
      <c r="L29" s="4"/>
      <c r="M29" s="4"/>
      <c r="N29" s="4"/>
      <c r="O29" s="4"/>
    </row>
    <row r="30" spans="2:16" ht="27.75" customHeight="1" x14ac:dyDescent="0.3">
      <c r="B30" s="71" t="s">
        <v>53</v>
      </c>
      <c r="C30" s="71"/>
      <c r="D30" s="71"/>
      <c r="E30" s="71"/>
      <c r="F30" s="71"/>
      <c r="G30" s="71"/>
      <c r="H30" s="71"/>
      <c r="I30" s="71"/>
      <c r="J30" s="71"/>
      <c r="K30" s="71"/>
      <c r="L30" s="71"/>
      <c r="M30" s="71"/>
      <c r="N30" s="71"/>
      <c r="O30" s="71"/>
      <c r="P30" s="71"/>
    </row>
    <row r="31" spans="2:16" ht="27.6" customHeight="1" x14ac:dyDescent="0.3">
      <c r="B31" s="68" t="s">
        <v>45</v>
      </c>
      <c r="C31" s="68"/>
      <c r="D31" s="68"/>
      <c r="E31" s="68"/>
      <c r="F31" s="68"/>
      <c r="G31" s="68"/>
      <c r="H31" s="68"/>
      <c r="I31" s="68"/>
      <c r="J31" s="68"/>
      <c r="K31" s="68"/>
      <c r="L31" s="68"/>
      <c r="M31" s="68"/>
      <c r="N31" s="68"/>
      <c r="O31" s="68"/>
      <c r="P31" s="68"/>
    </row>
    <row r="32" spans="2:16" ht="27.6" customHeight="1" x14ac:dyDescent="0.3">
      <c r="B32" s="68" t="s">
        <v>46</v>
      </c>
      <c r="C32" s="68"/>
      <c r="D32" s="68"/>
      <c r="E32" s="68"/>
      <c r="F32" s="68"/>
      <c r="G32" s="68"/>
      <c r="H32" s="68"/>
      <c r="I32" s="68"/>
      <c r="J32" s="68"/>
      <c r="K32" s="68"/>
      <c r="L32" s="68"/>
      <c r="M32" s="68"/>
      <c r="N32" s="68"/>
      <c r="O32" s="68"/>
      <c r="P32" s="68"/>
    </row>
    <row r="33" spans="2:79" ht="27.6" customHeight="1" x14ac:dyDescent="0.3">
      <c r="B33" s="68" t="s">
        <v>47</v>
      </c>
      <c r="C33" s="68"/>
      <c r="D33" s="68"/>
      <c r="E33" s="68"/>
      <c r="F33" s="68"/>
      <c r="G33" s="68"/>
      <c r="H33" s="68"/>
      <c r="I33" s="68"/>
      <c r="J33" s="68"/>
      <c r="K33" s="68"/>
      <c r="L33" s="68"/>
      <c r="M33" s="68"/>
      <c r="N33" s="68"/>
      <c r="O33" s="68"/>
      <c r="P33" s="68"/>
    </row>
    <row r="34" spans="2:79" ht="21" customHeight="1" x14ac:dyDescent="0.3">
      <c r="B34" s="68" t="s">
        <v>48</v>
      </c>
      <c r="C34" s="68"/>
      <c r="D34" s="68"/>
      <c r="E34" s="68"/>
      <c r="F34" s="68"/>
      <c r="G34" s="68"/>
      <c r="H34" s="68"/>
      <c r="I34" s="68"/>
      <c r="J34" s="68"/>
      <c r="K34" s="68"/>
      <c r="L34" s="68"/>
      <c r="M34" s="68"/>
      <c r="N34" s="68"/>
      <c r="O34" s="68"/>
      <c r="P34" s="68"/>
    </row>
    <row r="35" spans="2:79" x14ac:dyDescent="0.3">
      <c r="B35" s="29" t="s">
        <v>54</v>
      </c>
      <c r="C35" s="28"/>
      <c r="D35" s="28"/>
      <c r="E35" s="28"/>
      <c r="F35" s="28"/>
      <c r="G35" s="28"/>
      <c r="H35" s="28"/>
      <c r="I35" s="28"/>
      <c r="J35" s="28"/>
      <c r="K35" s="28"/>
      <c r="L35" s="28"/>
      <c r="M35" s="28"/>
      <c r="N35" s="28"/>
      <c r="O35" s="28"/>
      <c r="P35" s="28"/>
    </row>
    <row r="36" spans="2:79" x14ac:dyDescent="0.3">
      <c r="B36" s="68" t="s">
        <v>49</v>
      </c>
      <c r="C36" s="68"/>
      <c r="D36" s="68"/>
      <c r="E36" s="68"/>
      <c r="F36" s="68"/>
      <c r="G36" s="68"/>
      <c r="H36" s="68"/>
      <c r="I36" s="68"/>
      <c r="J36" s="68"/>
      <c r="K36" s="68"/>
      <c r="L36" s="68"/>
      <c r="M36" s="68"/>
      <c r="N36" s="68"/>
      <c r="O36" s="68"/>
      <c r="P36" s="68"/>
    </row>
    <row r="37" spans="2:79" x14ac:dyDescent="0.3">
      <c r="B37" s="68" t="s">
        <v>55</v>
      </c>
      <c r="C37" s="68"/>
      <c r="D37" s="68"/>
      <c r="E37" s="68"/>
      <c r="F37" s="68"/>
      <c r="G37" s="68"/>
      <c r="H37" s="68"/>
      <c r="I37" s="68"/>
      <c r="J37" s="68"/>
      <c r="K37" s="68"/>
      <c r="L37" s="68"/>
      <c r="M37" s="68"/>
      <c r="N37" s="68"/>
      <c r="O37" s="68"/>
      <c r="P37" s="68"/>
    </row>
    <row r="38" spans="2:79" x14ac:dyDescent="0.3">
      <c r="B38" s="68" t="s">
        <v>65</v>
      </c>
      <c r="C38" s="68"/>
      <c r="D38" s="68"/>
      <c r="E38" s="68"/>
      <c r="F38" s="68"/>
      <c r="G38" s="68"/>
      <c r="H38" s="68"/>
      <c r="I38" s="68"/>
      <c r="J38" s="68"/>
      <c r="K38" s="68"/>
      <c r="L38" s="68"/>
      <c r="M38" s="68"/>
      <c r="N38" s="68"/>
      <c r="O38" s="68"/>
      <c r="P38" s="68"/>
    </row>
    <row r="39" spans="2:79" x14ac:dyDescent="0.3">
      <c r="B39" s="29" t="s">
        <v>66</v>
      </c>
      <c r="C39" s="28"/>
      <c r="D39" s="28"/>
      <c r="E39" s="28"/>
      <c r="F39" s="28"/>
      <c r="G39" s="28"/>
      <c r="H39" s="28"/>
      <c r="I39" s="28"/>
      <c r="J39" s="28"/>
      <c r="K39" s="28"/>
      <c r="L39" s="28"/>
      <c r="M39" s="28"/>
      <c r="N39" s="28"/>
      <c r="O39" s="28"/>
      <c r="P39" s="28"/>
    </row>
    <row r="40" spans="2:79" ht="46.5" customHeight="1" x14ac:dyDescent="0.3">
      <c r="B40" s="68" t="s">
        <v>68</v>
      </c>
      <c r="C40" s="68"/>
      <c r="D40" s="68"/>
      <c r="E40" s="68"/>
      <c r="F40" s="68"/>
      <c r="G40" s="68"/>
      <c r="H40" s="68"/>
      <c r="I40" s="68"/>
      <c r="J40" s="68"/>
      <c r="K40" s="68"/>
      <c r="L40" s="68"/>
      <c r="M40" s="68"/>
      <c r="N40" s="68"/>
      <c r="O40" s="68"/>
      <c r="P40" s="68"/>
    </row>
    <row r="41" spans="2:79" x14ac:dyDescent="0.3">
      <c r="B41" s="29" t="s">
        <v>69</v>
      </c>
      <c r="C41" s="28"/>
      <c r="D41" s="28"/>
      <c r="E41" s="28"/>
      <c r="F41" s="28"/>
      <c r="G41" s="28"/>
      <c r="H41" s="28"/>
      <c r="I41" s="28"/>
      <c r="J41" s="28"/>
      <c r="K41" s="28"/>
      <c r="L41" s="28"/>
      <c r="M41" s="28"/>
      <c r="N41" s="28"/>
      <c r="O41" s="28"/>
      <c r="P41" s="28"/>
    </row>
    <row r="42" spans="2:79" x14ac:dyDescent="0.3">
      <c r="B42" s="29" t="s">
        <v>72</v>
      </c>
      <c r="C42" s="28"/>
      <c r="D42" s="28"/>
      <c r="E42" s="28"/>
      <c r="F42" s="28"/>
      <c r="G42" s="28"/>
      <c r="H42" s="28"/>
      <c r="I42" s="28"/>
      <c r="J42" s="28"/>
      <c r="K42" s="28"/>
      <c r="L42" s="28"/>
      <c r="M42" s="28"/>
      <c r="N42" s="28"/>
      <c r="O42" s="28"/>
      <c r="P42" s="28"/>
    </row>
    <row r="43" spans="2:79" x14ac:dyDescent="0.3">
      <c r="B43" s="29" t="s">
        <v>74</v>
      </c>
      <c r="C43" s="28"/>
      <c r="D43" s="28"/>
      <c r="E43" s="28"/>
      <c r="F43" s="28"/>
      <c r="G43" s="28"/>
      <c r="H43" s="28"/>
      <c r="I43" s="28"/>
      <c r="J43" s="28"/>
      <c r="K43" s="28"/>
      <c r="L43" s="28"/>
      <c r="M43" s="28"/>
      <c r="N43" s="28"/>
      <c r="O43" s="28"/>
      <c r="P43" s="28"/>
    </row>
    <row r="44" spans="2:79" x14ac:dyDescent="0.3">
      <c r="B44" s="29" t="s">
        <v>76</v>
      </c>
      <c r="C44" s="28"/>
      <c r="D44" s="28"/>
      <c r="E44" s="28"/>
      <c r="F44" s="28"/>
      <c r="G44" s="28"/>
      <c r="H44" s="28"/>
      <c r="I44" s="28"/>
      <c r="J44" s="28"/>
      <c r="K44" s="28"/>
      <c r="L44" s="28"/>
      <c r="M44" s="28"/>
      <c r="N44" s="28"/>
      <c r="O44" s="28"/>
      <c r="P44" s="28"/>
    </row>
    <row r="45" spans="2:79" x14ac:dyDescent="0.3">
      <c r="B45" s="23" t="s">
        <v>40</v>
      </c>
      <c r="C45" s="18"/>
      <c r="D45" s="4"/>
      <c r="E45" s="4"/>
      <c r="F45" s="4"/>
      <c r="G45" s="4"/>
      <c r="H45" s="4"/>
      <c r="I45" s="21"/>
      <c r="J45" s="4"/>
      <c r="K45" s="4"/>
      <c r="L45" s="4"/>
      <c r="M45" s="4"/>
      <c r="N45" s="4"/>
      <c r="O45" s="4"/>
    </row>
    <row r="46" spans="2:79" x14ac:dyDescent="0.3">
      <c r="B46" s="11"/>
      <c r="C46" s="4"/>
      <c r="D46" s="11"/>
      <c r="E46" s="11"/>
      <c r="F46" s="11"/>
      <c r="G46" s="11"/>
      <c r="H46" s="11"/>
      <c r="I46" s="11"/>
      <c r="J46" s="11"/>
      <c r="K46" s="11"/>
      <c r="L46" s="11"/>
      <c r="M46" s="11"/>
      <c r="N46" s="11"/>
      <c r="O46" s="11"/>
      <c r="P46" s="11"/>
      <c r="Q46" s="11"/>
      <c r="R46" s="11"/>
    </row>
    <row r="47" spans="2:79" x14ac:dyDescent="0.3">
      <c r="B47" s="11"/>
      <c r="C47" s="4"/>
      <c r="D47" s="21"/>
      <c r="E47" s="21"/>
      <c r="F47" s="21"/>
      <c r="G47" s="21"/>
      <c r="H47" s="21"/>
      <c r="I47" s="21"/>
      <c r="J47" s="21"/>
      <c r="K47" s="21"/>
      <c r="L47" s="21"/>
      <c r="M47" s="21"/>
      <c r="N47" s="21"/>
      <c r="O47" s="21"/>
      <c r="P47" s="21"/>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row>
    <row r="48" spans="2:79" x14ac:dyDescent="0.3">
      <c r="B48" s="11"/>
      <c r="C48" s="4"/>
      <c r="D48" s="21"/>
      <c r="E48" s="21"/>
      <c r="F48" s="21"/>
      <c r="G48" s="21"/>
      <c r="H48" s="21"/>
      <c r="I48" s="21"/>
      <c r="J48" s="21"/>
      <c r="K48" s="21"/>
      <c r="L48" s="21"/>
      <c r="M48" s="21"/>
      <c r="N48" s="21"/>
      <c r="O48" s="21"/>
    </row>
  </sheetData>
  <mergeCells count="17">
    <mergeCell ref="B33:P33"/>
    <mergeCell ref="B40:P40"/>
    <mergeCell ref="D7:E7"/>
    <mergeCell ref="D9:O9"/>
    <mergeCell ref="B30:P30"/>
    <mergeCell ref="B38:P38"/>
    <mergeCell ref="B37:P37"/>
    <mergeCell ref="B36:P36"/>
    <mergeCell ref="B34:P34"/>
    <mergeCell ref="B31:P31"/>
    <mergeCell ref="B32:P32"/>
    <mergeCell ref="B11:B27"/>
    <mergeCell ref="F3:M3"/>
    <mergeCell ref="F4:M4"/>
    <mergeCell ref="F5:M5"/>
    <mergeCell ref="F6:M6"/>
    <mergeCell ref="P9:P10"/>
  </mergeCells>
  <hyperlinks>
    <hyperlink ref="D7:E7" location="ÍNDICE!A1" display="&lt;- Volver a índice" xr:uid="{00000000-0004-0000-0100-000000000000}"/>
    <hyperlink ref="L21" r:id="rId1" display="callto:1,742,679.906,37" xr:uid="{00000000-0004-0000-0100-000001000000}"/>
  </hyperlinks>
  <printOptions horizontalCentered="1" verticalCentered="1"/>
  <pageMargins left="0" right="0" top="0" bottom="0" header="0" footer="0"/>
  <pageSetup paperSize="32767" scale="5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R42"/>
  <sheetViews>
    <sheetView showGridLines="0" zoomScale="80" zoomScaleNormal="80" workbookViewId="0">
      <selection activeCell="P28" sqref="P28"/>
    </sheetView>
  </sheetViews>
  <sheetFormatPr baseColWidth="10" defaultRowHeight="14.4" x14ac:dyDescent="0.3"/>
  <cols>
    <col min="1" max="1" width="2.1093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9" bestFit="1" customWidth="1"/>
    <col min="20" max="27" width="16" bestFit="1" customWidth="1"/>
  </cols>
  <sheetData>
    <row r="1" spans="2:17" ht="4.5" customHeight="1" x14ac:dyDescent="0.3"/>
    <row r="3" spans="2:17" ht="18" x14ac:dyDescent="0.3">
      <c r="B3" s="5"/>
      <c r="C3" s="5"/>
      <c r="E3" s="6"/>
      <c r="F3" s="65" t="s">
        <v>12</v>
      </c>
      <c r="G3" s="65"/>
      <c r="H3" s="65"/>
      <c r="I3" s="65"/>
      <c r="J3" s="65"/>
      <c r="K3" s="65"/>
      <c r="L3" s="65"/>
      <c r="M3" s="65"/>
      <c r="N3" s="5"/>
      <c r="O3" s="5"/>
      <c r="P3" s="5"/>
      <c r="Q3" s="1"/>
    </row>
    <row r="4" spans="2:17" ht="16.2" x14ac:dyDescent="0.3">
      <c r="B4" s="6"/>
      <c r="C4" s="6"/>
      <c r="E4" s="17"/>
      <c r="F4" s="66" t="s">
        <v>59</v>
      </c>
      <c r="G4" s="66"/>
      <c r="H4" s="66"/>
      <c r="I4" s="66"/>
      <c r="J4" s="66"/>
      <c r="K4" s="66"/>
      <c r="L4" s="66"/>
      <c r="M4" s="66"/>
      <c r="N4" s="6"/>
      <c r="O4" s="6"/>
      <c r="P4" s="6"/>
      <c r="Q4" s="3"/>
    </row>
    <row r="5" spans="2:17" x14ac:dyDescent="0.3">
      <c r="B5" s="7"/>
      <c r="C5" s="7"/>
      <c r="E5" s="17"/>
      <c r="F5" s="66" t="s">
        <v>78</v>
      </c>
      <c r="G5" s="66"/>
      <c r="H5" s="66"/>
      <c r="I5" s="66"/>
      <c r="J5" s="66"/>
      <c r="K5" s="66"/>
      <c r="L5" s="66"/>
      <c r="M5" s="66"/>
      <c r="N5" s="7"/>
      <c r="O5" s="7"/>
      <c r="P5" s="7"/>
      <c r="Q5" s="2"/>
    </row>
    <row r="6" spans="2:17" x14ac:dyDescent="0.3">
      <c r="E6" s="17"/>
      <c r="F6" s="66" t="s">
        <v>24</v>
      </c>
      <c r="G6" s="66"/>
      <c r="H6" s="66"/>
      <c r="I6" s="66"/>
      <c r="J6" s="66"/>
      <c r="K6" s="66"/>
      <c r="L6" s="66"/>
      <c r="M6" s="66"/>
    </row>
    <row r="7" spans="2:17" x14ac:dyDescent="0.3">
      <c r="D7" s="69" t="s">
        <v>15</v>
      </c>
      <c r="E7" s="69"/>
      <c r="F7" s="8"/>
      <c r="G7" s="8"/>
      <c r="H7" s="8"/>
      <c r="I7" s="8"/>
      <c r="J7" s="8"/>
      <c r="K7" s="8"/>
    </row>
    <row r="9" spans="2:17" x14ac:dyDescent="0.3">
      <c r="D9" s="70" t="s">
        <v>19</v>
      </c>
      <c r="E9" s="70"/>
      <c r="F9" s="70"/>
      <c r="G9" s="70"/>
      <c r="H9" s="70"/>
      <c r="I9" s="70"/>
      <c r="J9" s="70"/>
      <c r="K9" s="70"/>
      <c r="L9" s="70"/>
      <c r="M9" s="70"/>
      <c r="N9" s="70"/>
      <c r="O9" s="70"/>
      <c r="P9" s="67" t="s">
        <v>25</v>
      </c>
    </row>
    <row r="10" spans="2:17" x14ac:dyDescent="0.3">
      <c r="B10" s="16"/>
      <c r="C10" s="16"/>
      <c r="D10" s="44" t="s">
        <v>9</v>
      </c>
      <c r="E10" s="44" t="s">
        <v>63</v>
      </c>
      <c r="F10" s="44" t="s">
        <v>6</v>
      </c>
      <c r="G10" s="44" t="s">
        <v>7</v>
      </c>
      <c r="H10" s="44" t="s">
        <v>67</v>
      </c>
      <c r="I10" s="45" t="s">
        <v>10</v>
      </c>
      <c r="J10" s="44" t="s">
        <v>1</v>
      </c>
      <c r="K10" s="44" t="s">
        <v>11</v>
      </c>
      <c r="L10" s="44" t="s">
        <v>2</v>
      </c>
      <c r="M10" s="44" t="s">
        <v>3</v>
      </c>
      <c r="N10" s="44" t="s">
        <v>4</v>
      </c>
      <c r="O10" s="44" t="s">
        <v>5</v>
      </c>
      <c r="P10" s="67"/>
    </row>
    <row r="11" spans="2:17" ht="15" customHeight="1" x14ac:dyDescent="0.3">
      <c r="B11" s="72" t="s">
        <v>18</v>
      </c>
      <c r="C11" s="53">
        <v>2009</v>
      </c>
      <c r="D11" s="46"/>
      <c r="E11" s="46"/>
      <c r="F11" s="46"/>
      <c r="G11" s="46"/>
      <c r="H11" s="46"/>
      <c r="I11" s="46"/>
      <c r="J11" s="46"/>
      <c r="K11" s="46"/>
      <c r="L11" s="46"/>
      <c r="M11" s="46"/>
      <c r="N11" s="46"/>
      <c r="O11" s="46"/>
      <c r="P11" s="47"/>
    </row>
    <row r="12" spans="2:17" x14ac:dyDescent="0.3">
      <c r="B12" s="73"/>
      <c r="C12" s="53">
        <v>2010</v>
      </c>
      <c r="D12" s="46"/>
      <c r="E12" s="46"/>
      <c r="F12" s="46"/>
      <c r="G12" s="46"/>
      <c r="H12" s="46"/>
      <c r="I12" s="46"/>
      <c r="J12" s="46"/>
      <c r="K12" s="46"/>
      <c r="L12" s="46"/>
      <c r="M12" s="46"/>
      <c r="N12" s="46"/>
      <c r="O12" s="46"/>
      <c r="P12" s="54"/>
    </row>
    <row r="13" spans="2:17" x14ac:dyDescent="0.3">
      <c r="B13" s="73"/>
      <c r="C13" s="53">
        <v>2011</v>
      </c>
      <c r="D13" s="46"/>
      <c r="E13" s="46"/>
      <c r="F13" s="46"/>
      <c r="G13" s="46"/>
      <c r="H13" s="46"/>
      <c r="I13" s="46"/>
      <c r="J13" s="46"/>
      <c r="K13" s="46"/>
      <c r="L13" s="46"/>
      <c r="M13" s="46"/>
      <c r="N13" s="46"/>
      <c r="O13" s="46"/>
      <c r="P13" s="54"/>
    </row>
    <row r="14" spans="2:17" x14ac:dyDescent="0.3">
      <c r="B14" s="73"/>
      <c r="C14" s="53">
        <v>2012</v>
      </c>
      <c r="D14" s="46"/>
      <c r="E14" s="46"/>
      <c r="F14" s="46"/>
      <c r="G14" s="46"/>
      <c r="H14" s="46"/>
      <c r="I14" s="46"/>
      <c r="J14" s="46"/>
      <c r="K14" s="46"/>
      <c r="L14" s="46"/>
      <c r="M14" s="46"/>
      <c r="N14" s="46"/>
      <c r="O14" s="46"/>
      <c r="P14" s="54"/>
    </row>
    <row r="15" spans="2:17" x14ac:dyDescent="0.3">
      <c r="B15" s="73"/>
      <c r="C15" s="53">
        <v>2013</v>
      </c>
      <c r="D15" s="46"/>
      <c r="E15" s="46"/>
      <c r="F15" s="46"/>
      <c r="G15" s="46"/>
      <c r="H15" s="46"/>
      <c r="I15" s="46">
        <v>66594947.313045338</v>
      </c>
      <c r="J15" s="46">
        <v>68227121.203045338</v>
      </c>
      <c r="K15" s="46">
        <v>69878571.503045335</v>
      </c>
      <c r="L15" s="46">
        <v>71559885.723045334</v>
      </c>
      <c r="M15" s="46">
        <v>73496894.703045338</v>
      </c>
      <c r="N15" s="46">
        <v>75270690.563045338</v>
      </c>
      <c r="O15" s="46">
        <v>77059613.273045331</v>
      </c>
      <c r="P15" s="54"/>
    </row>
    <row r="16" spans="2:17" x14ac:dyDescent="0.3">
      <c r="B16" s="73"/>
      <c r="C16" s="53">
        <v>2014</v>
      </c>
      <c r="D16" s="46">
        <v>79517903.083045334</v>
      </c>
      <c r="E16" s="46">
        <v>82146581.643045336</v>
      </c>
      <c r="F16" s="46">
        <v>84738281.443045333</v>
      </c>
      <c r="G16" s="46">
        <v>75694617.239999995</v>
      </c>
      <c r="H16" s="46">
        <v>79723219.170000002</v>
      </c>
      <c r="I16" s="46">
        <v>79805903.569999993</v>
      </c>
      <c r="J16" s="46">
        <v>95602293.329999998</v>
      </c>
      <c r="K16" s="46">
        <v>95714932.620000005</v>
      </c>
      <c r="L16" s="46">
        <v>98472872.400000006</v>
      </c>
      <c r="M16" s="46">
        <v>103986911.31</v>
      </c>
      <c r="N16" s="46">
        <v>104010872.56999999</v>
      </c>
      <c r="O16" s="46">
        <v>106931249.59</v>
      </c>
      <c r="P16" s="54"/>
    </row>
    <row r="17" spans="2:17" x14ac:dyDescent="0.3">
      <c r="B17" s="73"/>
      <c r="C17" s="53">
        <v>2015</v>
      </c>
      <c r="D17" s="46">
        <v>112456002.90000001</v>
      </c>
      <c r="E17" s="46">
        <v>115576095.95999999</v>
      </c>
      <c r="F17" s="46">
        <v>118624557.81</v>
      </c>
      <c r="G17" s="46">
        <v>121572401.84999999</v>
      </c>
      <c r="H17" s="46">
        <v>124653783.95</v>
      </c>
      <c r="I17" s="46">
        <v>127626365.20999999</v>
      </c>
      <c r="J17" s="46">
        <v>130734947.63</v>
      </c>
      <c r="K17" s="46">
        <v>134051748.41</v>
      </c>
      <c r="L17" s="46">
        <v>137047883.03</v>
      </c>
      <c r="M17" s="46">
        <v>140163925.47</v>
      </c>
      <c r="N17" s="46">
        <v>143273216.63</v>
      </c>
      <c r="O17" s="46">
        <v>146370680.49000001</v>
      </c>
      <c r="P17" s="48">
        <f t="shared" ref="P17:P26" si="0">K17/K16-1</f>
        <v>0.40053118923670805</v>
      </c>
    </row>
    <row r="18" spans="2:17" x14ac:dyDescent="0.3">
      <c r="B18" s="73"/>
      <c r="C18" s="53">
        <v>2016</v>
      </c>
      <c r="D18" s="46">
        <v>149411212.91</v>
      </c>
      <c r="E18" s="46">
        <v>152439239.81</v>
      </c>
      <c r="F18" s="46">
        <v>155308612.16999999</v>
      </c>
      <c r="G18" s="46">
        <v>158420582.83000001</v>
      </c>
      <c r="H18" s="46">
        <v>161662720.86000001</v>
      </c>
      <c r="I18" s="46">
        <v>164891126.13</v>
      </c>
      <c r="J18" s="46">
        <v>168169140.13</v>
      </c>
      <c r="K18" s="46">
        <v>200718385.71000001</v>
      </c>
      <c r="L18" s="46">
        <v>205323459.73999998</v>
      </c>
      <c r="M18" s="46">
        <v>181906218.51000002</v>
      </c>
      <c r="N18" s="46">
        <v>213122059.23000002</v>
      </c>
      <c r="O18" s="46">
        <v>216827105.06999999</v>
      </c>
      <c r="P18" s="48">
        <f t="shared" si="0"/>
        <v>0.49732016248008004</v>
      </c>
    </row>
    <row r="19" spans="2:17" x14ac:dyDescent="0.3">
      <c r="B19" s="73"/>
      <c r="C19" s="53">
        <v>2017</v>
      </c>
      <c r="D19" s="46">
        <v>213158416.5</v>
      </c>
      <c r="E19" s="46">
        <v>215687650.34000003</v>
      </c>
      <c r="F19" s="46">
        <v>258104244.05000004</v>
      </c>
      <c r="G19" s="46">
        <v>260994284.05000007</v>
      </c>
      <c r="H19" s="46">
        <v>263408675.83999997</v>
      </c>
      <c r="I19" s="46">
        <v>265916651.79999992</v>
      </c>
      <c r="J19" s="46">
        <v>269028595.14999998</v>
      </c>
      <c r="K19" s="46">
        <v>271649124.75</v>
      </c>
      <c r="L19" s="46">
        <v>275325532.28999996</v>
      </c>
      <c r="M19" s="46">
        <v>278956646.23000002</v>
      </c>
      <c r="N19" s="46">
        <v>282532429.89999998</v>
      </c>
      <c r="O19" s="46">
        <v>286146891.16000003</v>
      </c>
      <c r="P19" s="48">
        <f t="shared" si="0"/>
        <v>0.35338436381449112</v>
      </c>
      <c r="Q19" s="38"/>
    </row>
    <row r="20" spans="2:17" x14ac:dyDescent="0.3">
      <c r="B20" s="73"/>
      <c r="C20" s="53">
        <v>2018</v>
      </c>
      <c r="D20" s="46">
        <v>290995639.16000003</v>
      </c>
      <c r="E20" s="46">
        <v>290995639.16000003</v>
      </c>
      <c r="F20" s="46">
        <v>300580446.95000005</v>
      </c>
      <c r="G20" s="46">
        <v>305493005.54000002</v>
      </c>
      <c r="H20" s="46">
        <v>310583439.60000002</v>
      </c>
      <c r="I20" s="46">
        <v>315200063.69</v>
      </c>
      <c r="J20" s="46">
        <v>320538901.93000001</v>
      </c>
      <c r="K20" s="46">
        <v>325697426.09000003</v>
      </c>
      <c r="L20" s="46">
        <v>330971838.92000002</v>
      </c>
      <c r="M20" s="46">
        <v>336207227.80000001</v>
      </c>
      <c r="N20" s="46">
        <v>336559254.95000005</v>
      </c>
      <c r="O20" s="46">
        <v>337100875.65999997</v>
      </c>
      <c r="P20" s="48">
        <f t="shared" si="0"/>
        <v>0.19896364985435144</v>
      </c>
      <c r="Q20" s="39"/>
    </row>
    <row r="21" spans="2:17" x14ac:dyDescent="0.3">
      <c r="B21" s="73"/>
      <c r="C21" s="53">
        <v>2019</v>
      </c>
      <c r="D21" s="46">
        <v>337561926.88999999</v>
      </c>
      <c r="E21" s="46">
        <v>342939934.83999997</v>
      </c>
      <c r="F21" s="46">
        <v>353850386.36000001</v>
      </c>
      <c r="G21" s="46">
        <v>353992757.49000001</v>
      </c>
      <c r="H21" s="46">
        <v>359643577.55000001</v>
      </c>
      <c r="I21" s="46">
        <v>365322633.81</v>
      </c>
      <c r="J21" s="46">
        <v>371345876.63</v>
      </c>
      <c r="K21" s="50">
        <v>377333327.13999999</v>
      </c>
      <c r="L21" s="46">
        <v>383175090.54000002</v>
      </c>
      <c r="M21" s="46">
        <v>389235592.13</v>
      </c>
      <c r="N21" s="46">
        <v>395609056.75999999</v>
      </c>
      <c r="O21" s="46">
        <v>411765852.43000001</v>
      </c>
      <c r="P21" s="48">
        <f t="shared" si="0"/>
        <v>0.15853948147484398</v>
      </c>
    </row>
    <row r="22" spans="2:17" x14ac:dyDescent="0.3">
      <c r="B22" s="73"/>
      <c r="C22" s="53">
        <v>2020</v>
      </c>
      <c r="D22" s="46">
        <v>411946161.23000002</v>
      </c>
      <c r="E22" s="46">
        <v>418227669.69999999</v>
      </c>
      <c r="F22" s="46">
        <v>430667854.85000002</v>
      </c>
      <c r="G22" s="46">
        <v>431024614.32999998</v>
      </c>
      <c r="H22" s="46">
        <v>431024614.32999998</v>
      </c>
      <c r="I22" s="46">
        <v>431024614.32999998</v>
      </c>
      <c r="J22" s="55">
        <v>450827959.24000001</v>
      </c>
      <c r="K22" s="50">
        <v>462277233.56999999</v>
      </c>
      <c r="L22" s="46">
        <v>462996251.00999999</v>
      </c>
      <c r="M22" s="46">
        <v>475057083.23000002</v>
      </c>
      <c r="N22" s="46">
        <v>482544168.11000001</v>
      </c>
      <c r="O22" s="46">
        <v>496246487.19999999</v>
      </c>
      <c r="P22" s="48">
        <f t="shared" si="0"/>
        <v>0.22511636349175101</v>
      </c>
    </row>
    <row r="23" spans="2:17" x14ac:dyDescent="0.3">
      <c r="B23" s="73"/>
      <c r="C23" s="53">
        <v>2021</v>
      </c>
      <c r="D23" s="46">
        <v>496246487.19999999</v>
      </c>
      <c r="E23" s="46">
        <v>496246487.19999999</v>
      </c>
      <c r="F23" s="46">
        <v>496743323.87</v>
      </c>
      <c r="G23" s="46">
        <v>519249830.13</v>
      </c>
      <c r="H23" s="46">
        <v>527284244.92000002</v>
      </c>
      <c r="I23" s="46">
        <v>541702964.73000002</v>
      </c>
      <c r="J23" s="51">
        <v>543127830.49000001</v>
      </c>
      <c r="K23" s="51">
        <v>559631504.16999996</v>
      </c>
      <c r="L23" s="51">
        <v>567716487.01999998</v>
      </c>
      <c r="M23" s="51">
        <v>567792170.38</v>
      </c>
      <c r="N23" s="51">
        <v>584757460.63</v>
      </c>
      <c r="O23" s="51">
        <v>603816859.94000006</v>
      </c>
      <c r="P23" s="48">
        <f t="shared" si="0"/>
        <v>0.21059715584124294</v>
      </c>
    </row>
    <row r="24" spans="2:17" x14ac:dyDescent="0.3">
      <c r="B24" s="73"/>
      <c r="C24" s="56">
        <v>2022</v>
      </c>
      <c r="D24" s="46">
        <v>610442678.62</v>
      </c>
      <c r="E24" s="46">
        <v>619931091.49000001</v>
      </c>
      <c r="F24" s="46">
        <v>630857013.91999996</v>
      </c>
      <c r="G24" s="46">
        <v>639579330.34000003</v>
      </c>
      <c r="H24" s="46">
        <v>644788442.75999999</v>
      </c>
      <c r="I24" s="46">
        <v>655936550.00999999</v>
      </c>
      <c r="J24" s="51">
        <v>668404233.46000004</v>
      </c>
      <c r="K24" s="51">
        <v>676764381.75999999</v>
      </c>
      <c r="L24" s="51">
        <v>686981255.65999997</v>
      </c>
      <c r="M24" s="51">
        <v>699512622.78999996</v>
      </c>
      <c r="N24" s="51">
        <v>710107503.95000005</v>
      </c>
      <c r="O24" s="46">
        <v>732149708.17999995</v>
      </c>
      <c r="P24" s="48">
        <f t="shared" si="0"/>
        <v>0.20930358051182618</v>
      </c>
    </row>
    <row r="25" spans="2:17" x14ac:dyDescent="0.3">
      <c r="B25" s="73"/>
      <c r="C25" s="56">
        <v>2023</v>
      </c>
      <c r="D25" s="46">
        <v>742206031.64999998</v>
      </c>
      <c r="E25" s="46">
        <v>750379055.88999999</v>
      </c>
      <c r="F25" s="46">
        <v>763550222.40999997</v>
      </c>
      <c r="G25" s="46">
        <v>774256766.75</v>
      </c>
      <c r="H25" s="46">
        <v>785099543.71000004</v>
      </c>
      <c r="I25" s="46">
        <v>796061627.08000004</v>
      </c>
      <c r="J25" s="46">
        <v>806504163.13999999</v>
      </c>
      <c r="K25" s="46">
        <v>818925213.5</v>
      </c>
      <c r="L25" s="46">
        <v>829980513.50999999</v>
      </c>
      <c r="M25" s="46">
        <v>841188297.33000004</v>
      </c>
      <c r="N25" s="46">
        <v>852191206.35000002</v>
      </c>
      <c r="O25" s="46">
        <v>896955739.01999998</v>
      </c>
      <c r="P25" s="48">
        <f t="shared" si="0"/>
        <v>0.21005956514776258</v>
      </c>
    </row>
    <row r="26" spans="2:17" x14ac:dyDescent="0.3">
      <c r="B26" s="73"/>
      <c r="C26" s="56">
        <v>2024</v>
      </c>
      <c r="D26" s="46">
        <v>907809203.23000002</v>
      </c>
      <c r="E26" s="46">
        <v>918193938.14999998</v>
      </c>
      <c r="F26" s="46">
        <v>919521362.30999994</v>
      </c>
      <c r="G26" s="46">
        <v>940062189.40999997</v>
      </c>
      <c r="H26" s="46">
        <v>953307295.35000002</v>
      </c>
      <c r="I26" s="46">
        <v>964922882.37</v>
      </c>
      <c r="J26" s="46">
        <v>976997013.70000005</v>
      </c>
      <c r="K26" s="46">
        <v>988677905.41999996</v>
      </c>
      <c r="L26" s="46">
        <v>990290441.91999996</v>
      </c>
      <c r="M26" s="46">
        <v>1011742859.8200001</v>
      </c>
      <c r="N26" s="46">
        <v>1018908604.5</v>
      </c>
      <c r="O26" s="46">
        <v>1069264581.78</v>
      </c>
      <c r="P26" s="48">
        <f t="shared" si="0"/>
        <v>0.20728717240795991</v>
      </c>
    </row>
    <row r="27" spans="2:17" x14ac:dyDescent="0.3">
      <c r="B27" s="73"/>
      <c r="C27" s="56">
        <v>2025</v>
      </c>
      <c r="D27" s="46">
        <v>1078525429.8099999</v>
      </c>
      <c r="E27" s="46">
        <v>1093604246.27</v>
      </c>
      <c r="F27" s="46">
        <v>1105968397.5699999</v>
      </c>
      <c r="G27" s="46">
        <v>1118338965.8099999</v>
      </c>
      <c r="H27" s="46">
        <v>1131717826.8099999</v>
      </c>
      <c r="I27" s="46">
        <v>1144516989.75</v>
      </c>
      <c r="J27" s="46">
        <v>1158479092.8</v>
      </c>
      <c r="K27" s="46">
        <v>1171998954.27</v>
      </c>
      <c r="L27" s="46"/>
      <c r="M27" s="46"/>
      <c r="N27" s="46"/>
      <c r="O27" s="46"/>
      <c r="P27" s="48">
        <f>K27/K26-1</f>
        <v>0.18542039611183925</v>
      </c>
    </row>
    <row r="28" spans="2:17" x14ac:dyDescent="0.3">
      <c r="B28" s="11"/>
      <c r="C28" s="4"/>
      <c r="D28" s="36"/>
      <c r="E28" s="37"/>
      <c r="F28" s="12"/>
      <c r="G28" s="12"/>
      <c r="H28" s="12"/>
      <c r="I28" s="24"/>
      <c r="J28" s="24"/>
      <c r="K28" s="24"/>
      <c r="L28" s="12"/>
      <c r="M28" s="12"/>
      <c r="N28" s="12"/>
      <c r="O28" s="34"/>
    </row>
    <row r="29" spans="2:17" x14ac:dyDescent="0.3">
      <c r="B29" s="13" t="s">
        <v>29</v>
      </c>
      <c r="C29" s="4"/>
      <c r="D29" s="4"/>
      <c r="E29" s="4"/>
      <c r="F29" s="30"/>
      <c r="G29" s="4"/>
      <c r="H29" s="30"/>
      <c r="I29" s="30"/>
      <c r="J29" s="4"/>
      <c r="K29" s="4"/>
      <c r="L29" s="4"/>
      <c r="M29" s="4"/>
      <c r="N29" s="4"/>
      <c r="O29" s="4"/>
    </row>
    <row r="30" spans="2:17" ht="26.25" customHeight="1" x14ac:dyDescent="0.3">
      <c r="B30" s="71" t="s">
        <v>53</v>
      </c>
      <c r="C30" s="71"/>
      <c r="D30" s="71"/>
      <c r="E30" s="71"/>
      <c r="F30" s="71"/>
      <c r="G30" s="71"/>
      <c r="H30" s="71"/>
      <c r="I30" s="71"/>
      <c r="J30" s="71"/>
      <c r="K30" s="71"/>
      <c r="L30" s="71"/>
      <c r="M30" s="71"/>
      <c r="N30" s="71"/>
      <c r="O30" s="71"/>
      <c r="P30" s="71"/>
    </row>
    <row r="31" spans="2:17" x14ac:dyDescent="0.3">
      <c r="B31" s="68" t="s">
        <v>20</v>
      </c>
      <c r="C31" s="68"/>
      <c r="D31" s="68"/>
      <c r="E31" s="68"/>
      <c r="F31" s="68"/>
      <c r="G31" s="68"/>
      <c r="H31" s="68"/>
      <c r="I31" s="68"/>
      <c r="J31" s="68"/>
      <c r="K31" s="68"/>
      <c r="L31" s="68"/>
      <c r="M31" s="68"/>
      <c r="N31" s="68"/>
      <c r="O31" s="68"/>
      <c r="P31" s="68"/>
    </row>
    <row r="32" spans="2:17" ht="27.6" customHeight="1" x14ac:dyDescent="0.3">
      <c r="B32" s="68" t="s">
        <v>27</v>
      </c>
      <c r="C32" s="68"/>
      <c r="D32" s="68"/>
      <c r="E32" s="68"/>
      <c r="F32" s="68"/>
      <c r="G32" s="68"/>
      <c r="H32" s="68"/>
      <c r="I32" s="68"/>
      <c r="J32" s="68"/>
      <c r="K32" s="68"/>
      <c r="L32" s="68"/>
      <c r="M32" s="68"/>
      <c r="N32" s="68"/>
      <c r="O32" s="68"/>
      <c r="P32" s="68"/>
    </row>
    <row r="33" spans="2:18" ht="15" customHeight="1" x14ac:dyDescent="0.3">
      <c r="B33" s="68" t="s">
        <v>50</v>
      </c>
      <c r="C33" s="68"/>
      <c r="D33" s="68"/>
      <c r="E33" s="68"/>
      <c r="F33" s="68"/>
      <c r="G33" s="68"/>
      <c r="H33" s="68"/>
      <c r="I33" s="68"/>
      <c r="J33" s="68"/>
      <c r="K33" s="68"/>
      <c r="L33" s="68"/>
      <c r="M33" s="68"/>
      <c r="N33" s="68"/>
      <c r="O33" s="68"/>
      <c r="P33" s="68"/>
    </row>
    <row r="34" spans="2:18" ht="15" customHeight="1" x14ac:dyDescent="0.3">
      <c r="B34" s="29" t="s">
        <v>51</v>
      </c>
      <c r="C34" s="28"/>
      <c r="D34" s="28"/>
      <c r="E34" s="28"/>
      <c r="F34" s="28"/>
      <c r="G34" s="28"/>
      <c r="H34" s="28"/>
      <c r="I34" s="28"/>
      <c r="J34" s="28"/>
      <c r="K34" s="28"/>
      <c r="L34" s="28"/>
      <c r="M34" s="28"/>
      <c r="N34" s="28"/>
      <c r="O34" s="28"/>
      <c r="P34" s="28"/>
    </row>
    <row r="35" spans="2:18" ht="15" customHeight="1" x14ac:dyDescent="0.3">
      <c r="B35" s="29" t="s">
        <v>54</v>
      </c>
      <c r="C35" s="28"/>
      <c r="D35" s="28"/>
      <c r="E35" s="28"/>
      <c r="F35" s="28"/>
      <c r="G35" s="28"/>
      <c r="H35" s="28"/>
      <c r="I35" s="28"/>
      <c r="J35" s="28"/>
      <c r="K35" s="28"/>
      <c r="L35" s="28"/>
      <c r="M35" s="28"/>
      <c r="N35" s="28"/>
      <c r="O35" s="28"/>
      <c r="P35" s="28"/>
    </row>
    <row r="36" spans="2:18" ht="15" customHeight="1" x14ac:dyDescent="0.3">
      <c r="B36" s="68" t="s">
        <v>49</v>
      </c>
      <c r="C36" s="68"/>
      <c r="D36" s="68"/>
      <c r="E36" s="68"/>
      <c r="F36" s="68"/>
      <c r="G36" s="68"/>
      <c r="H36" s="68"/>
      <c r="I36" s="68"/>
      <c r="J36" s="68"/>
      <c r="K36" s="68"/>
      <c r="L36" s="68"/>
      <c r="M36" s="68"/>
      <c r="N36" s="68"/>
      <c r="O36" s="68"/>
      <c r="P36" s="68"/>
    </row>
    <row r="37" spans="2:18" ht="15" customHeight="1" x14ac:dyDescent="0.3">
      <c r="B37" s="68" t="s">
        <v>57</v>
      </c>
      <c r="C37" s="68"/>
      <c r="D37" s="68"/>
      <c r="E37" s="68"/>
      <c r="F37" s="68"/>
      <c r="G37" s="68"/>
      <c r="H37" s="68"/>
      <c r="I37" s="68"/>
      <c r="J37" s="68"/>
      <c r="K37" s="68"/>
      <c r="L37" s="68"/>
      <c r="M37" s="68"/>
      <c r="N37" s="68"/>
      <c r="O37" s="68"/>
      <c r="P37" s="68"/>
    </row>
    <row r="38" spans="2:18" x14ac:dyDescent="0.3">
      <c r="B38" s="29" t="s">
        <v>70</v>
      </c>
    </row>
    <row r="39" spans="2:18" x14ac:dyDescent="0.3">
      <c r="B39" s="23" t="s">
        <v>40</v>
      </c>
      <c r="C39" s="23"/>
      <c r="D39" s="23"/>
      <c r="E39" s="23"/>
      <c r="F39" s="23"/>
      <c r="G39" s="23"/>
      <c r="H39" s="23"/>
      <c r="I39" s="23"/>
      <c r="J39" s="23"/>
      <c r="K39" s="23"/>
      <c r="L39" s="23"/>
      <c r="M39" s="23"/>
      <c r="N39" s="23"/>
      <c r="O39" s="23"/>
      <c r="P39" s="23"/>
    </row>
    <row r="40" spans="2:18" x14ac:dyDescent="0.3">
      <c r="B40" s="11"/>
      <c r="C40" s="4"/>
      <c r="D40" s="25"/>
      <c r="E40" s="25"/>
      <c r="F40" s="25"/>
      <c r="I40" s="22"/>
    </row>
    <row r="41" spans="2:18" x14ac:dyDescent="0.3">
      <c r="B41" s="11"/>
      <c r="C41" s="4"/>
      <c r="D41" s="22"/>
      <c r="E41" s="22"/>
      <c r="F41" s="22"/>
      <c r="G41" s="22"/>
      <c r="H41" s="22"/>
      <c r="I41" s="22"/>
      <c r="J41" s="22"/>
      <c r="K41" s="22"/>
      <c r="L41" s="22"/>
      <c r="M41" s="22"/>
      <c r="N41" s="22"/>
      <c r="O41" s="22"/>
      <c r="P41" s="22"/>
      <c r="Q41" s="22"/>
      <c r="R41" s="22"/>
    </row>
    <row r="42" spans="2:18" x14ac:dyDescent="0.3">
      <c r="B42" s="11"/>
      <c r="C42" s="4"/>
      <c r="D42" s="4"/>
      <c r="E42" s="4"/>
      <c r="F42" s="4"/>
      <c r="G42" s="4"/>
      <c r="H42" s="4"/>
      <c r="I42" s="4"/>
      <c r="J42" s="4"/>
      <c r="K42" s="4"/>
      <c r="L42" s="4"/>
      <c r="M42" s="4"/>
      <c r="N42" s="4"/>
      <c r="O42" s="4"/>
    </row>
  </sheetData>
  <mergeCells count="14">
    <mergeCell ref="B37:P37"/>
    <mergeCell ref="B36:P36"/>
    <mergeCell ref="B33:P33"/>
    <mergeCell ref="F3:M3"/>
    <mergeCell ref="F4:M4"/>
    <mergeCell ref="F5:M5"/>
    <mergeCell ref="F6:M6"/>
    <mergeCell ref="D7:E7"/>
    <mergeCell ref="P9:P10"/>
    <mergeCell ref="B31:P31"/>
    <mergeCell ref="B32:P32"/>
    <mergeCell ref="D9:O9"/>
    <mergeCell ref="B30:P30"/>
    <mergeCell ref="B11:B27"/>
  </mergeCells>
  <hyperlinks>
    <hyperlink ref="D7:E7" location="ÍNDICE!A1" display="&lt;- Volver a índice" xr:uid="{00000000-0004-0000-0200-000000000000}"/>
    <hyperlink ref="K21" r:id="rId1" display="callto:377,333,327.14" xr:uid="{00000000-0004-0000-0200-000001000000}"/>
  </hyperlinks>
  <printOptions horizontalCentered="1" verticalCentered="1"/>
  <pageMargins left="0" right="0" top="0" bottom="0" header="0" footer="0"/>
  <pageSetup paperSize="32767" scale="5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Q45"/>
  <sheetViews>
    <sheetView showGridLines="0" zoomScale="80" zoomScaleNormal="80" workbookViewId="0">
      <selection activeCell="K27" sqref="K27"/>
    </sheetView>
  </sheetViews>
  <sheetFormatPr baseColWidth="10" defaultRowHeight="14.4" x14ac:dyDescent="0.3"/>
  <cols>
    <col min="1" max="1" width="5.6640625" customWidth="1"/>
    <col min="2" max="2" width="5.109375" customWidth="1"/>
    <col min="3" max="3" width="5.5546875" bestFit="1" customWidth="1"/>
    <col min="4" max="5" width="16.6640625" customWidth="1"/>
    <col min="6" max="6" width="18.6640625" customWidth="1"/>
    <col min="7"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5" t="s">
        <v>12</v>
      </c>
      <c r="G3" s="65"/>
      <c r="H3" s="65"/>
      <c r="I3" s="65"/>
      <c r="J3" s="65"/>
      <c r="K3" s="65"/>
      <c r="L3" s="65"/>
      <c r="M3" s="65"/>
      <c r="N3" s="5"/>
      <c r="O3" s="5"/>
      <c r="P3" s="5"/>
      <c r="Q3" s="1"/>
    </row>
    <row r="4" spans="2:17" ht="16.2" x14ac:dyDescent="0.3">
      <c r="B4" s="6"/>
      <c r="C4" s="6"/>
      <c r="E4" s="17"/>
      <c r="F4" s="66" t="s">
        <v>61</v>
      </c>
      <c r="G4" s="66"/>
      <c r="H4" s="66"/>
      <c r="I4" s="66"/>
      <c r="J4" s="66"/>
      <c r="K4" s="66"/>
      <c r="L4" s="66"/>
      <c r="M4" s="66"/>
      <c r="N4" s="6"/>
      <c r="O4" s="6"/>
      <c r="P4" s="6"/>
      <c r="Q4" s="3"/>
    </row>
    <row r="5" spans="2:17" x14ac:dyDescent="0.3">
      <c r="B5" s="7"/>
      <c r="C5" s="7"/>
      <c r="E5" s="17"/>
      <c r="F5" s="66" t="s">
        <v>78</v>
      </c>
      <c r="G5" s="66"/>
      <c r="H5" s="66"/>
      <c r="I5" s="66"/>
      <c r="J5" s="66"/>
      <c r="K5" s="66"/>
      <c r="L5" s="66"/>
      <c r="M5" s="66"/>
      <c r="N5" s="7"/>
      <c r="O5" s="7"/>
      <c r="P5" s="7"/>
      <c r="Q5" s="2"/>
    </row>
    <row r="6" spans="2:17" x14ac:dyDescent="0.3">
      <c r="E6" s="17"/>
      <c r="F6" s="66" t="s">
        <v>24</v>
      </c>
      <c r="G6" s="66"/>
      <c r="H6" s="66"/>
      <c r="I6" s="66"/>
      <c r="J6" s="66"/>
      <c r="K6" s="66"/>
      <c r="L6" s="66"/>
      <c r="M6" s="66"/>
    </row>
    <row r="7" spans="2:17" x14ac:dyDescent="0.3">
      <c r="D7" s="69" t="s">
        <v>15</v>
      </c>
      <c r="E7" s="69"/>
      <c r="F7" s="8"/>
      <c r="G7" s="8"/>
      <c r="H7" s="8"/>
      <c r="I7" s="8"/>
      <c r="J7" s="8"/>
      <c r="K7" s="8"/>
    </row>
    <row r="9" spans="2:17" x14ac:dyDescent="0.3">
      <c r="D9" s="70" t="s">
        <v>19</v>
      </c>
      <c r="E9" s="70"/>
      <c r="F9" s="70"/>
      <c r="G9" s="70"/>
      <c r="H9" s="70"/>
      <c r="I9" s="70"/>
      <c r="J9" s="70"/>
      <c r="K9" s="70"/>
      <c r="L9" s="70"/>
      <c r="M9" s="70"/>
      <c r="N9" s="70"/>
      <c r="O9" s="70"/>
      <c r="P9" s="67" t="s">
        <v>25</v>
      </c>
    </row>
    <row r="10" spans="2:17" x14ac:dyDescent="0.3">
      <c r="B10" s="16"/>
      <c r="C10" s="16"/>
      <c r="D10" s="44" t="s">
        <v>9</v>
      </c>
      <c r="E10" s="44" t="s">
        <v>0</v>
      </c>
      <c r="F10" s="44" t="s">
        <v>6</v>
      </c>
      <c r="G10" s="44" t="s">
        <v>7</v>
      </c>
      <c r="H10" s="44" t="s">
        <v>8</v>
      </c>
      <c r="I10" s="44" t="s">
        <v>10</v>
      </c>
      <c r="J10" s="44" t="s">
        <v>1</v>
      </c>
      <c r="K10" s="44" t="s">
        <v>11</v>
      </c>
      <c r="L10" s="44" t="s">
        <v>2</v>
      </c>
      <c r="M10" s="44" t="s">
        <v>62</v>
      </c>
      <c r="N10" s="44" t="s">
        <v>4</v>
      </c>
      <c r="O10" s="44" t="s">
        <v>5</v>
      </c>
      <c r="P10" s="67"/>
    </row>
    <row r="11" spans="2:17" ht="15" customHeight="1" x14ac:dyDescent="0.3">
      <c r="B11" s="72" t="s">
        <v>18</v>
      </c>
      <c r="C11" s="53">
        <v>2009</v>
      </c>
      <c r="D11" s="46" t="s">
        <v>58</v>
      </c>
      <c r="E11" s="46" t="s">
        <v>58</v>
      </c>
      <c r="F11" s="46" t="s">
        <v>58</v>
      </c>
      <c r="G11" s="46" t="s">
        <v>58</v>
      </c>
      <c r="H11" s="46" t="s">
        <v>58</v>
      </c>
      <c r="I11" s="46" t="s">
        <v>58</v>
      </c>
      <c r="J11" s="46" t="s">
        <v>58</v>
      </c>
      <c r="K11" s="46" t="s">
        <v>58</v>
      </c>
      <c r="L11" s="46">
        <v>126291034.20999999</v>
      </c>
      <c r="M11" s="46">
        <v>189286494.93999997</v>
      </c>
      <c r="N11" s="46">
        <v>200379716.80999997</v>
      </c>
      <c r="O11" s="46">
        <v>208574637.32999998</v>
      </c>
      <c r="P11" s="47"/>
    </row>
    <row r="12" spans="2:17" x14ac:dyDescent="0.3">
      <c r="B12" s="73"/>
      <c r="C12" s="53">
        <v>2010</v>
      </c>
      <c r="D12" s="46">
        <v>216815550.74999997</v>
      </c>
      <c r="E12" s="46">
        <v>225272703.97999999</v>
      </c>
      <c r="F12" s="46">
        <v>233591808.78999999</v>
      </c>
      <c r="G12" s="46">
        <v>242040374.73999998</v>
      </c>
      <c r="H12" s="46">
        <v>250427574.43999997</v>
      </c>
      <c r="I12" s="46">
        <v>259456167.26999998</v>
      </c>
      <c r="J12" s="46">
        <v>268372622.51999998</v>
      </c>
      <c r="K12" s="46">
        <v>277407171.95999998</v>
      </c>
      <c r="L12" s="46">
        <v>286619226.14999998</v>
      </c>
      <c r="M12" s="46">
        <v>295887956.18999994</v>
      </c>
      <c r="N12" s="46">
        <v>305103602.25999999</v>
      </c>
      <c r="O12" s="46">
        <v>314408791.07999992</v>
      </c>
      <c r="P12" s="48"/>
    </row>
    <row r="13" spans="2:17" x14ac:dyDescent="0.3">
      <c r="B13" s="73"/>
      <c r="C13" s="53">
        <v>2011</v>
      </c>
      <c r="D13" s="46">
        <v>324230451.55999994</v>
      </c>
      <c r="E13" s="46">
        <v>342691732.12999994</v>
      </c>
      <c r="F13" s="46">
        <v>352621612.42999995</v>
      </c>
      <c r="G13" s="46">
        <v>362855509.32999998</v>
      </c>
      <c r="H13" s="46">
        <v>373404025.89999998</v>
      </c>
      <c r="I13" s="46">
        <v>384178531.35999995</v>
      </c>
      <c r="J13" s="46">
        <v>395217045.91999996</v>
      </c>
      <c r="K13" s="46">
        <v>406826786.68999994</v>
      </c>
      <c r="L13" s="46">
        <v>418270172.26999998</v>
      </c>
      <c r="M13" s="46">
        <v>429950843.26999998</v>
      </c>
      <c r="N13" s="46">
        <v>441604154.13999999</v>
      </c>
      <c r="O13" s="46">
        <v>453343943.46999997</v>
      </c>
      <c r="P13" s="48">
        <f t="shared" ref="P13:P26" si="0">K13/K12-1</f>
        <v>0.46653305253644017</v>
      </c>
    </row>
    <row r="14" spans="2:17" x14ac:dyDescent="0.3">
      <c r="B14" s="73"/>
      <c r="C14" s="53">
        <v>2012</v>
      </c>
      <c r="D14" s="46">
        <v>465620166.31999999</v>
      </c>
      <c r="E14" s="46">
        <v>478751159.51999998</v>
      </c>
      <c r="F14" s="46">
        <v>498326239.09000003</v>
      </c>
      <c r="G14" s="46">
        <v>512805518.72000003</v>
      </c>
      <c r="H14" s="46">
        <v>526844222.31000006</v>
      </c>
      <c r="I14" s="46">
        <v>540363185.66000009</v>
      </c>
      <c r="J14" s="46">
        <v>553944628.40999997</v>
      </c>
      <c r="K14" s="46">
        <v>567449678.26999998</v>
      </c>
      <c r="L14" s="46">
        <v>581099374.13</v>
      </c>
      <c r="M14" s="46">
        <v>594711452.83000004</v>
      </c>
      <c r="N14" s="46">
        <v>608281459.71999991</v>
      </c>
      <c r="O14" s="46">
        <v>622081723.53999996</v>
      </c>
      <c r="P14" s="48">
        <f t="shared" si="0"/>
        <v>0.39481886845959813</v>
      </c>
    </row>
    <row r="15" spans="2:17" x14ac:dyDescent="0.3">
      <c r="B15" s="73"/>
      <c r="C15" s="53">
        <v>2013</v>
      </c>
      <c r="D15" s="46">
        <v>636427392.96000004</v>
      </c>
      <c r="E15" s="46">
        <v>651437463.58000004</v>
      </c>
      <c r="F15" s="46">
        <v>665823903.79999995</v>
      </c>
      <c r="G15" s="46">
        <v>680703874.74000001</v>
      </c>
      <c r="H15" s="46">
        <v>695167675.73000002</v>
      </c>
      <c r="I15" s="46">
        <v>776393456.05304539</v>
      </c>
      <c r="J15" s="46">
        <v>724453724.11304533</v>
      </c>
      <c r="K15" s="46">
        <v>739228616.21304536</v>
      </c>
      <c r="L15" s="46">
        <v>754107790.4030453</v>
      </c>
      <c r="M15" s="46">
        <v>769360351.96304536</v>
      </c>
      <c r="N15" s="46">
        <v>784543433.50304544</v>
      </c>
      <c r="O15" s="46">
        <v>798347355.21304536</v>
      </c>
      <c r="P15" s="48">
        <f t="shared" si="0"/>
        <v>0.30272100685077974</v>
      </c>
    </row>
    <row r="16" spans="2:17" x14ac:dyDescent="0.3">
      <c r="B16" s="73"/>
      <c r="C16" s="53">
        <v>2014</v>
      </c>
      <c r="D16" s="46">
        <v>816185546.5430454</v>
      </c>
      <c r="E16" s="46">
        <v>835216921.76304531</v>
      </c>
      <c r="F16" s="46">
        <v>852684607.83304536</v>
      </c>
      <c r="G16" s="46">
        <v>859061204.33000004</v>
      </c>
      <c r="H16" s="46">
        <v>876708279.46999991</v>
      </c>
      <c r="I16" s="46">
        <v>878211577.91000009</v>
      </c>
      <c r="J16" s="46">
        <v>895500644.82000005</v>
      </c>
      <c r="K16" s="46">
        <v>937193022.07000005</v>
      </c>
      <c r="L16" s="46">
        <v>941305829.25</v>
      </c>
      <c r="M16" s="46">
        <v>975512882.78999996</v>
      </c>
      <c r="N16" s="46">
        <v>990753299.56999993</v>
      </c>
      <c r="O16" s="46">
        <v>1009307816.6800001</v>
      </c>
      <c r="P16" s="48">
        <f t="shared" si="0"/>
        <v>0.26779862347739725</v>
      </c>
    </row>
    <row r="17" spans="2:16" x14ac:dyDescent="0.3">
      <c r="B17" s="73"/>
      <c r="C17" s="53">
        <v>2015</v>
      </c>
      <c r="D17" s="46">
        <v>1030908709.0599999</v>
      </c>
      <c r="E17" s="46">
        <v>1035576498.84</v>
      </c>
      <c r="F17" s="46">
        <v>1069001818.4000001</v>
      </c>
      <c r="G17" s="46">
        <v>1088408138.6299999</v>
      </c>
      <c r="H17" s="46">
        <v>1107515795.0999999</v>
      </c>
      <c r="I17" s="46">
        <v>1126097522.77</v>
      </c>
      <c r="J17" s="46">
        <v>1144751726.96</v>
      </c>
      <c r="K17" s="46">
        <v>1163472903.1900001</v>
      </c>
      <c r="L17" s="46">
        <v>1181364387.25</v>
      </c>
      <c r="M17" s="46">
        <v>1199596213.6600001</v>
      </c>
      <c r="N17" s="46">
        <v>1217502187.9099998</v>
      </c>
      <c r="O17" s="46">
        <v>1235517837.1800001</v>
      </c>
      <c r="P17" s="48">
        <f t="shared" si="0"/>
        <v>0.24144426579298517</v>
      </c>
    </row>
    <row r="18" spans="2:16" x14ac:dyDescent="0.3">
      <c r="B18" s="73"/>
      <c r="C18" s="53">
        <v>2016</v>
      </c>
      <c r="D18" s="46">
        <v>1253356715.4400001</v>
      </c>
      <c r="E18" s="46">
        <v>1271272286.5</v>
      </c>
      <c r="F18" s="46">
        <v>1289279742.95</v>
      </c>
      <c r="G18" s="46">
        <v>1307337546.6599998</v>
      </c>
      <c r="H18" s="46">
        <v>1325982492.71</v>
      </c>
      <c r="I18" s="46">
        <v>1344327114.54</v>
      </c>
      <c r="J18" s="46">
        <v>1362773961.5700002</v>
      </c>
      <c r="K18" s="46">
        <v>1380237547.29</v>
      </c>
      <c r="L18" s="46">
        <v>1399586832.8</v>
      </c>
      <c r="M18" s="46">
        <v>1391314502.1500001</v>
      </c>
      <c r="N18" s="46">
        <v>1438123220.25</v>
      </c>
      <c r="O18" s="46">
        <v>1452357068.1299999</v>
      </c>
      <c r="P18" s="48">
        <f t="shared" si="0"/>
        <v>0.18630828746047845</v>
      </c>
    </row>
    <row r="19" spans="2:16" x14ac:dyDescent="0.3">
      <c r="B19" s="73"/>
      <c r="C19" s="53">
        <v>2017</v>
      </c>
      <c r="D19" s="46">
        <v>1426120636.1299999</v>
      </c>
      <c r="E19" s="46">
        <v>1444786637.9000001</v>
      </c>
      <c r="F19" s="46">
        <v>1503267063.3999996</v>
      </c>
      <c r="G19" s="46">
        <v>1521959557.3499999</v>
      </c>
      <c r="H19" s="46">
        <v>1541709842.29</v>
      </c>
      <c r="I19" s="46">
        <v>1560277030.4299996</v>
      </c>
      <c r="J19" s="46">
        <v>1579755653</v>
      </c>
      <c r="K19" s="46">
        <v>1598896913.03</v>
      </c>
      <c r="L19" s="46">
        <v>1617144329.4099998</v>
      </c>
      <c r="M19" s="46">
        <v>1638455306.5799999</v>
      </c>
      <c r="N19" s="46">
        <v>1658137316.7599998</v>
      </c>
      <c r="O19" s="46">
        <v>1678128397.0599999</v>
      </c>
      <c r="P19" s="48">
        <f t="shared" si="0"/>
        <v>0.1584215457471958</v>
      </c>
    </row>
    <row r="20" spans="2:16" x14ac:dyDescent="0.3">
      <c r="B20" s="73"/>
      <c r="C20" s="53">
        <v>2018</v>
      </c>
      <c r="D20" s="46">
        <v>1698056361.75</v>
      </c>
      <c r="E20" s="46">
        <v>1698056361.75</v>
      </c>
      <c r="F20" s="46">
        <v>1738003916.6600001</v>
      </c>
      <c r="G20" s="46">
        <v>1758368220.3999999</v>
      </c>
      <c r="H20" s="46">
        <v>1778940079.7399998</v>
      </c>
      <c r="I20" s="46">
        <v>1798760610.53</v>
      </c>
      <c r="J20" s="46">
        <v>1819279868.2</v>
      </c>
      <c r="K20" s="46">
        <v>1839686019.0599999</v>
      </c>
      <c r="L20" s="46">
        <v>1860280541.4300003</v>
      </c>
      <c r="M20" s="46">
        <v>1880870222.3599999</v>
      </c>
      <c r="N20" s="46">
        <v>1881222249.51</v>
      </c>
      <c r="O20" s="46">
        <v>1937613473.1099997</v>
      </c>
      <c r="P20" s="48">
        <f t="shared" si="0"/>
        <v>0.1505970172734219</v>
      </c>
    </row>
    <row r="21" spans="2:16" x14ac:dyDescent="0.3">
      <c r="B21" s="73"/>
      <c r="C21" s="53">
        <v>2019</v>
      </c>
      <c r="D21" s="46">
        <f>+'Pat P'!D21+'Pat PS'!D21</f>
        <v>1953591895.0499997</v>
      </c>
      <c r="E21" s="46">
        <f>+'Pat P'!E21+'Pat PS'!E21</f>
        <v>1974441369.4799998</v>
      </c>
      <c r="F21" s="46">
        <f>+'Pat P'!F21+'Pat PS'!F21</f>
        <v>2000841089.6799998</v>
      </c>
      <c r="G21" s="46">
        <f>+'Pat P'!G21+'Pat PS'!G21</f>
        <v>2016747639.28</v>
      </c>
      <c r="H21" s="46">
        <f>+'Pat P'!H21+'Pat PS'!H21</f>
        <v>2038378035.6600001</v>
      </c>
      <c r="I21" s="46">
        <f>+'Pat P'!I21+'Pat PS'!I21</f>
        <v>2059936256.9300001</v>
      </c>
      <c r="J21" s="46">
        <f>+'Pat P'!J21+'Pat PS'!J21</f>
        <v>2081891619.3899999</v>
      </c>
      <c r="K21" s="46">
        <f>+'Pat P'!K21+'Pat PS'!K21</f>
        <v>2103827959.6300001</v>
      </c>
      <c r="L21" s="46">
        <f>+'Pat P'!L21+'Pat PS'!L21</f>
        <v>2125860654.0599999</v>
      </c>
      <c r="M21" s="46">
        <f>+'Pat P'!M21+'Pat PS'!M21</f>
        <v>2148058667.79</v>
      </c>
      <c r="N21" s="46">
        <f>+'Pat P'!N21+'Pat PS'!N21</f>
        <v>2170554376.1900001</v>
      </c>
      <c r="O21" s="46">
        <f>+'Pat P'!O21+'Pat PS'!O21</f>
        <v>2238704227.2599998</v>
      </c>
      <c r="P21" s="48">
        <f t="shared" si="0"/>
        <v>0.14357990321900971</v>
      </c>
    </row>
    <row r="22" spans="2:16" x14ac:dyDescent="0.3">
      <c r="B22" s="73"/>
      <c r="C22" s="53">
        <v>2020</v>
      </c>
      <c r="D22" s="46">
        <f>+'Pat P'!D22+'Pat PS'!D22</f>
        <v>2238884536.0599999</v>
      </c>
      <c r="E22" s="46">
        <f>+'Pat P'!E22+'Pat PS'!E22</f>
        <v>2278645869.6900001</v>
      </c>
      <c r="F22" s="46">
        <f>+'Pat P'!F22+'Pat PS'!F22</f>
        <v>2308005239.46</v>
      </c>
      <c r="G22" s="46">
        <f>+'Pat P'!G22+'Pat PS'!G22</f>
        <v>2308361994.8000002</v>
      </c>
      <c r="H22" s="46">
        <f>+'Pat P'!H22+'Pat PS'!H22</f>
        <v>2308361994.8000002</v>
      </c>
      <c r="I22" s="46">
        <f>+'Pat P'!I22+'Pat PS'!I22</f>
        <v>2308367818.8899999</v>
      </c>
      <c r="J22" s="46">
        <f>+'Pat P'!J22+'Pat PS'!J22</f>
        <v>2395394982.1700001</v>
      </c>
      <c r="K22" s="46">
        <f>+'Pat P'!K22+'Pat PS'!K22</f>
        <v>2423824676.9099998</v>
      </c>
      <c r="L22" s="46">
        <f>+'Pat P'!L22+'Pat PS'!L22</f>
        <v>2441646968.882</v>
      </c>
      <c r="M22" s="46">
        <f>+'Pat P'!M22+'Pat PS'!M22</f>
        <v>2471080087.29</v>
      </c>
      <c r="N22" s="46">
        <f>+'Pat P'!N22+'Pat PS'!N22</f>
        <v>2496270837.5300002</v>
      </c>
      <c r="O22" s="46">
        <f>+'Pat P'!O22+'Pat PS'!O22</f>
        <v>2571993272.1799998</v>
      </c>
      <c r="P22" s="48">
        <f t="shared" si="0"/>
        <v>0.15210213164781661</v>
      </c>
    </row>
    <row r="23" spans="2:16" x14ac:dyDescent="0.3">
      <c r="B23" s="73"/>
      <c r="C23" s="53">
        <v>2021</v>
      </c>
      <c r="D23" s="46">
        <f>+'Pat P'!D23+'Pat PS'!D23</f>
        <v>2571993272.1799998</v>
      </c>
      <c r="E23" s="46">
        <f>+'Pat P'!E23+'Pat PS'!E23</f>
        <v>2571993272.1799998</v>
      </c>
      <c r="F23" s="46">
        <f>+'Pat P'!F23+'Pat PS'!F23</f>
        <v>2572490108.8499999</v>
      </c>
      <c r="G23" s="46">
        <f>+'Pat P'!G23+'Pat PS'!G23</f>
        <v>2650647648.77</v>
      </c>
      <c r="H23" s="46">
        <f>+'Pat P'!H23+'Pat PS'!H23</f>
        <v>2696091712.3899999</v>
      </c>
      <c r="I23" s="46">
        <f>+'Pat P'!I23+'Pat PS'!I23</f>
        <v>2729405503.3500004</v>
      </c>
      <c r="J23" s="46">
        <f>+'Pat P'!J23+'Pat PS'!J23</f>
        <v>2730972508.1199999</v>
      </c>
      <c r="K23" s="46">
        <f>+'Pat P'!K23+'Pat PS'!K23</f>
        <v>2785547079.9300003</v>
      </c>
      <c r="L23" s="46">
        <f>+'Pat P'!L23+'Pat PS'!L23</f>
        <v>2812811274.9099998</v>
      </c>
      <c r="M23" s="46">
        <f>+'Pat P'!M23+'Pat PS'!M23</f>
        <v>2812886958.27</v>
      </c>
      <c r="N23" s="46">
        <f>+'Pat P'!N23+'Pat PS'!N23</f>
        <v>2869079769.1600003</v>
      </c>
      <c r="O23" s="46">
        <f>+'Pat P'!O23+'Pat PS'!O23</f>
        <v>2956331659.3800001</v>
      </c>
      <c r="P23" s="48">
        <f t="shared" si="0"/>
        <v>0.14923620774467095</v>
      </c>
    </row>
    <row r="24" spans="2:16" x14ac:dyDescent="0.3">
      <c r="B24" s="73"/>
      <c r="C24" s="53">
        <v>2022</v>
      </c>
      <c r="D24" s="46">
        <f>+'Pat P'!D24+'Pat PS'!D24</f>
        <v>2983258572.2799997</v>
      </c>
      <c r="E24" s="46">
        <f>+'Pat P'!E24+'Pat PS'!E24</f>
        <v>3013202693.75</v>
      </c>
      <c r="F24" s="46">
        <f>+'Pat P'!F24+'Pat PS'!F24</f>
        <v>3044746750.1300001</v>
      </c>
      <c r="G24" s="46">
        <f>+'Pat P'!G24+'Pat PS'!G24</f>
        <v>3073929348.6600003</v>
      </c>
      <c r="H24" s="46">
        <f>+'Pat P'!H24+'Pat PS'!H24</f>
        <v>3087771187.0600004</v>
      </c>
      <c r="I24" s="46">
        <f>+'Pat P'!I24+'Pat PS'!I24</f>
        <v>3131299314.9200001</v>
      </c>
      <c r="J24" s="46">
        <f>+'Pat P'!J24+'Pat PS'!J24</f>
        <v>3164513004.1100001</v>
      </c>
      <c r="K24" s="46">
        <f>+'Pat P'!K24+'Pat PS'!K24</f>
        <v>3193414739.6199999</v>
      </c>
      <c r="L24" s="46">
        <f>+'Pat P'!L24+'Pat PS'!L24</f>
        <v>3224171202.75</v>
      </c>
      <c r="M24" s="46">
        <f>+'Pat P'!M24+'Pat PS'!M24</f>
        <v>3239433588.1100001</v>
      </c>
      <c r="N24" s="46">
        <f>+'Pat P'!N24+'Pat PS'!N24</f>
        <v>3252424606.3999996</v>
      </c>
      <c r="O24" s="46">
        <f>+'Pat P'!O24+'Pat PS'!O24</f>
        <v>3333454430.8299999</v>
      </c>
      <c r="P24" s="48">
        <f t="shared" si="0"/>
        <v>0.14642282036039012</v>
      </c>
    </row>
    <row r="25" spans="2:16" x14ac:dyDescent="0.3">
      <c r="B25" s="73"/>
      <c r="C25" s="53">
        <v>2023</v>
      </c>
      <c r="D25" s="46">
        <f>+'Pat P'!D25+'Pat PS'!D25</f>
        <v>3348690916.0500002</v>
      </c>
      <c r="E25" s="46">
        <f>+'Pat P'!E25+'Pat PS'!E25</f>
        <v>3359593660.5699997</v>
      </c>
      <c r="F25" s="46">
        <f>+'Pat P'!F25+'Pat PS'!F25</f>
        <v>3375705190.1299996</v>
      </c>
      <c r="G25" s="46">
        <f>+'Pat P'!G25+'Pat PS'!G25</f>
        <v>3389290822.7800002</v>
      </c>
      <c r="H25" s="46">
        <f>+'Pat P'!H25+'Pat PS'!H25</f>
        <v>3403048989.29</v>
      </c>
      <c r="I25" s="46">
        <f>+'Pat P'!I25+'Pat PS'!I25</f>
        <v>3416890437.6700001</v>
      </c>
      <c r="J25" s="46">
        <f>+'Pat P'!J25+'Pat PS'!J25</f>
        <v>3430196872.71</v>
      </c>
      <c r="K25" s="46">
        <f>+'Pat P'!K25+'Pat PS'!K25</f>
        <v>3445488427.6500001</v>
      </c>
      <c r="L25" s="46">
        <f>+'Pat P'!L25+'Pat PS'!L25</f>
        <v>3459413888.8999996</v>
      </c>
      <c r="M25" s="46">
        <f>+'Pat P'!M25+'Pat PS'!M25</f>
        <v>3473537359.9699998</v>
      </c>
      <c r="N25" s="46">
        <f>+'Pat P'!N25+'Pat PS'!N25</f>
        <v>3487459935.0999999</v>
      </c>
      <c r="O25" s="46">
        <f>+'Pat P'!O25+'Pat PS'!O25</f>
        <v>3649725337.04</v>
      </c>
      <c r="P25" s="48">
        <f t="shared" si="0"/>
        <v>7.8935468325669333E-2</v>
      </c>
    </row>
    <row r="26" spans="2:16" x14ac:dyDescent="0.3">
      <c r="B26" s="73"/>
      <c r="C26" s="53">
        <v>2024</v>
      </c>
      <c r="D26" s="46">
        <f>+'Pat P'!D26+'Pat PS'!D26</f>
        <v>3663471799.8600001</v>
      </c>
      <c r="E26" s="46">
        <f>+'Pat P'!E26+'Pat PS'!E26</f>
        <v>3677105081.7200003</v>
      </c>
      <c r="F26" s="46">
        <f>+'Pat P'!F26+'Pat PS'!F26</f>
        <v>3678432505.8800001</v>
      </c>
      <c r="G26" s="46">
        <f>+'Pat P'!G26+'Pat PS'!G26</f>
        <v>3705476786.6399999</v>
      </c>
      <c r="H26" s="46">
        <f>+'Pat P'!H26+'Pat PS'!H26</f>
        <v>3722014668.9200001</v>
      </c>
      <c r="I26" s="46">
        <f>+'Pat P'!I26+'Pat PS'!I26</f>
        <v>3736952661.5</v>
      </c>
      <c r="J26" s="46">
        <f>+'Pat P'!J26+'Pat PS'!J26</f>
        <v>3752423614.7300005</v>
      </c>
      <c r="K26" s="46">
        <f>+'Pat P'!K26+'Pat PS'!K26</f>
        <v>3767541833.6900001</v>
      </c>
      <c r="L26" s="46">
        <f>+'Pat P'!L26+'Pat PS'!L26</f>
        <v>3769154370.1900001</v>
      </c>
      <c r="M26" s="46">
        <f>+'Pat P'!M26+'Pat PS'!M26</f>
        <v>3797642124.1900001</v>
      </c>
      <c r="N26" s="46">
        <f>+'Pat P'!N26+'Pat PS'!N26</f>
        <v>3808392425.2199998</v>
      </c>
      <c r="O26" s="46">
        <f>+'Pat P'!O26+'Pat PS'!O26</f>
        <v>3986699948.96</v>
      </c>
      <c r="P26" s="48">
        <f t="shared" si="0"/>
        <v>9.3471045630432403E-2</v>
      </c>
    </row>
    <row r="27" spans="2:16" x14ac:dyDescent="0.3">
      <c r="B27" s="73"/>
      <c r="C27" s="53">
        <v>2025</v>
      </c>
      <c r="D27" s="46">
        <f>+'Pat P'!D27+'Pat PS'!D27</f>
        <v>4000906410.1700001</v>
      </c>
      <c r="E27" s="46">
        <f>+'Pat P'!E27+'Pat PS'!E27</f>
        <v>4021062311.8899999</v>
      </c>
      <c r="F27" s="46">
        <f>+'Pat P'!F27+'Pat PS'!F27</f>
        <v>4038565100.3800001</v>
      </c>
      <c r="G27" s="46">
        <f>+'Pat P'!G27+'Pat PS'!G27</f>
        <v>4056160949.96</v>
      </c>
      <c r="H27" s="46">
        <f>+'Pat P'!H27+'Pat PS'!H27</f>
        <v>4074878370.8600001</v>
      </c>
      <c r="I27" s="46">
        <f>+'Pat P'!I27+'Pat PS'!I27</f>
        <v>4092989924</v>
      </c>
      <c r="J27" s="46">
        <f>+'Pat P'!J27+'Pat PS'!J27</f>
        <v>4112350538.6199999</v>
      </c>
      <c r="K27" s="46">
        <f>+'Pat P'!K27+'Pat PS'!K27</f>
        <v>4131311741.5999999</v>
      </c>
      <c r="L27" s="46"/>
      <c r="M27" s="46"/>
      <c r="N27" s="46"/>
      <c r="O27" s="46"/>
      <c r="P27" s="48">
        <f>K27/K26-1</f>
        <v>9.6553647966721279E-2</v>
      </c>
    </row>
    <row r="28" spans="2:16" x14ac:dyDescent="0.3">
      <c r="B28" s="11"/>
      <c r="C28" s="4"/>
      <c r="D28" s="12"/>
      <c r="E28" s="12"/>
      <c r="F28" s="12"/>
      <c r="G28" s="12"/>
      <c r="H28" s="12"/>
      <c r="I28" s="12"/>
      <c r="J28" s="12"/>
      <c r="K28" s="12"/>
      <c r="L28" s="12"/>
      <c r="M28" s="12"/>
      <c r="N28" s="12"/>
      <c r="O28" s="35"/>
    </row>
    <row r="29" spans="2:16" x14ac:dyDescent="0.3">
      <c r="B29" s="13" t="s">
        <v>29</v>
      </c>
      <c r="C29" s="4"/>
      <c r="D29" s="4"/>
      <c r="E29" s="4"/>
      <c r="F29" s="4"/>
      <c r="G29" s="4"/>
      <c r="H29" s="4"/>
      <c r="I29" s="4"/>
      <c r="J29" s="4"/>
      <c r="K29" s="4"/>
      <c r="L29" s="4"/>
      <c r="M29" s="4"/>
      <c r="N29" s="4"/>
      <c r="O29" s="4"/>
    </row>
    <row r="30" spans="2:16" ht="28.5" customHeight="1" x14ac:dyDescent="0.3">
      <c r="B30" s="71" t="s">
        <v>53</v>
      </c>
      <c r="C30" s="71"/>
      <c r="D30" s="71"/>
      <c r="E30" s="71"/>
      <c r="F30" s="71"/>
      <c r="G30" s="71"/>
      <c r="H30" s="71"/>
      <c r="I30" s="71"/>
      <c r="J30" s="71"/>
      <c r="K30" s="71"/>
      <c r="L30" s="71"/>
      <c r="M30" s="71"/>
      <c r="N30" s="71"/>
      <c r="O30" s="71"/>
      <c r="P30" s="71"/>
    </row>
    <row r="31" spans="2:16" x14ac:dyDescent="0.3">
      <c r="B31" s="68" t="s">
        <v>20</v>
      </c>
      <c r="C31" s="68"/>
      <c r="D31" s="68"/>
      <c r="E31" s="68"/>
      <c r="F31" s="68"/>
      <c r="G31" s="68"/>
      <c r="H31" s="68"/>
      <c r="I31" s="68"/>
      <c r="J31" s="68"/>
      <c r="K31" s="68"/>
      <c r="L31" s="68"/>
      <c r="M31" s="68"/>
      <c r="N31" s="68"/>
      <c r="O31" s="68"/>
      <c r="P31" s="68"/>
    </row>
    <row r="32" spans="2:16" ht="27.6" customHeight="1" x14ac:dyDescent="0.3">
      <c r="B32" s="68" t="s">
        <v>27</v>
      </c>
      <c r="C32" s="68"/>
      <c r="D32" s="68"/>
      <c r="E32" s="68"/>
      <c r="F32" s="68"/>
      <c r="G32" s="68"/>
      <c r="H32" s="68"/>
      <c r="I32" s="68"/>
      <c r="J32" s="68"/>
      <c r="K32" s="68"/>
      <c r="L32" s="68"/>
      <c r="M32" s="68"/>
      <c r="N32" s="68"/>
      <c r="O32" s="68"/>
      <c r="P32" s="68"/>
    </row>
    <row r="33" spans="2:16" x14ac:dyDescent="0.3">
      <c r="B33" s="29" t="s">
        <v>42</v>
      </c>
      <c r="C33" s="28"/>
      <c r="D33" s="28"/>
      <c r="E33" s="28"/>
      <c r="F33" s="28"/>
      <c r="G33" s="28"/>
      <c r="H33" s="28"/>
      <c r="I33" s="28"/>
      <c r="J33" s="28"/>
      <c r="K33" s="28"/>
      <c r="L33" s="28"/>
      <c r="M33" s="28"/>
      <c r="N33" s="28"/>
      <c r="O33" s="28"/>
      <c r="P33" s="28"/>
    </row>
    <row r="34" spans="2:16" x14ac:dyDescent="0.3">
      <c r="B34" s="68" t="s">
        <v>52</v>
      </c>
      <c r="C34" s="68"/>
      <c r="D34" s="68"/>
      <c r="E34" s="68"/>
      <c r="F34" s="68"/>
      <c r="G34" s="68"/>
      <c r="H34" s="68"/>
      <c r="I34" s="68"/>
      <c r="J34" s="68"/>
      <c r="K34" s="68"/>
      <c r="L34" s="68"/>
      <c r="M34" s="68"/>
      <c r="N34" s="68"/>
      <c r="O34" s="68"/>
      <c r="P34" s="68"/>
    </row>
    <row r="35" spans="2:16" x14ac:dyDescent="0.3">
      <c r="B35" s="68" t="s">
        <v>56</v>
      </c>
      <c r="C35" s="68"/>
      <c r="D35" s="68"/>
      <c r="E35" s="68"/>
      <c r="F35" s="68"/>
      <c r="G35" s="68"/>
      <c r="H35" s="68"/>
      <c r="I35" s="68"/>
      <c r="J35" s="68"/>
      <c r="K35" s="68"/>
      <c r="L35" s="68"/>
      <c r="M35" s="68"/>
      <c r="N35" s="68"/>
      <c r="O35" s="68"/>
      <c r="P35" s="68"/>
    </row>
    <row r="36" spans="2:16" x14ac:dyDescent="0.3">
      <c r="B36" s="29" t="s">
        <v>71</v>
      </c>
      <c r="C36" s="28"/>
      <c r="D36" s="28"/>
      <c r="E36" s="28"/>
      <c r="F36" s="28"/>
      <c r="G36" s="28"/>
      <c r="H36" s="28"/>
      <c r="I36" s="28"/>
      <c r="J36" s="28"/>
      <c r="K36" s="28"/>
      <c r="L36" s="28"/>
      <c r="M36" s="28"/>
      <c r="N36" s="28"/>
      <c r="O36" s="28"/>
      <c r="P36" s="28"/>
    </row>
    <row r="37" spans="2:16" x14ac:dyDescent="0.3">
      <c r="B37" s="29" t="s">
        <v>73</v>
      </c>
      <c r="C37" s="28"/>
      <c r="D37" s="28"/>
      <c r="E37" s="28"/>
      <c r="F37" s="28"/>
      <c r="G37" s="28"/>
      <c r="H37" s="28"/>
      <c r="I37" s="28"/>
      <c r="J37" s="28"/>
      <c r="K37" s="28"/>
      <c r="L37" s="28"/>
      <c r="M37" s="28"/>
      <c r="N37" s="28"/>
      <c r="O37" s="28"/>
      <c r="P37" s="28"/>
    </row>
    <row r="38" spans="2:16" x14ac:dyDescent="0.3">
      <c r="B38" s="29" t="s">
        <v>75</v>
      </c>
      <c r="C38" s="28"/>
      <c r="D38" s="28"/>
      <c r="E38" s="28"/>
      <c r="F38" s="28"/>
      <c r="G38" s="28"/>
      <c r="H38" s="28"/>
      <c r="I38" s="28"/>
      <c r="J38" s="28"/>
      <c r="K38" s="28"/>
      <c r="L38" s="28"/>
      <c r="M38" s="28"/>
      <c r="N38" s="28"/>
      <c r="O38" s="28"/>
      <c r="P38" s="28"/>
    </row>
    <row r="39" spans="2:16" x14ac:dyDescent="0.3">
      <c r="B39" s="23" t="s">
        <v>40</v>
      </c>
      <c r="C39" s="18"/>
      <c r="D39" s="4"/>
      <c r="E39" s="4"/>
      <c r="F39" s="4"/>
      <c r="G39" s="4"/>
      <c r="H39" s="4"/>
      <c r="I39" s="4"/>
      <c r="J39" s="4"/>
      <c r="K39" s="4"/>
      <c r="L39" s="4"/>
      <c r="M39" s="4"/>
      <c r="N39" s="4"/>
      <c r="O39" s="4"/>
    </row>
    <row r="40" spans="2:16" x14ac:dyDescent="0.3">
      <c r="B40" s="11"/>
      <c r="C40" s="4"/>
      <c r="D40" s="4"/>
      <c r="E40" s="4"/>
      <c r="F40" s="4"/>
      <c r="G40" s="4"/>
      <c r="H40" s="4"/>
      <c r="I40" s="4"/>
      <c r="J40" s="4"/>
      <c r="K40" s="4"/>
      <c r="L40" s="4"/>
      <c r="M40" s="4"/>
      <c r="N40" s="4"/>
      <c r="O40" s="4"/>
    </row>
    <row r="41" spans="2:16" x14ac:dyDescent="0.3">
      <c r="B41" s="11"/>
      <c r="C41" s="4"/>
      <c r="D41" s="4"/>
      <c r="E41" s="4"/>
      <c r="F41" s="4"/>
      <c r="G41" s="4"/>
      <c r="H41" s="4"/>
      <c r="I41" s="4"/>
      <c r="J41" s="4"/>
      <c r="K41" s="4"/>
      <c r="L41" s="4"/>
      <c r="M41" s="4"/>
      <c r="N41" s="4"/>
      <c r="O41" s="4"/>
    </row>
    <row r="42" spans="2:16" x14ac:dyDescent="0.3">
      <c r="B42" s="11"/>
      <c r="C42" s="4"/>
      <c r="D42" s="4"/>
      <c r="E42" s="4"/>
      <c r="F42" s="4"/>
      <c r="G42" s="4"/>
      <c r="H42" s="4"/>
      <c r="I42" s="4"/>
      <c r="J42" s="4"/>
      <c r="K42" s="4"/>
      <c r="L42" s="4"/>
      <c r="M42" s="4"/>
      <c r="N42" s="4"/>
      <c r="O42" s="4"/>
    </row>
    <row r="43" spans="2:16" x14ac:dyDescent="0.3">
      <c r="B43" s="11"/>
      <c r="C43" s="4"/>
      <c r="D43" s="4"/>
      <c r="E43" s="4"/>
      <c r="F43" s="4"/>
      <c r="G43" s="4"/>
      <c r="H43" s="4"/>
      <c r="I43" s="4"/>
      <c r="J43" s="4"/>
      <c r="K43" s="4"/>
      <c r="L43" s="4"/>
      <c r="M43" s="4"/>
      <c r="N43" s="4"/>
      <c r="O43" s="4"/>
    </row>
    <row r="44" spans="2:16" x14ac:dyDescent="0.3">
      <c r="E44" s="4"/>
    </row>
    <row r="45" spans="2:16" x14ac:dyDescent="0.3">
      <c r="E45" s="4"/>
    </row>
  </sheetData>
  <mergeCells count="13">
    <mergeCell ref="B35:P35"/>
    <mergeCell ref="F3:M3"/>
    <mergeCell ref="F4:M4"/>
    <mergeCell ref="F5:M5"/>
    <mergeCell ref="F6:M6"/>
    <mergeCell ref="D7:E7"/>
    <mergeCell ref="B34:P34"/>
    <mergeCell ref="P9:P10"/>
    <mergeCell ref="B31:P31"/>
    <mergeCell ref="B32:P32"/>
    <mergeCell ref="D9:O9"/>
    <mergeCell ref="B30:P30"/>
    <mergeCell ref="B11:B27"/>
  </mergeCells>
  <hyperlinks>
    <hyperlink ref="D7:E7" location="ÍNDICE!A1" display="&lt;- Volver a índice" xr:uid="{00000000-0004-0000-0300-000000000000}"/>
  </hyperlinks>
  <printOptions horizontalCentered="1" verticalCentered="1"/>
  <pageMargins left="0" right="0" top="0" bottom="0" header="0" footer="0"/>
  <pageSetup paperSize="32767" scale="5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37"/>
  <sheetViews>
    <sheetView showGridLines="0" zoomScale="80" zoomScaleNormal="80" workbookViewId="0">
      <selection activeCell="P28" sqref="P28"/>
    </sheetView>
  </sheetViews>
  <sheetFormatPr baseColWidth="10" defaultRowHeight="14.4" x14ac:dyDescent="0.3"/>
  <cols>
    <col min="1" max="2" width="5.109375" customWidth="1"/>
    <col min="3" max="3" width="5.5546875" bestFit="1" customWidth="1"/>
    <col min="4" max="15" width="16.6640625" customWidth="1"/>
    <col min="16" max="16" width="13" customWidth="1"/>
  </cols>
  <sheetData>
    <row r="1" spans="2:16" ht="4.5" customHeight="1" x14ac:dyDescent="0.3"/>
    <row r="3" spans="2:16" ht="18" x14ac:dyDescent="0.3">
      <c r="B3" s="5"/>
      <c r="C3" s="5"/>
      <c r="E3" s="6"/>
      <c r="F3" s="65" t="s">
        <v>12</v>
      </c>
      <c r="G3" s="65"/>
      <c r="H3" s="65"/>
      <c r="I3" s="65"/>
      <c r="J3" s="65"/>
      <c r="K3" s="65"/>
      <c r="L3" s="65"/>
      <c r="M3" s="65"/>
      <c r="N3" s="5"/>
      <c r="O3" s="5"/>
      <c r="P3" s="5"/>
    </row>
    <row r="4" spans="2:16" ht="15.6" x14ac:dyDescent="0.3">
      <c r="B4" s="6"/>
      <c r="C4" s="6"/>
      <c r="E4" s="17"/>
      <c r="F4" s="66" t="s">
        <v>23</v>
      </c>
      <c r="G4" s="66"/>
      <c r="H4" s="66"/>
      <c r="I4" s="66"/>
      <c r="J4" s="66"/>
      <c r="K4" s="66"/>
      <c r="L4" s="66"/>
      <c r="M4" s="66"/>
      <c r="N4" s="6"/>
      <c r="O4" s="6"/>
      <c r="P4" s="6"/>
    </row>
    <row r="5" spans="2:16" x14ac:dyDescent="0.3">
      <c r="B5" s="7"/>
      <c r="C5" s="7"/>
      <c r="E5" s="17"/>
      <c r="F5" s="66" t="s">
        <v>78</v>
      </c>
      <c r="G5" s="66"/>
      <c r="H5" s="66"/>
      <c r="I5" s="66"/>
      <c r="J5" s="66"/>
      <c r="K5" s="66"/>
      <c r="L5" s="66"/>
      <c r="M5" s="66"/>
      <c r="N5" s="7"/>
      <c r="O5" s="7"/>
      <c r="P5" s="7"/>
    </row>
    <row r="6" spans="2:16" x14ac:dyDescent="0.3">
      <c r="E6" s="17"/>
      <c r="F6" s="66" t="s">
        <v>24</v>
      </c>
      <c r="G6" s="66"/>
      <c r="H6" s="66"/>
      <c r="I6" s="66"/>
      <c r="J6" s="66"/>
      <c r="K6" s="66"/>
      <c r="L6" s="66"/>
      <c r="M6" s="66"/>
    </row>
    <row r="7" spans="2:16" x14ac:dyDescent="0.3">
      <c r="D7" s="69" t="s">
        <v>15</v>
      </c>
      <c r="E7" s="69"/>
      <c r="F7" s="8"/>
      <c r="G7" s="8"/>
      <c r="H7" s="8"/>
      <c r="I7" s="8"/>
      <c r="J7" s="8"/>
      <c r="K7" s="8"/>
    </row>
    <row r="9" spans="2:16" x14ac:dyDescent="0.3">
      <c r="D9" s="70" t="s">
        <v>19</v>
      </c>
      <c r="E9" s="70"/>
      <c r="F9" s="70"/>
      <c r="G9" s="70"/>
      <c r="H9" s="70"/>
      <c r="I9" s="70"/>
      <c r="J9" s="70"/>
      <c r="K9" s="70"/>
      <c r="L9" s="70"/>
      <c r="M9" s="70"/>
      <c r="N9" s="70"/>
      <c r="O9" s="70"/>
      <c r="P9" s="67" t="s">
        <v>25</v>
      </c>
    </row>
    <row r="10" spans="2:16"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67"/>
    </row>
    <row r="11" spans="2:16" ht="15" customHeight="1" x14ac:dyDescent="0.3">
      <c r="B11" s="72" t="s">
        <v>18</v>
      </c>
      <c r="C11" s="53">
        <v>2009</v>
      </c>
      <c r="D11" s="46"/>
      <c r="E11" s="46"/>
      <c r="F11" s="46"/>
      <c r="G11" s="46"/>
      <c r="H11" s="46"/>
      <c r="I11" s="46"/>
      <c r="J11" s="46"/>
      <c r="K11" s="46"/>
      <c r="L11" s="46"/>
      <c r="M11" s="46">
        <v>59241346.68</v>
      </c>
      <c r="N11" s="46">
        <v>9382088.9399999995</v>
      </c>
      <c r="O11" s="46">
        <v>7403166.7599999998</v>
      </c>
      <c r="P11" s="47"/>
    </row>
    <row r="12" spans="2:16" x14ac:dyDescent="0.3">
      <c r="B12" s="73"/>
      <c r="C12" s="53">
        <v>2010</v>
      </c>
      <c r="D12" s="46">
        <v>7473759.5099999998</v>
      </c>
      <c r="E12" s="46">
        <v>7265750.1000000006</v>
      </c>
      <c r="F12" s="46">
        <v>7262612.3900000006</v>
      </c>
      <c r="G12" s="46">
        <v>7475676.9499999993</v>
      </c>
      <c r="H12" s="46">
        <v>7464624.4899999993</v>
      </c>
      <c r="I12" s="46">
        <v>7577896.580000001</v>
      </c>
      <c r="J12" s="46">
        <v>7659223.9800000004</v>
      </c>
      <c r="K12" s="46">
        <v>7679417.9200000009</v>
      </c>
      <c r="L12" s="46">
        <v>7768019.8899999997</v>
      </c>
      <c r="M12" s="46">
        <v>7831874.6399999997</v>
      </c>
      <c r="N12" s="46">
        <v>7857061.9800000004</v>
      </c>
      <c r="O12" s="46">
        <v>7906080.2399999993</v>
      </c>
      <c r="P12" s="54"/>
    </row>
    <row r="13" spans="2:16" x14ac:dyDescent="0.3">
      <c r="B13" s="73"/>
      <c r="C13" s="53">
        <v>2011</v>
      </c>
      <c r="D13" s="46">
        <v>8324356.8399999999</v>
      </c>
      <c r="E13" s="46">
        <v>15573732.52</v>
      </c>
      <c r="F13" s="46">
        <v>8366127.6600000001</v>
      </c>
      <c r="G13" s="46">
        <v>8588554.7999999989</v>
      </c>
      <c r="H13" s="46">
        <v>8831126.9900000002</v>
      </c>
      <c r="I13" s="46">
        <v>8912365.2300000004</v>
      </c>
      <c r="J13" s="46">
        <v>9057197.5300000012</v>
      </c>
      <c r="K13" s="46">
        <v>9566640.6399999987</v>
      </c>
      <c r="L13" s="46">
        <v>9305864.8000000007</v>
      </c>
      <c r="M13" s="46">
        <v>9443997.0999999996</v>
      </c>
      <c r="N13" s="46">
        <v>9480965.4299999997</v>
      </c>
      <c r="O13" s="46">
        <v>9537458.0000000019</v>
      </c>
      <c r="P13" s="48">
        <f t="shared" ref="P13:P26" si="0">K13/K12-1</f>
        <v>0.24575075085899178</v>
      </c>
    </row>
    <row r="14" spans="2:16" x14ac:dyDescent="0.3">
      <c r="B14" s="73"/>
      <c r="C14" s="53">
        <v>2012</v>
      </c>
      <c r="D14" s="46">
        <v>9998801.9299999997</v>
      </c>
      <c r="E14" s="46">
        <v>10250463.99</v>
      </c>
      <c r="F14" s="46">
        <v>16723242.32</v>
      </c>
      <c r="G14" s="46">
        <v>12212648.340000002</v>
      </c>
      <c r="H14" s="46">
        <v>11884486.85</v>
      </c>
      <c r="I14" s="46">
        <v>11016829.49</v>
      </c>
      <c r="J14" s="46">
        <v>10959216.77</v>
      </c>
      <c r="K14" s="46">
        <v>10892131.65</v>
      </c>
      <c r="L14" s="46">
        <v>10928230.189999999</v>
      </c>
      <c r="M14" s="46">
        <v>11029526.059999999</v>
      </c>
      <c r="N14" s="46">
        <v>11019951.549999999</v>
      </c>
      <c r="O14" s="46">
        <v>11192581.819999998</v>
      </c>
      <c r="P14" s="48">
        <f t="shared" si="0"/>
        <v>0.13855344418999738</v>
      </c>
    </row>
    <row r="15" spans="2:16" x14ac:dyDescent="0.3">
      <c r="B15" s="73"/>
      <c r="C15" s="53">
        <v>2013</v>
      </c>
      <c r="D15" s="46">
        <v>11673164.35</v>
      </c>
      <c r="E15" s="46">
        <v>11747881.770000001</v>
      </c>
      <c r="F15" s="46">
        <v>11681737.219999999</v>
      </c>
      <c r="G15" s="46">
        <v>11756489.779999999</v>
      </c>
      <c r="H15" s="46">
        <v>11825958.109999999</v>
      </c>
      <c r="I15" s="46">
        <v>11877476.42</v>
      </c>
      <c r="J15" s="46">
        <v>11943820.399999999</v>
      </c>
      <c r="K15" s="46">
        <v>11992055.610000001</v>
      </c>
      <c r="L15" s="46">
        <v>12081106.35</v>
      </c>
      <c r="M15" s="46">
        <v>12190899.290000001</v>
      </c>
      <c r="N15" s="46">
        <v>12188003.630000001</v>
      </c>
      <c r="O15" s="46">
        <v>12383211.169999998</v>
      </c>
      <c r="P15" s="48">
        <f t="shared" si="0"/>
        <v>0.1009833515921561</v>
      </c>
    </row>
    <row r="16" spans="2:16" x14ac:dyDescent="0.3">
      <c r="B16" s="73"/>
      <c r="C16" s="53">
        <v>2014</v>
      </c>
      <c r="D16" s="46">
        <v>12254843.260000002</v>
      </c>
      <c r="E16" s="46">
        <v>14160871.809999999</v>
      </c>
      <c r="F16" s="46">
        <v>13062562.860000001</v>
      </c>
      <c r="G16" s="46">
        <v>13133416.549999997</v>
      </c>
      <c r="H16" s="46">
        <v>13208934.879999999</v>
      </c>
      <c r="I16" s="46">
        <v>13236275.279999999</v>
      </c>
      <c r="J16" s="46">
        <v>13313195.460000001</v>
      </c>
      <c r="K16" s="46">
        <v>13527098.219999999</v>
      </c>
      <c r="L16" s="46">
        <v>13698430.289999999</v>
      </c>
      <c r="M16" s="46">
        <v>13662587.6</v>
      </c>
      <c r="N16" s="46">
        <v>13845874.449999999</v>
      </c>
      <c r="O16" s="46">
        <v>13996217.85</v>
      </c>
      <c r="P16" s="48">
        <f t="shared" si="0"/>
        <v>0.12800496094430613</v>
      </c>
    </row>
    <row r="17" spans="2:16" x14ac:dyDescent="0.3">
      <c r="B17" s="73"/>
      <c r="C17" s="53">
        <v>2015</v>
      </c>
      <c r="D17" s="46">
        <v>14444241.52</v>
      </c>
      <c r="E17" s="46">
        <v>14380341.039999999</v>
      </c>
      <c r="F17" s="46">
        <v>14279601.84</v>
      </c>
      <c r="G17" s="46">
        <v>14167201.789999999</v>
      </c>
      <c r="H17" s="46">
        <v>14222098.869999997</v>
      </c>
      <c r="I17" s="46">
        <v>13885729.82</v>
      </c>
      <c r="J17" s="46">
        <v>13719376.75</v>
      </c>
      <c r="K17" s="46">
        <v>13559247.140000001</v>
      </c>
      <c r="L17" s="46">
        <v>13044313.73</v>
      </c>
      <c r="M17" s="46">
        <v>13231096.180000002</v>
      </c>
      <c r="N17" s="46">
        <v>13174554.289999999</v>
      </c>
      <c r="O17" s="46">
        <v>12901674.98</v>
      </c>
      <c r="P17" s="48">
        <f t="shared" si="0"/>
        <v>2.3766309283146381E-3</v>
      </c>
    </row>
    <row r="18" spans="2:16" x14ac:dyDescent="0.3">
      <c r="B18" s="73"/>
      <c r="C18" s="53">
        <v>2016</v>
      </c>
      <c r="D18" s="46">
        <v>12929916.869999999</v>
      </c>
      <c r="E18" s="46">
        <v>13053588.389999999</v>
      </c>
      <c r="F18" s="46">
        <v>13261705.439999999</v>
      </c>
      <c r="G18" s="46">
        <v>13206441.25</v>
      </c>
      <c r="H18" s="46">
        <v>13542486.359999999</v>
      </c>
      <c r="I18" s="46">
        <v>13484461.33</v>
      </c>
      <c r="J18" s="46">
        <v>13511507.960000001</v>
      </c>
      <c r="K18" s="46">
        <v>13251430.319999998</v>
      </c>
      <c r="L18" s="46">
        <v>13412148.389999999</v>
      </c>
      <c r="M18" s="46">
        <v>13628511.969999999</v>
      </c>
      <c r="N18" s="46">
        <v>13892472.189999999</v>
      </c>
      <c r="O18" s="46">
        <v>13854429.909999996</v>
      </c>
      <c r="P18" s="48">
        <f t="shared" si="0"/>
        <v>-2.2701615865672764E-2</v>
      </c>
    </row>
    <row r="19" spans="2:16" x14ac:dyDescent="0.3">
      <c r="B19" s="73"/>
      <c r="C19" s="53">
        <v>2017</v>
      </c>
      <c r="D19" s="46">
        <v>14275997.919999998</v>
      </c>
      <c r="E19" s="46">
        <v>14536823.029999997</v>
      </c>
      <c r="F19" s="46">
        <v>14513099.82</v>
      </c>
      <c r="G19" s="46">
        <v>14615050.1</v>
      </c>
      <c r="H19" s="46">
        <v>14811877.909999998</v>
      </c>
      <c r="I19" s="46">
        <v>14567993.700000001</v>
      </c>
      <c r="J19" s="46">
        <v>14663673.34</v>
      </c>
      <c r="K19" s="46">
        <v>14653823.960000001</v>
      </c>
      <c r="L19" s="46">
        <v>14554885.210000001</v>
      </c>
      <c r="M19" s="46">
        <v>14479077.790000001</v>
      </c>
      <c r="N19" s="46">
        <v>14472091.409999998</v>
      </c>
      <c r="O19" s="46">
        <v>14613746.709999997</v>
      </c>
      <c r="P19" s="48">
        <f t="shared" si="0"/>
        <v>0.10582960526784868</v>
      </c>
    </row>
    <row r="20" spans="2:16" x14ac:dyDescent="0.3">
      <c r="B20" s="73"/>
      <c r="C20" s="53">
        <v>2018</v>
      </c>
      <c r="D20" s="46">
        <v>15079216.690000001</v>
      </c>
      <c r="E20" s="46">
        <v>15210294.780000001</v>
      </c>
      <c r="F20" s="46">
        <v>15169648.270000001</v>
      </c>
      <c r="G20" s="46">
        <v>15439671.810000004</v>
      </c>
      <c r="H20" s="46">
        <v>15476317.09</v>
      </c>
      <c r="I20" s="46">
        <v>15203910.300000003</v>
      </c>
      <c r="J20" s="46">
        <v>15180423.030000001</v>
      </c>
      <c r="K20" s="46">
        <v>15258292.809999999</v>
      </c>
      <c r="L20" s="46">
        <v>15329290.569999998</v>
      </c>
      <c r="M20" s="46">
        <v>15334423.310000001</v>
      </c>
      <c r="N20" s="46">
        <v>15121877.529999999</v>
      </c>
      <c r="O20" s="46">
        <f>15169039.05-123.24</f>
        <v>15168915.810000001</v>
      </c>
      <c r="P20" s="48">
        <f t="shared" si="0"/>
        <v>4.1249905256811825E-2</v>
      </c>
    </row>
    <row r="21" spans="2:16" x14ac:dyDescent="0.3">
      <c r="B21" s="73"/>
      <c r="C21" s="53">
        <v>2019</v>
      </c>
      <c r="D21" s="46">
        <v>15517370.710000001</v>
      </c>
      <c r="E21" s="46">
        <v>15471346.130000003</v>
      </c>
      <c r="F21" s="46">
        <v>15489268.679999998</v>
      </c>
      <c r="G21" s="46">
        <v>15764178.470000003</v>
      </c>
      <c r="H21" s="46">
        <v>15979576.319999998</v>
      </c>
      <c r="I21" s="46">
        <v>15879165.009999998</v>
      </c>
      <c r="J21" s="46">
        <v>15932119.640000002</v>
      </c>
      <c r="K21" s="46">
        <v>15948069.730000002</v>
      </c>
      <c r="L21" s="46">
        <v>16190931.029999999</v>
      </c>
      <c r="M21" s="46">
        <v>16137512.139999999</v>
      </c>
      <c r="N21" s="46">
        <v>16122243.77</v>
      </c>
      <c r="O21" s="46">
        <v>16171365.83</v>
      </c>
      <c r="P21" s="48">
        <f t="shared" si="0"/>
        <v>4.5206690459363541E-2</v>
      </c>
    </row>
    <row r="22" spans="2:16" x14ac:dyDescent="0.3">
      <c r="B22" s="73"/>
      <c r="C22" s="53">
        <v>2020</v>
      </c>
      <c r="D22" s="46">
        <v>16656675.449999999</v>
      </c>
      <c r="E22" s="46">
        <v>16823149.710000001</v>
      </c>
      <c r="F22" s="46">
        <v>16919184.620000001</v>
      </c>
      <c r="G22" s="46">
        <v>16924749.850000001</v>
      </c>
      <c r="H22" s="46">
        <v>16785811.48</v>
      </c>
      <c r="I22" s="46">
        <v>16713045.98</v>
      </c>
      <c r="J22" s="46">
        <v>16832704.719999999</v>
      </c>
      <c r="K22" s="46">
        <v>16959159.850000001</v>
      </c>
      <c r="L22" s="46">
        <v>17103711.390000001</v>
      </c>
      <c r="M22" s="46">
        <v>17371849.329999998</v>
      </c>
      <c r="N22" s="46">
        <v>17703782.710000001</v>
      </c>
      <c r="O22" s="46">
        <v>17898525.579999998</v>
      </c>
      <c r="P22" s="48">
        <f t="shared" si="0"/>
        <v>6.3398902633215348E-2</v>
      </c>
    </row>
    <row r="23" spans="2:16" x14ac:dyDescent="0.3">
      <c r="B23" s="73"/>
      <c r="C23" s="53">
        <v>2021</v>
      </c>
      <c r="D23" s="46">
        <v>18389111.09</v>
      </c>
      <c r="E23" s="46">
        <v>18670148.469999999</v>
      </c>
      <c r="F23" s="46">
        <v>18591773.57</v>
      </c>
      <c r="G23" s="46">
        <v>18730220.469999999</v>
      </c>
      <c r="H23" s="46">
        <v>18807998.739999998</v>
      </c>
      <c r="I23" s="46">
        <v>18908639.780000001</v>
      </c>
      <c r="J23" s="46">
        <v>18982948.57</v>
      </c>
      <c r="K23" s="46">
        <v>19087949.559999999</v>
      </c>
      <c r="L23" s="46">
        <v>19179212.129999999</v>
      </c>
      <c r="M23" s="46">
        <v>19455488.120000001</v>
      </c>
      <c r="N23" s="46">
        <v>19772032.52</v>
      </c>
      <c r="O23" s="46">
        <v>19837211.579999998</v>
      </c>
      <c r="P23" s="48">
        <f t="shared" si="0"/>
        <v>0.12552447932731736</v>
      </c>
    </row>
    <row r="24" spans="2:16" x14ac:dyDescent="0.3">
      <c r="B24" s="73"/>
      <c r="C24" s="53">
        <v>2022</v>
      </c>
      <c r="D24" s="46">
        <v>20301192.690000001</v>
      </c>
      <c r="E24" s="46">
        <v>20502860.68</v>
      </c>
      <c r="F24" s="46">
        <v>20570883.399999999</v>
      </c>
      <c r="G24" s="46">
        <v>20460282.109999999</v>
      </c>
      <c r="H24" s="46">
        <v>20755436.370000001</v>
      </c>
      <c r="I24" s="46">
        <v>20475679.32</v>
      </c>
      <c r="J24" s="46">
        <v>20527636.640000001</v>
      </c>
      <c r="K24" s="46">
        <v>20541587.210000001</v>
      </c>
      <c r="L24" s="46">
        <v>20539589.23</v>
      </c>
      <c r="M24" s="46">
        <v>2731018.23</v>
      </c>
      <c r="N24" s="46">
        <v>2396137.13</v>
      </c>
      <c r="O24" s="46">
        <v>2534499.86</v>
      </c>
      <c r="P24" s="48">
        <f t="shared" si="0"/>
        <v>7.6154730262185444E-2</v>
      </c>
    </row>
    <row r="25" spans="2:16" x14ac:dyDescent="0.3">
      <c r="B25" s="73"/>
      <c r="C25" s="53">
        <v>2023</v>
      </c>
      <c r="D25" s="46">
        <v>2801931.94</v>
      </c>
      <c r="E25" s="46">
        <v>2830441.1</v>
      </c>
      <c r="F25" s="46">
        <v>2839642.22</v>
      </c>
      <c r="G25" s="46">
        <v>2879088.31</v>
      </c>
      <c r="H25" s="46">
        <v>2915389.55</v>
      </c>
      <c r="I25" s="46">
        <v>2879365.01</v>
      </c>
      <c r="J25" s="46">
        <v>2864094.72</v>
      </c>
      <c r="K25" s="46">
        <v>2870339.41</v>
      </c>
      <c r="L25" s="46">
        <v>2870130.67</v>
      </c>
      <c r="M25" s="46">
        <v>2915687.25</v>
      </c>
      <c r="N25" s="46">
        <v>2919666.11</v>
      </c>
      <c r="O25" s="46">
        <v>2934177.13</v>
      </c>
      <c r="P25" s="48">
        <f t="shared" si="0"/>
        <v>-0.86026691215941342</v>
      </c>
    </row>
    <row r="26" spans="2:16" x14ac:dyDescent="0.3">
      <c r="B26" s="73"/>
      <c r="C26" s="53">
        <v>2024</v>
      </c>
      <c r="D26" s="46">
        <v>2892998.61</v>
      </c>
      <c r="E26" s="49">
        <v>3248546.94</v>
      </c>
      <c r="F26" s="46">
        <v>3229156.29</v>
      </c>
      <c r="G26" s="46">
        <v>3278780.93</v>
      </c>
      <c r="H26" s="46">
        <v>3288292.78</v>
      </c>
      <c r="I26" s="46">
        <v>3322405.56</v>
      </c>
      <c r="J26" s="46">
        <v>3396821.9</v>
      </c>
      <c r="K26" s="46">
        <v>3437327.24</v>
      </c>
      <c r="L26" s="46">
        <v>3493779.12</v>
      </c>
      <c r="M26" s="46">
        <v>3541556.98</v>
      </c>
      <c r="N26" s="46">
        <v>3584556.35</v>
      </c>
      <c r="O26" s="46">
        <v>3638315.79</v>
      </c>
      <c r="P26" s="48">
        <f t="shared" si="0"/>
        <v>0.19753337463321108</v>
      </c>
    </row>
    <row r="27" spans="2:16" x14ac:dyDescent="0.3">
      <c r="B27" s="73"/>
      <c r="C27" s="53">
        <v>2025</v>
      </c>
      <c r="D27" s="46">
        <v>4945613.18</v>
      </c>
      <c r="E27" s="46">
        <v>5077085.26</v>
      </c>
      <c r="F27" s="46">
        <v>5138637.1900000004</v>
      </c>
      <c r="G27" s="46">
        <v>5225281.34</v>
      </c>
      <c r="H27" s="46">
        <v>5284058.6500000004</v>
      </c>
      <c r="I27" s="46">
        <v>5310192.6500000004</v>
      </c>
      <c r="J27" s="46">
        <v>5398511.5700000003</v>
      </c>
      <c r="K27" s="46">
        <v>5441341.5099999998</v>
      </c>
      <c r="L27" s="46"/>
      <c r="M27" s="46"/>
      <c r="N27" s="46"/>
      <c r="O27" s="46"/>
      <c r="P27" s="48">
        <f>K27/K26-1</f>
        <v>0.5830152703179925</v>
      </c>
    </row>
    <row r="28" spans="2:16" x14ac:dyDescent="0.3">
      <c r="B28" s="11"/>
      <c r="C28" s="4"/>
      <c r="D28" s="12"/>
      <c r="E28" s="24"/>
      <c r="F28" s="24"/>
      <c r="G28" s="24"/>
      <c r="H28" s="24"/>
      <c r="I28" s="24"/>
      <c r="J28" s="24"/>
      <c r="K28" s="24"/>
      <c r="L28" s="24"/>
      <c r="M28" s="24"/>
      <c r="N28" s="24"/>
      <c r="O28" s="34"/>
    </row>
    <row r="29" spans="2:16" x14ac:dyDescent="0.3">
      <c r="B29" s="13" t="s">
        <v>29</v>
      </c>
      <c r="C29" s="4"/>
      <c r="D29" s="4"/>
      <c r="E29" s="4"/>
      <c r="F29" s="4"/>
      <c r="G29" s="4"/>
      <c r="H29" s="4"/>
      <c r="I29" s="4"/>
      <c r="J29" s="4"/>
      <c r="K29" s="4"/>
      <c r="L29" s="4"/>
      <c r="M29" s="4"/>
      <c r="N29" s="4"/>
      <c r="O29" s="4"/>
    </row>
    <row r="30" spans="2:16" ht="27.6" customHeight="1" x14ac:dyDescent="0.3">
      <c r="B30" s="68" t="s">
        <v>26</v>
      </c>
      <c r="C30" s="68"/>
      <c r="D30" s="68"/>
      <c r="E30" s="68"/>
      <c r="F30" s="68"/>
      <c r="G30" s="68"/>
      <c r="H30" s="68"/>
      <c r="I30" s="68"/>
      <c r="J30" s="68"/>
      <c r="K30" s="68"/>
      <c r="L30" s="68"/>
      <c r="M30" s="68"/>
      <c r="N30" s="68"/>
      <c r="O30" s="68"/>
      <c r="P30" s="68"/>
    </row>
    <row r="31" spans="2:16" ht="27.6" customHeight="1" x14ac:dyDescent="0.3">
      <c r="B31" s="68" t="s">
        <v>21</v>
      </c>
      <c r="C31" s="68"/>
      <c r="D31" s="68"/>
      <c r="E31" s="68"/>
      <c r="F31" s="68"/>
      <c r="G31" s="68"/>
      <c r="H31" s="68"/>
      <c r="I31" s="68"/>
      <c r="J31" s="68"/>
      <c r="K31" s="68"/>
      <c r="L31" s="68"/>
      <c r="M31" s="68"/>
      <c r="N31" s="68"/>
      <c r="O31" s="68"/>
      <c r="P31" s="68"/>
    </row>
    <row r="32" spans="2:16" x14ac:dyDescent="0.3">
      <c r="B32" s="68" t="s">
        <v>41</v>
      </c>
      <c r="C32" s="68"/>
      <c r="D32" s="68"/>
      <c r="E32" s="68"/>
      <c r="F32" s="68"/>
      <c r="G32" s="68"/>
      <c r="H32" s="68"/>
      <c r="I32" s="68"/>
      <c r="J32" s="68"/>
      <c r="K32" s="68"/>
      <c r="L32" s="68"/>
      <c r="M32" s="68"/>
      <c r="N32" s="68"/>
      <c r="O32" s="68"/>
      <c r="P32" s="68"/>
    </row>
    <row r="33" spans="2:16" ht="6.75" customHeight="1" x14ac:dyDescent="0.3">
      <c r="B33" s="28"/>
      <c r="C33" s="28"/>
      <c r="D33" s="28"/>
      <c r="E33" s="28"/>
      <c r="F33" s="28"/>
      <c r="G33" s="28"/>
      <c r="H33" s="28"/>
      <c r="I33" s="28"/>
      <c r="J33" s="28"/>
      <c r="K33" s="28"/>
      <c r="L33" s="28"/>
      <c r="M33" s="28"/>
      <c r="N33" s="28"/>
      <c r="O33" s="28"/>
      <c r="P33" s="28"/>
    </row>
    <row r="34" spans="2:16" x14ac:dyDescent="0.3">
      <c r="B34" s="23" t="s">
        <v>64</v>
      </c>
      <c r="C34" s="18"/>
      <c r="D34" s="4"/>
      <c r="E34" s="4"/>
      <c r="F34" s="4"/>
      <c r="G34" s="4"/>
      <c r="H34" s="4"/>
      <c r="I34" s="4"/>
      <c r="J34" s="4"/>
      <c r="K34" s="4"/>
      <c r="L34" s="4"/>
      <c r="M34" s="4"/>
      <c r="N34" s="4"/>
      <c r="O34" s="4"/>
    </row>
    <row r="35" spans="2:16" x14ac:dyDescent="0.3">
      <c r="B35" s="11"/>
      <c r="C35" s="4"/>
      <c r="D35" s="4"/>
      <c r="E35" s="4"/>
      <c r="F35" s="4"/>
      <c r="G35" s="4"/>
      <c r="H35" s="4"/>
      <c r="I35" s="21"/>
      <c r="J35" s="4"/>
      <c r="K35" s="4"/>
      <c r="L35" s="4"/>
      <c r="M35" s="4"/>
      <c r="N35" s="4"/>
      <c r="O35" s="4"/>
    </row>
    <row r="36" spans="2:16" x14ac:dyDescent="0.3">
      <c r="B36" s="11"/>
      <c r="C36" s="4"/>
      <c r="D36" s="4"/>
      <c r="E36" s="4"/>
      <c r="F36" s="4"/>
      <c r="G36" s="4"/>
      <c r="H36" s="4"/>
      <c r="I36" s="4"/>
      <c r="J36" s="4"/>
      <c r="K36" s="4"/>
      <c r="L36" s="4"/>
      <c r="M36" s="4"/>
      <c r="N36" s="4"/>
      <c r="O36" s="4"/>
    </row>
    <row r="37" spans="2:16" x14ac:dyDescent="0.3">
      <c r="B37" s="11"/>
      <c r="C37" s="4"/>
      <c r="D37" s="4"/>
      <c r="E37" s="4"/>
      <c r="F37" s="4"/>
      <c r="G37" s="4"/>
      <c r="H37" s="4"/>
      <c r="I37" s="4"/>
      <c r="J37" s="4"/>
      <c r="K37" s="4"/>
      <c r="L37" s="4"/>
      <c r="M37" s="4"/>
      <c r="N37" s="4"/>
      <c r="O37" s="4"/>
    </row>
  </sheetData>
  <mergeCells count="11">
    <mergeCell ref="B32:P32"/>
    <mergeCell ref="F3:M3"/>
    <mergeCell ref="F4:M4"/>
    <mergeCell ref="F5:M5"/>
    <mergeCell ref="F6:M6"/>
    <mergeCell ref="D7:E7"/>
    <mergeCell ref="P9:P10"/>
    <mergeCell ref="B30:P30"/>
    <mergeCell ref="B31:P31"/>
    <mergeCell ref="D9:O9"/>
    <mergeCell ref="B11:B27"/>
  </mergeCells>
  <hyperlinks>
    <hyperlink ref="D7:E7" location="ÍNDICE!A1" display="&lt;- Volver a índice" xr:uid="{00000000-0004-0000-0400-000000000000}"/>
  </hyperlinks>
  <printOptions horizontalCentered="1" verticalCentered="1"/>
  <pageMargins left="0" right="0" top="0" bottom="0" header="0" footer="0"/>
  <pageSetup paperSize="32767"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37"/>
  <sheetViews>
    <sheetView showGridLines="0" topLeftCell="B3" zoomScale="86" zoomScaleNormal="80" workbookViewId="0">
      <selection activeCell="P28" sqref="P28"/>
    </sheetView>
  </sheetViews>
  <sheetFormatPr baseColWidth="10" defaultRowHeight="14.4" x14ac:dyDescent="0.3"/>
  <cols>
    <col min="1" max="1" width="6.3320312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5" t="s">
        <v>12</v>
      </c>
      <c r="G3" s="65"/>
      <c r="H3" s="65"/>
      <c r="I3" s="65"/>
      <c r="J3" s="65"/>
      <c r="K3" s="65"/>
      <c r="L3" s="65"/>
      <c r="M3" s="65"/>
      <c r="N3" s="5"/>
      <c r="O3" s="5"/>
      <c r="P3" s="5"/>
      <c r="Q3" s="1"/>
    </row>
    <row r="4" spans="2:17" ht="15.6" x14ac:dyDescent="0.3">
      <c r="B4" s="6"/>
      <c r="C4" s="6"/>
      <c r="E4" s="17"/>
      <c r="F4" s="66" t="s">
        <v>60</v>
      </c>
      <c r="G4" s="66"/>
      <c r="H4" s="66"/>
      <c r="I4" s="66"/>
      <c r="J4" s="66"/>
      <c r="K4" s="66"/>
      <c r="L4" s="66"/>
      <c r="M4" s="66"/>
      <c r="N4" s="6"/>
      <c r="O4" s="6"/>
      <c r="P4" s="6"/>
      <c r="Q4" s="3"/>
    </row>
    <row r="5" spans="2:17" x14ac:dyDescent="0.3">
      <c r="B5" s="7"/>
      <c r="C5" s="7"/>
      <c r="E5" s="17"/>
      <c r="F5" s="66" t="s">
        <v>78</v>
      </c>
      <c r="G5" s="66"/>
      <c r="H5" s="66"/>
      <c r="I5" s="66"/>
      <c r="J5" s="66"/>
      <c r="K5" s="66"/>
      <c r="L5" s="66"/>
      <c r="M5" s="66"/>
      <c r="N5" s="7"/>
      <c r="O5" s="7"/>
      <c r="P5" s="7"/>
      <c r="Q5" s="2"/>
    </row>
    <row r="6" spans="2:17" x14ac:dyDescent="0.3">
      <c r="E6" s="17"/>
      <c r="F6" s="66" t="s">
        <v>24</v>
      </c>
      <c r="G6" s="66"/>
      <c r="H6" s="66"/>
      <c r="I6" s="66"/>
      <c r="J6" s="66"/>
      <c r="K6" s="66"/>
      <c r="L6" s="66"/>
      <c r="M6" s="66"/>
    </row>
    <row r="7" spans="2:17" x14ac:dyDescent="0.3">
      <c r="D7" s="69" t="s">
        <v>15</v>
      </c>
      <c r="E7" s="69"/>
      <c r="F7" s="8"/>
      <c r="G7" s="8"/>
      <c r="H7" s="8"/>
      <c r="I7" s="8"/>
      <c r="J7" s="8"/>
      <c r="K7" s="8"/>
    </row>
    <row r="9" spans="2:17" x14ac:dyDescent="0.3">
      <c r="D9" s="70" t="s">
        <v>19</v>
      </c>
      <c r="E9" s="70"/>
      <c r="F9" s="70"/>
      <c r="G9" s="70"/>
      <c r="H9" s="70"/>
      <c r="I9" s="70"/>
      <c r="J9" s="70"/>
      <c r="K9" s="70"/>
      <c r="L9" s="70"/>
      <c r="M9" s="70"/>
      <c r="N9" s="70"/>
      <c r="O9" s="70"/>
      <c r="P9" s="67" t="s">
        <v>25</v>
      </c>
    </row>
    <row r="10" spans="2:17"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67"/>
    </row>
    <row r="11" spans="2:17" ht="15" customHeight="1" x14ac:dyDescent="0.3">
      <c r="B11" s="74" t="s">
        <v>18</v>
      </c>
      <c r="C11" s="53">
        <v>2009</v>
      </c>
      <c r="D11" s="46"/>
      <c r="E11" s="46"/>
      <c r="F11" s="46"/>
      <c r="G11" s="46"/>
      <c r="H11" s="46"/>
      <c r="I11" s="46"/>
      <c r="J11" s="46"/>
      <c r="K11" s="46"/>
      <c r="L11" s="46"/>
      <c r="M11" s="46">
        <v>3754168.2499999991</v>
      </c>
      <c r="N11" s="46">
        <v>1699869.42</v>
      </c>
      <c r="O11" s="46">
        <v>750295.42999999993</v>
      </c>
      <c r="P11" s="47"/>
    </row>
    <row r="12" spans="2:17" x14ac:dyDescent="0.3">
      <c r="B12" s="75"/>
      <c r="C12" s="53">
        <v>2010</v>
      </c>
      <c r="D12" s="46">
        <v>682629.09</v>
      </c>
      <c r="E12" s="46">
        <v>675603.55999999994</v>
      </c>
      <c r="F12" s="46">
        <v>809511.22</v>
      </c>
      <c r="G12" s="46">
        <v>749456.69</v>
      </c>
      <c r="H12" s="46">
        <v>711964.04999999993</v>
      </c>
      <c r="I12" s="46">
        <v>877179.54999999993</v>
      </c>
      <c r="J12" s="46">
        <v>837174.25</v>
      </c>
      <c r="K12" s="46">
        <v>838189.54</v>
      </c>
      <c r="L12" s="46">
        <v>853195.11</v>
      </c>
      <c r="M12" s="46">
        <v>859896.87000000011</v>
      </c>
      <c r="N12" s="46">
        <v>868673.90999999992</v>
      </c>
      <c r="O12" s="46">
        <v>881040.52999999991</v>
      </c>
      <c r="P12" s="54"/>
    </row>
    <row r="13" spans="2:17" x14ac:dyDescent="0.3">
      <c r="B13" s="75"/>
      <c r="C13" s="53">
        <v>2011</v>
      </c>
      <c r="D13" s="46">
        <v>921840.60000000009</v>
      </c>
      <c r="E13" s="46">
        <v>1525961.33</v>
      </c>
      <c r="F13" s="46">
        <v>974955.90999999992</v>
      </c>
      <c r="G13" s="46">
        <v>1005920.42</v>
      </c>
      <c r="H13" s="46">
        <v>1034169.39</v>
      </c>
      <c r="I13" s="46">
        <v>1083056.2399999998</v>
      </c>
      <c r="J13" s="46">
        <v>1107555.79</v>
      </c>
      <c r="K13" s="46">
        <v>1125199.1700000002</v>
      </c>
      <c r="L13" s="46">
        <v>1148173.6200000001</v>
      </c>
      <c r="M13" s="46">
        <v>1166147.1100000001</v>
      </c>
      <c r="N13" s="46">
        <v>1179922.77</v>
      </c>
      <c r="O13" s="46">
        <v>1183582.53</v>
      </c>
      <c r="P13" s="48">
        <f t="shared" ref="P13:P26" si="0">K13/K12-1</f>
        <v>0.34241614372806439</v>
      </c>
    </row>
    <row r="14" spans="2:17" x14ac:dyDescent="0.3">
      <c r="B14" s="75"/>
      <c r="C14" s="53">
        <v>2012</v>
      </c>
      <c r="D14" s="46">
        <v>1230154.2</v>
      </c>
      <c r="E14" s="46">
        <v>1250470.4500000002</v>
      </c>
      <c r="F14" s="46">
        <v>1246011.5900000001</v>
      </c>
      <c r="G14" s="46">
        <v>1290895.28</v>
      </c>
      <c r="H14" s="46">
        <v>1338283.03</v>
      </c>
      <c r="I14" s="46">
        <v>1347893.49</v>
      </c>
      <c r="J14" s="46">
        <v>1356107.33</v>
      </c>
      <c r="K14" s="46">
        <v>1380990.95</v>
      </c>
      <c r="L14" s="46">
        <v>1393066.26</v>
      </c>
      <c r="M14" s="46">
        <v>1407110.04</v>
      </c>
      <c r="N14" s="46">
        <v>1421234.18</v>
      </c>
      <c r="O14" s="46">
        <v>1437456.25</v>
      </c>
      <c r="P14" s="48">
        <f t="shared" si="0"/>
        <v>0.22733022456815344</v>
      </c>
    </row>
    <row r="15" spans="2:17" x14ac:dyDescent="0.3">
      <c r="B15" s="75"/>
      <c r="C15" s="53">
        <v>2013</v>
      </c>
      <c r="D15" s="46">
        <v>1484676.61</v>
      </c>
      <c r="E15" s="46">
        <v>1501487.06</v>
      </c>
      <c r="F15" s="46">
        <v>1522091.88</v>
      </c>
      <c r="G15" s="46">
        <v>1549247.1400000001</v>
      </c>
      <c r="H15" s="46">
        <v>1579651.3</v>
      </c>
      <c r="I15" s="46">
        <v>1610286.53</v>
      </c>
      <c r="J15" s="46">
        <v>1632169.74</v>
      </c>
      <c r="K15" s="46">
        <v>1651450.3</v>
      </c>
      <c r="L15" s="46">
        <v>1681275.75</v>
      </c>
      <c r="M15" s="46">
        <v>1872299</v>
      </c>
      <c r="N15" s="46">
        <v>1773795.8599999999</v>
      </c>
      <c r="O15" s="46">
        <v>1788922.71</v>
      </c>
      <c r="P15" s="48">
        <f t="shared" si="0"/>
        <v>0.19584440433878303</v>
      </c>
    </row>
    <row r="16" spans="2:17" x14ac:dyDescent="0.3">
      <c r="B16" s="75"/>
      <c r="C16" s="53">
        <v>2014</v>
      </c>
      <c r="D16" s="46">
        <v>2458282.48</v>
      </c>
      <c r="E16" s="46">
        <v>2493436.2400000002</v>
      </c>
      <c r="F16" s="46">
        <v>2549375.9</v>
      </c>
      <c r="G16" s="46">
        <v>2494365.0699999998</v>
      </c>
      <c r="H16" s="46">
        <v>2635961.46</v>
      </c>
      <c r="I16" s="46">
        <v>2602483.92</v>
      </c>
      <c r="J16" s="46">
        <v>2920974.73</v>
      </c>
      <c r="K16" s="46">
        <v>2601968.36</v>
      </c>
      <c r="L16" s="46">
        <v>2733074.48</v>
      </c>
      <c r="M16" s="46">
        <v>2852882.16</v>
      </c>
      <c r="N16" s="46">
        <v>2768203.94</v>
      </c>
      <c r="O16" s="46">
        <v>2791539.23</v>
      </c>
      <c r="P16" s="48">
        <f t="shared" si="0"/>
        <v>0.57556564675303878</v>
      </c>
    </row>
    <row r="17" spans="2:16" x14ac:dyDescent="0.3">
      <c r="B17" s="75"/>
      <c r="C17" s="53">
        <v>2015</v>
      </c>
      <c r="D17" s="46">
        <v>2860832.6</v>
      </c>
      <c r="E17" s="46">
        <v>2904337.97</v>
      </c>
      <c r="F17" s="46">
        <v>2934466.29</v>
      </c>
      <c r="G17" s="46">
        <v>2915117.08</v>
      </c>
      <c r="H17" s="46">
        <v>3014469.03</v>
      </c>
      <c r="I17" s="46">
        <v>2979175.9899999998</v>
      </c>
      <c r="J17" s="46">
        <v>3005096.8800000004</v>
      </c>
      <c r="K17" s="46">
        <v>3009645.58</v>
      </c>
      <c r="L17" s="46">
        <v>3023851.42</v>
      </c>
      <c r="M17" s="46">
        <v>2973596.8</v>
      </c>
      <c r="N17" s="46">
        <v>2977113</v>
      </c>
      <c r="O17" s="46">
        <v>2939298.92</v>
      </c>
      <c r="P17" s="48">
        <f t="shared" si="0"/>
        <v>0.1566803141295694</v>
      </c>
    </row>
    <row r="18" spans="2:16" x14ac:dyDescent="0.3">
      <c r="B18" s="75"/>
      <c r="C18" s="53">
        <v>2016</v>
      </c>
      <c r="D18" s="46">
        <v>2983763.46</v>
      </c>
      <c r="E18" s="46">
        <v>2905380.0200000005</v>
      </c>
      <c r="F18" s="46">
        <v>2912321.87</v>
      </c>
      <c r="G18" s="46">
        <v>2832201.78</v>
      </c>
      <c r="H18" s="46">
        <v>2911617.84</v>
      </c>
      <c r="I18" s="46">
        <v>3054842.07</v>
      </c>
      <c r="J18" s="46">
        <v>2996280.75</v>
      </c>
      <c r="K18" s="46">
        <v>3392930.2</v>
      </c>
      <c r="L18" s="46">
        <v>3437225.6899999995</v>
      </c>
      <c r="M18" s="46">
        <v>3659163.02</v>
      </c>
      <c r="N18" s="46">
        <v>3688863.59</v>
      </c>
      <c r="O18" s="46">
        <v>4146557.89</v>
      </c>
      <c r="P18" s="48">
        <f t="shared" si="0"/>
        <v>0.12735207844639307</v>
      </c>
    </row>
    <row r="19" spans="2:16" x14ac:dyDescent="0.3">
      <c r="B19" s="75"/>
      <c r="C19" s="53">
        <v>2017</v>
      </c>
      <c r="D19" s="46">
        <v>3852251.2600000002</v>
      </c>
      <c r="E19" s="46">
        <v>4142218.61</v>
      </c>
      <c r="F19" s="46">
        <v>3887741.8499999996</v>
      </c>
      <c r="G19" s="46">
        <v>3954994.53</v>
      </c>
      <c r="H19" s="46">
        <v>4013638.91</v>
      </c>
      <c r="I19" s="46">
        <v>4539267.4700000007</v>
      </c>
      <c r="J19" s="46">
        <v>4423021.1899999995</v>
      </c>
      <c r="K19" s="46">
        <v>4309889.88</v>
      </c>
      <c r="L19" s="46">
        <v>4365742.54</v>
      </c>
      <c r="M19" s="46">
        <v>4404690.63</v>
      </c>
      <c r="N19" s="46">
        <v>4444250.28</v>
      </c>
      <c r="O19" s="46">
        <v>4903521.6500000004</v>
      </c>
      <c r="P19" s="48">
        <f t="shared" si="0"/>
        <v>0.27025598109857962</v>
      </c>
    </row>
    <row r="20" spans="2:16" x14ac:dyDescent="0.3">
      <c r="B20" s="75"/>
      <c r="C20" s="53">
        <v>2018</v>
      </c>
      <c r="D20" s="46">
        <v>4783673.5100000007</v>
      </c>
      <c r="E20" s="46">
        <v>4743851.76</v>
      </c>
      <c r="F20" s="46">
        <v>4700534.57</v>
      </c>
      <c r="G20" s="46">
        <v>5062559.34</v>
      </c>
      <c r="H20" s="46">
        <v>4858665.63</v>
      </c>
      <c r="I20" s="46">
        <v>5120612.3900000006</v>
      </c>
      <c r="J20" s="46">
        <v>5165932.42</v>
      </c>
      <c r="K20" s="46">
        <v>5118644.8099999996</v>
      </c>
      <c r="L20" s="46">
        <v>5188916.66</v>
      </c>
      <c r="M20" s="46">
        <v>5191868.8499999996</v>
      </c>
      <c r="N20" s="46">
        <v>5255906.13</v>
      </c>
      <c r="O20" s="46">
        <f>5457729.4-19968.41</f>
        <v>5437760.9900000002</v>
      </c>
      <c r="P20" s="48">
        <f t="shared" si="0"/>
        <v>0.18765094991243725</v>
      </c>
    </row>
    <row r="21" spans="2:16" x14ac:dyDescent="0.3">
      <c r="B21" s="75"/>
      <c r="C21" s="53">
        <v>2019</v>
      </c>
      <c r="D21" s="46">
        <v>5377975.4499999993</v>
      </c>
      <c r="E21" s="46">
        <v>5450190.3999999994</v>
      </c>
      <c r="F21" s="46">
        <v>5602599.3300000001</v>
      </c>
      <c r="G21" s="46">
        <v>5644832.1499999994</v>
      </c>
      <c r="H21" s="46">
        <v>5678946.3100000005</v>
      </c>
      <c r="I21" s="46">
        <v>6023242.8200000003</v>
      </c>
      <c r="J21" s="46">
        <v>5997745.1400000015</v>
      </c>
      <c r="K21" s="46">
        <v>5841763.3999999976</v>
      </c>
      <c r="L21" s="46">
        <v>5832024.8199999984</v>
      </c>
      <c r="M21" s="46">
        <v>6373464.6300000008</v>
      </c>
      <c r="N21" s="46">
        <v>6186465.4799999949</v>
      </c>
      <c r="O21" s="46">
        <v>6219057.7999999998</v>
      </c>
      <c r="P21" s="48">
        <f t="shared" si="0"/>
        <v>0.14127149213152723</v>
      </c>
    </row>
    <row r="22" spans="2:16" x14ac:dyDescent="0.3">
      <c r="B22" s="75"/>
      <c r="C22" s="53">
        <v>2020</v>
      </c>
      <c r="D22" s="46">
        <v>6276665.1600000001</v>
      </c>
      <c r="E22" s="46">
        <v>6386059.6299999999</v>
      </c>
      <c r="F22" s="46">
        <v>6410885</v>
      </c>
      <c r="G22" s="46">
        <v>6449088.3700000001</v>
      </c>
      <c r="H22" s="46">
        <v>6434220.8399999999</v>
      </c>
      <c r="I22" s="46">
        <v>6918891</v>
      </c>
      <c r="J22" s="46">
        <v>6705628.25</v>
      </c>
      <c r="K22" s="46">
        <v>5452326.4000000004</v>
      </c>
      <c r="L22" s="46">
        <v>5607130.6100000003</v>
      </c>
      <c r="M22" s="46">
        <v>6793339.6100000003</v>
      </c>
      <c r="N22" s="46">
        <v>7419181.3399999999</v>
      </c>
      <c r="O22" s="46">
        <v>7721574.4299999997</v>
      </c>
      <c r="P22" s="48">
        <f t="shared" si="0"/>
        <v>-6.6664288389358117E-2</v>
      </c>
    </row>
    <row r="23" spans="2:16" x14ac:dyDescent="0.3">
      <c r="B23" s="75"/>
      <c r="C23" s="53">
        <v>2021</v>
      </c>
      <c r="D23" s="46">
        <v>7666544.0999999996</v>
      </c>
      <c r="E23" s="46">
        <v>7519012.8099999996</v>
      </c>
      <c r="F23" s="46">
        <v>7534748.3700000001</v>
      </c>
      <c r="G23" s="46">
        <v>7672459.7000000002</v>
      </c>
      <c r="H23" s="46">
        <v>7471116</v>
      </c>
      <c r="I23" s="46">
        <v>8418716.4100000001</v>
      </c>
      <c r="J23" s="46">
        <f>8592144.69</f>
        <v>8592144.6899999995</v>
      </c>
      <c r="K23" s="46">
        <v>8406506.5299999993</v>
      </c>
      <c r="L23" s="46">
        <v>8109298.5999999996</v>
      </c>
      <c r="M23" s="46">
        <v>9834097.4100000001</v>
      </c>
      <c r="N23" s="46">
        <v>7420531.9000000004</v>
      </c>
      <c r="O23" s="46">
        <v>8582419.7200000007</v>
      </c>
      <c r="P23" s="48">
        <f t="shared" si="0"/>
        <v>0.54182011737228319</v>
      </c>
    </row>
    <row r="24" spans="2:16" x14ac:dyDescent="0.3">
      <c r="B24" s="75"/>
      <c r="C24" s="53">
        <v>2022</v>
      </c>
      <c r="D24" s="46">
        <v>8739763.8100000005</v>
      </c>
      <c r="E24" s="46">
        <v>9256332.3499999996</v>
      </c>
      <c r="F24" s="46">
        <v>9297378.1199999992</v>
      </c>
      <c r="G24" s="46">
        <v>8497996.7200000007</v>
      </c>
      <c r="H24" s="46">
        <v>9396503.0399999991</v>
      </c>
      <c r="I24" s="46">
        <v>10056636.039999999</v>
      </c>
      <c r="J24" s="46">
        <v>9966821.9700000007</v>
      </c>
      <c r="K24" s="46">
        <v>10108337.039999999</v>
      </c>
      <c r="L24" s="46">
        <v>10192383.18</v>
      </c>
      <c r="M24" s="46">
        <v>10246658.050000001</v>
      </c>
      <c r="N24" s="46">
        <v>10538062.99</v>
      </c>
      <c r="O24" s="46">
        <v>10101881.369999999</v>
      </c>
      <c r="P24" s="48">
        <f t="shared" si="0"/>
        <v>0.20244206126846365</v>
      </c>
    </row>
    <row r="25" spans="2:16" x14ac:dyDescent="0.3">
      <c r="B25" s="75"/>
      <c r="C25" s="53">
        <v>2023</v>
      </c>
      <c r="D25" s="46">
        <v>10326469.310000001</v>
      </c>
      <c r="E25" s="46">
        <v>10492534.58</v>
      </c>
      <c r="F25" s="46">
        <v>10608862.5</v>
      </c>
      <c r="G25" s="46">
        <v>10690267.73</v>
      </c>
      <c r="H25" s="46">
        <v>10844892.210000001</v>
      </c>
      <c r="I25" s="46">
        <v>11723244.449999999</v>
      </c>
      <c r="J25" s="46">
        <v>11049139.609999999</v>
      </c>
      <c r="K25" s="46">
        <v>11064859.470000001</v>
      </c>
      <c r="L25" s="46">
        <v>11030143.310000001</v>
      </c>
      <c r="M25" s="46">
        <v>11132015.58</v>
      </c>
      <c r="N25" s="46">
        <v>11052725.57</v>
      </c>
      <c r="O25" s="46">
        <v>11211656.93</v>
      </c>
      <c r="P25" s="48">
        <f t="shared" si="0"/>
        <v>9.4627081211767994E-2</v>
      </c>
    </row>
    <row r="26" spans="2:16" x14ac:dyDescent="0.3">
      <c r="B26" s="57"/>
      <c r="C26" s="53">
        <v>2024</v>
      </c>
      <c r="D26" s="46">
        <v>11216704.609999999</v>
      </c>
      <c r="E26" s="49">
        <v>11239234.74</v>
      </c>
      <c r="F26" s="46">
        <v>11297286.880000001</v>
      </c>
      <c r="G26" s="46">
        <v>11312788.630000001</v>
      </c>
      <c r="H26" s="46">
        <v>11390318.15</v>
      </c>
      <c r="I26" s="46">
        <v>12185553.800000001</v>
      </c>
      <c r="J26" s="46">
        <v>11575350.43</v>
      </c>
      <c r="K26" s="46">
        <v>11574435.91</v>
      </c>
      <c r="L26" s="46">
        <v>11594534.65</v>
      </c>
      <c r="M26" s="46">
        <v>11619374.050000001</v>
      </c>
      <c r="N26" s="46">
        <v>11742549.68</v>
      </c>
      <c r="O26" s="46">
        <v>11836422.85</v>
      </c>
      <c r="P26" s="48">
        <f t="shared" si="0"/>
        <v>4.6053584447376616E-2</v>
      </c>
    </row>
    <row r="27" spans="2:16" x14ac:dyDescent="0.3">
      <c r="B27" s="57"/>
      <c r="C27" s="53">
        <v>2025</v>
      </c>
      <c r="D27" s="46">
        <v>12017076.039999999</v>
      </c>
      <c r="E27" s="46">
        <v>12219755.029999999</v>
      </c>
      <c r="F27" s="46">
        <v>12375778.119999999</v>
      </c>
      <c r="G27" s="46">
        <v>12607886.23</v>
      </c>
      <c r="H27" s="46">
        <v>13092010.699999999</v>
      </c>
      <c r="I27" s="46">
        <v>13638556.060000001</v>
      </c>
      <c r="J27" s="46">
        <v>13190487.92</v>
      </c>
      <c r="K27" s="46">
        <v>1187927.56</v>
      </c>
      <c r="L27" s="46"/>
      <c r="M27" s="46"/>
      <c r="N27" s="46"/>
      <c r="O27" s="46"/>
      <c r="P27" s="48">
        <f>K27/K26-1</f>
        <v>-0.89736626741579151</v>
      </c>
    </row>
    <row r="28" spans="2:16" x14ac:dyDescent="0.3">
      <c r="B28" s="40"/>
      <c r="C28" s="32"/>
      <c r="D28" s="41"/>
      <c r="E28" s="41"/>
      <c r="F28" s="41"/>
      <c r="G28" s="41"/>
      <c r="H28" s="41"/>
      <c r="I28" s="41"/>
      <c r="J28" s="41"/>
      <c r="K28" s="41"/>
      <c r="L28" s="41"/>
      <c r="M28" s="41"/>
      <c r="N28" s="41"/>
      <c r="O28" s="41"/>
      <c r="P28" s="42"/>
    </row>
    <row r="29" spans="2:16" x14ac:dyDescent="0.3">
      <c r="B29" s="13" t="s">
        <v>29</v>
      </c>
      <c r="C29" s="4"/>
      <c r="D29" s="4"/>
      <c r="E29" s="4"/>
      <c r="F29" s="4"/>
      <c r="G29" s="4"/>
      <c r="H29" s="27"/>
      <c r="I29" s="4"/>
      <c r="J29" s="4"/>
      <c r="K29" s="4"/>
      <c r="L29" s="4"/>
      <c r="M29" s="4"/>
      <c r="N29" s="4"/>
      <c r="O29" s="4"/>
    </row>
    <row r="30" spans="2:16" ht="27.6" customHeight="1" x14ac:dyDescent="0.3">
      <c r="B30" s="68" t="s">
        <v>26</v>
      </c>
      <c r="C30" s="68"/>
      <c r="D30" s="68"/>
      <c r="E30" s="68"/>
      <c r="F30" s="68"/>
      <c r="G30" s="68"/>
      <c r="H30" s="68"/>
      <c r="I30" s="68"/>
      <c r="J30" s="68"/>
      <c r="K30" s="68"/>
      <c r="L30" s="68"/>
      <c r="M30" s="68"/>
      <c r="N30" s="68"/>
      <c r="O30" s="68"/>
      <c r="P30" s="68"/>
    </row>
    <row r="31" spans="2:16" ht="27.6" customHeight="1" x14ac:dyDescent="0.3">
      <c r="B31" s="68" t="s">
        <v>21</v>
      </c>
      <c r="C31" s="68"/>
      <c r="D31" s="68"/>
      <c r="E31" s="68"/>
      <c r="F31" s="68"/>
      <c r="G31" s="68"/>
      <c r="H31" s="68"/>
      <c r="I31" s="68"/>
      <c r="J31" s="68"/>
      <c r="K31" s="68"/>
      <c r="L31" s="68"/>
      <c r="M31" s="68"/>
      <c r="N31" s="68"/>
      <c r="O31" s="68"/>
      <c r="P31" s="68"/>
    </row>
    <row r="32" spans="2:16" x14ac:dyDescent="0.3">
      <c r="B32" s="68" t="s">
        <v>41</v>
      </c>
      <c r="C32" s="68"/>
      <c r="D32" s="68"/>
      <c r="E32" s="68"/>
      <c r="F32" s="68"/>
      <c r="G32" s="68"/>
      <c r="H32" s="68"/>
      <c r="I32" s="68"/>
      <c r="J32" s="68"/>
      <c r="K32" s="68"/>
      <c r="L32" s="68"/>
      <c r="M32" s="68"/>
      <c r="N32" s="68"/>
      <c r="O32" s="68"/>
      <c r="P32" s="68"/>
    </row>
    <row r="33" spans="2:16" x14ac:dyDescent="0.3">
      <c r="B33" s="28"/>
      <c r="C33" s="28"/>
      <c r="D33" s="28"/>
      <c r="E33" s="28"/>
      <c r="F33" s="28"/>
      <c r="G33" s="28"/>
      <c r="H33" s="28"/>
      <c r="I33" s="28"/>
      <c r="J33" s="28"/>
      <c r="K33" s="28"/>
      <c r="L33" s="28"/>
      <c r="M33" s="28"/>
      <c r="N33" s="28"/>
      <c r="O33" s="28"/>
      <c r="P33" s="28"/>
    </row>
    <row r="34" spans="2:16" x14ac:dyDescent="0.3">
      <c r="B34" s="23" t="s">
        <v>64</v>
      </c>
      <c r="C34" s="18"/>
      <c r="D34" s="4"/>
      <c r="E34" s="4"/>
      <c r="F34" s="4"/>
      <c r="G34" s="4"/>
      <c r="H34" s="4"/>
      <c r="I34" s="4"/>
      <c r="J34" s="4"/>
      <c r="K34" s="4"/>
      <c r="L34" s="4"/>
      <c r="M34" s="4"/>
      <c r="N34" s="4"/>
      <c r="O34" s="4"/>
    </row>
    <row r="35" spans="2:16" x14ac:dyDescent="0.3">
      <c r="B35" s="11"/>
      <c r="C35" s="4"/>
      <c r="D35" s="4"/>
      <c r="E35" s="4"/>
      <c r="F35" s="4"/>
      <c r="G35" s="4"/>
      <c r="H35" s="4"/>
      <c r="I35" s="21"/>
      <c r="J35" s="4"/>
      <c r="K35" s="4"/>
      <c r="L35" s="4"/>
      <c r="M35" s="4"/>
      <c r="N35" s="4"/>
      <c r="O35" s="4"/>
    </row>
    <row r="36" spans="2:16" x14ac:dyDescent="0.3">
      <c r="B36" s="11"/>
      <c r="C36" s="4"/>
      <c r="D36" s="4"/>
      <c r="E36" s="4"/>
      <c r="F36" s="4"/>
      <c r="G36" s="4"/>
      <c r="H36" s="4"/>
      <c r="I36" s="4"/>
      <c r="J36" s="4"/>
      <c r="K36" s="4"/>
      <c r="L36" s="4"/>
      <c r="M36" s="4"/>
      <c r="N36" s="4"/>
      <c r="O36" s="4"/>
    </row>
    <row r="37" spans="2:16" x14ac:dyDescent="0.3">
      <c r="B37" s="11"/>
      <c r="C37" s="4"/>
      <c r="D37" s="4"/>
      <c r="E37" s="4"/>
      <c r="F37" s="4"/>
      <c r="G37" s="4"/>
      <c r="H37" s="4"/>
      <c r="I37" s="4"/>
      <c r="J37" s="4"/>
      <c r="K37" s="4"/>
      <c r="L37" s="4"/>
      <c r="M37" s="4"/>
      <c r="N37" s="4"/>
      <c r="O37" s="4"/>
    </row>
  </sheetData>
  <mergeCells count="11">
    <mergeCell ref="B32:P32"/>
    <mergeCell ref="F3:M3"/>
    <mergeCell ref="F4:M4"/>
    <mergeCell ref="F5:M5"/>
    <mergeCell ref="F6:M6"/>
    <mergeCell ref="D7:E7"/>
    <mergeCell ref="P9:P10"/>
    <mergeCell ref="B30:P30"/>
    <mergeCell ref="B31:P31"/>
    <mergeCell ref="D9:O9"/>
    <mergeCell ref="B11:B25"/>
  </mergeCells>
  <hyperlinks>
    <hyperlink ref="D7:E7" location="ÍNDICE!A1" display="&lt;- Volver a índice" xr:uid="{00000000-0004-0000-0500-000000000000}"/>
  </hyperlinks>
  <printOptions horizontalCentered="1" verticalCentered="1"/>
  <pageMargins left="0" right="0" top="0" bottom="0" header="0" footer="0"/>
  <pageSetup paperSize="32767"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36"/>
  <sheetViews>
    <sheetView showGridLines="0" zoomScale="80" zoomScaleNormal="80" workbookViewId="0">
      <selection activeCell="L24" sqref="L24"/>
    </sheetView>
  </sheetViews>
  <sheetFormatPr baseColWidth="10" defaultRowHeight="14.4" x14ac:dyDescent="0.3"/>
  <cols>
    <col min="1" max="1" width="5.55468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5" t="s">
        <v>12</v>
      </c>
      <c r="G3" s="65"/>
      <c r="H3" s="65"/>
      <c r="I3" s="65"/>
      <c r="J3" s="65"/>
      <c r="K3" s="65"/>
      <c r="L3" s="65"/>
      <c r="M3" s="65"/>
      <c r="N3" s="5"/>
      <c r="O3" s="5"/>
      <c r="P3" s="5"/>
      <c r="Q3" s="1"/>
    </row>
    <row r="4" spans="2:17" ht="15.6" x14ac:dyDescent="0.3">
      <c r="B4" s="6"/>
      <c r="C4" s="6"/>
      <c r="E4" s="17"/>
      <c r="F4" s="66" t="s">
        <v>28</v>
      </c>
      <c r="G4" s="66"/>
      <c r="H4" s="66"/>
      <c r="I4" s="66"/>
      <c r="J4" s="66"/>
      <c r="K4" s="66"/>
      <c r="L4" s="66"/>
      <c r="M4" s="66"/>
      <c r="N4" s="6"/>
      <c r="O4" s="6"/>
      <c r="P4" s="6"/>
      <c r="Q4" s="3"/>
    </row>
    <row r="5" spans="2:17" x14ac:dyDescent="0.3">
      <c r="B5" s="7"/>
      <c r="C5" s="7"/>
      <c r="E5" s="17"/>
      <c r="F5" s="66" t="s">
        <v>78</v>
      </c>
      <c r="G5" s="66"/>
      <c r="H5" s="66"/>
      <c r="I5" s="66"/>
      <c r="J5" s="66"/>
      <c r="K5" s="66"/>
      <c r="L5" s="66"/>
      <c r="M5" s="66"/>
      <c r="N5" s="7"/>
      <c r="O5" s="7"/>
      <c r="P5" s="7"/>
      <c r="Q5" s="2"/>
    </row>
    <row r="6" spans="2:17" x14ac:dyDescent="0.3">
      <c r="E6" s="17"/>
      <c r="F6" s="66" t="s">
        <v>24</v>
      </c>
      <c r="G6" s="66"/>
      <c r="H6" s="66"/>
      <c r="I6" s="66"/>
      <c r="J6" s="66"/>
      <c r="K6" s="66"/>
      <c r="L6" s="66"/>
      <c r="M6" s="66"/>
    </row>
    <row r="7" spans="2:17" x14ac:dyDescent="0.3">
      <c r="D7" s="69" t="s">
        <v>15</v>
      </c>
      <c r="E7" s="69"/>
      <c r="F7" s="8"/>
      <c r="G7" s="8"/>
      <c r="H7" s="8"/>
      <c r="I7" s="8"/>
      <c r="J7" s="8"/>
      <c r="K7" s="8"/>
    </row>
    <row r="9" spans="2:17" x14ac:dyDescent="0.3">
      <c r="D9" s="70" t="s">
        <v>19</v>
      </c>
      <c r="E9" s="70"/>
      <c r="F9" s="70"/>
      <c r="G9" s="70"/>
      <c r="H9" s="70"/>
      <c r="I9" s="70"/>
      <c r="J9" s="70"/>
      <c r="K9" s="70"/>
      <c r="L9" s="70"/>
      <c r="M9" s="70"/>
      <c r="N9" s="70"/>
      <c r="O9" s="70"/>
      <c r="P9" s="67" t="s">
        <v>25</v>
      </c>
    </row>
    <row r="10" spans="2:17"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67"/>
    </row>
    <row r="11" spans="2:17" ht="15" customHeight="1" x14ac:dyDescent="0.3">
      <c r="B11" s="74" t="s">
        <v>18</v>
      </c>
      <c r="C11" s="53">
        <v>2009</v>
      </c>
      <c r="D11" s="46" t="s">
        <v>58</v>
      </c>
      <c r="E11" s="46" t="s">
        <v>58</v>
      </c>
      <c r="F11" s="46" t="s">
        <v>58</v>
      </c>
      <c r="G11" s="46" t="s">
        <v>58</v>
      </c>
      <c r="H11" s="46" t="s">
        <v>58</v>
      </c>
      <c r="I11" s="46" t="s">
        <v>58</v>
      </c>
      <c r="J11" s="46" t="s">
        <v>58</v>
      </c>
      <c r="K11" s="46" t="s">
        <v>58</v>
      </c>
      <c r="L11" s="46" t="s">
        <v>58</v>
      </c>
      <c r="M11" s="46">
        <v>62995514.93</v>
      </c>
      <c r="N11" s="46">
        <v>11081958.359999999</v>
      </c>
      <c r="O11" s="46">
        <v>8153462.1899999995</v>
      </c>
      <c r="P11" s="47"/>
    </row>
    <row r="12" spans="2:17" x14ac:dyDescent="0.3">
      <c r="B12" s="75"/>
      <c r="C12" s="53">
        <v>2010</v>
      </c>
      <c r="D12" s="46">
        <v>8156388.5999999996</v>
      </c>
      <c r="E12" s="46">
        <v>7941353.6600000001</v>
      </c>
      <c r="F12" s="46">
        <v>8072123.6100000003</v>
      </c>
      <c r="G12" s="46">
        <v>8225133.6399999987</v>
      </c>
      <c r="H12" s="46">
        <v>8176588.5399999991</v>
      </c>
      <c r="I12" s="46">
        <v>8455076.1300000008</v>
      </c>
      <c r="J12" s="46">
        <v>8496398.2300000004</v>
      </c>
      <c r="K12" s="46">
        <v>8517607.4600000009</v>
      </c>
      <c r="L12" s="46">
        <v>8621215</v>
      </c>
      <c r="M12" s="46">
        <v>8691771.5099999998</v>
      </c>
      <c r="N12" s="46">
        <v>8725735.8900000006</v>
      </c>
      <c r="O12" s="46">
        <v>8787120.7699999996</v>
      </c>
      <c r="P12" s="54"/>
    </row>
    <row r="13" spans="2:17" x14ac:dyDescent="0.3">
      <c r="B13" s="75"/>
      <c r="C13" s="53">
        <v>2011</v>
      </c>
      <c r="D13" s="46">
        <v>9246197.4399999995</v>
      </c>
      <c r="E13" s="46">
        <v>17099693.850000001</v>
      </c>
      <c r="F13" s="46">
        <v>9341083.5700000003</v>
      </c>
      <c r="G13" s="46">
        <v>9594475.2199999988</v>
      </c>
      <c r="H13" s="46">
        <v>9865296.3800000008</v>
      </c>
      <c r="I13" s="46">
        <v>9995421.4700000007</v>
      </c>
      <c r="J13" s="46">
        <v>10164753.32</v>
      </c>
      <c r="K13" s="46">
        <v>10691839.809999999</v>
      </c>
      <c r="L13" s="46">
        <v>10454038.420000002</v>
      </c>
      <c r="M13" s="46">
        <v>10610144.209999999</v>
      </c>
      <c r="N13" s="46">
        <v>10660888.199999999</v>
      </c>
      <c r="O13" s="46">
        <v>10721040.530000001</v>
      </c>
      <c r="P13" s="54">
        <f t="shared" ref="P13:P26" si="0">K13/K12-1</f>
        <v>0.25526327201746835</v>
      </c>
    </row>
    <row r="14" spans="2:17" x14ac:dyDescent="0.3">
      <c r="B14" s="75"/>
      <c r="C14" s="53">
        <v>2012</v>
      </c>
      <c r="D14" s="46">
        <v>11228956.129999999</v>
      </c>
      <c r="E14" s="46">
        <v>11500934.440000001</v>
      </c>
      <c r="F14" s="46">
        <v>17969253.91</v>
      </c>
      <c r="G14" s="46">
        <v>13503543.620000001</v>
      </c>
      <c r="H14" s="46">
        <v>13222769.879999999</v>
      </c>
      <c r="I14" s="46">
        <v>12364722.98</v>
      </c>
      <c r="J14" s="46">
        <v>12315324.1</v>
      </c>
      <c r="K14" s="46">
        <v>12273122.6</v>
      </c>
      <c r="L14" s="46">
        <v>12321296.449999999</v>
      </c>
      <c r="M14" s="46">
        <v>12436636.099999998</v>
      </c>
      <c r="N14" s="46">
        <v>12441185.729999999</v>
      </c>
      <c r="O14" s="46">
        <v>12630038.069999998</v>
      </c>
      <c r="P14" s="54">
        <f t="shared" si="0"/>
        <v>0.14789622909623468</v>
      </c>
    </row>
    <row r="15" spans="2:17" x14ac:dyDescent="0.3">
      <c r="B15" s="75"/>
      <c r="C15" s="53">
        <v>2013</v>
      </c>
      <c r="D15" s="46">
        <v>13157840.959999999</v>
      </c>
      <c r="E15" s="46">
        <v>13249368.830000002</v>
      </c>
      <c r="F15" s="46">
        <v>13203829.099999998</v>
      </c>
      <c r="G15" s="46">
        <v>13305736.92</v>
      </c>
      <c r="H15" s="46">
        <v>13405609.41</v>
      </c>
      <c r="I15" s="46">
        <v>13487762.949999999</v>
      </c>
      <c r="J15" s="46">
        <v>13575990.139999999</v>
      </c>
      <c r="K15" s="46">
        <v>13643505.910000002</v>
      </c>
      <c r="L15" s="46">
        <v>13762382.1</v>
      </c>
      <c r="M15" s="46">
        <v>14063198.290000001</v>
      </c>
      <c r="N15" s="46">
        <v>13961799.49</v>
      </c>
      <c r="O15" s="46">
        <v>14172133.879999999</v>
      </c>
      <c r="P15" s="54">
        <f t="shared" si="0"/>
        <v>0.11165726560899847</v>
      </c>
    </row>
    <row r="16" spans="2:17" x14ac:dyDescent="0.3">
      <c r="B16" s="75"/>
      <c r="C16" s="53">
        <v>2014</v>
      </c>
      <c r="D16" s="46">
        <v>14713125.740000002</v>
      </c>
      <c r="E16" s="46">
        <v>16654308.049999999</v>
      </c>
      <c r="F16" s="46">
        <v>15611938.760000002</v>
      </c>
      <c r="G16" s="46">
        <v>15627781.619999997</v>
      </c>
      <c r="H16" s="46">
        <v>15844896.34</v>
      </c>
      <c r="I16" s="46">
        <v>15838759.199999999</v>
      </c>
      <c r="J16" s="46">
        <v>16234170.190000001</v>
      </c>
      <c r="K16" s="46">
        <v>16129066.579999998</v>
      </c>
      <c r="L16" s="46">
        <v>16431504.77</v>
      </c>
      <c r="M16" s="46">
        <v>16515469.76</v>
      </c>
      <c r="N16" s="46">
        <v>16614078.389999999</v>
      </c>
      <c r="O16" s="46">
        <v>16787757.079999998</v>
      </c>
      <c r="P16" s="54">
        <f t="shared" si="0"/>
        <v>0.18217902981800349</v>
      </c>
    </row>
    <row r="17" spans="2:16" x14ac:dyDescent="0.3">
      <c r="B17" s="75"/>
      <c r="C17" s="53">
        <v>2015</v>
      </c>
      <c r="D17" s="46">
        <v>17305074.120000001</v>
      </c>
      <c r="E17" s="46">
        <v>17284679.009999998</v>
      </c>
      <c r="F17" s="46">
        <v>17214068.129999999</v>
      </c>
      <c r="G17" s="46">
        <v>17082318.869999997</v>
      </c>
      <c r="H17" s="46">
        <v>17236567.899999999</v>
      </c>
      <c r="I17" s="46">
        <v>16864905.809999999</v>
      </c>
      <c r="J17" s="46">
        <v>16724473.630000001</v>
      </c>
      <c r="K17" s="46">
        <v>16568892.720000001</v>
      </c>
      <c r="L17" s="46">
        <v>16068165.15</v>
      </c>
      <c r="M17" s="46">
        <v>16204692.98</v>
      </c>
      <c r="N17" s="46">
        <v>16151667.289999999</v>
      </c>
      <c r="O17" s="46">
        <v>15840973.9</v>
      </c>
      <c r="P17" s="54">
        <f t="shared" si="0"/>
        <v>2.7269162652312717E-2</v>
      </c>
    </row>
    <row r="18" spans="2:16" x14ac:dyDescent="0.3">
      <c r="B18" s="75"/>
      <c r="C18" s="53">
        <v>2016</v>
      </c>
      <c r="D18" s="46">
        <v>15913680.329999998</v>
      </c>
      <c r="E18" s="46">
        <v>15958968.41</v>
      </c>
      <c r="F18" s="46">
        <v>16174027.309999999</v>
      </c>
      <c r="G18" s="46">
        <v>16038643.029999999</v>
      </c>
      <c r="H18" s="46">
        <v>16454104.199999999</v>
      </c>
      <c r="I18" s="46">
        <v>16539303.4</v>
      </c>
      <c r="J18" s="46">
        <v>16507788.710000001</v>
      </c>
      <c r="K18" s="46">
        <v>16644360.52</v>
      </c>
      <c r="L18" s="46">
        <v>16849374.079999998</v>
      </c>
      <c r="M18" s="46">
        <v>17287674.989999998</v>
      </c>
      <c r="N18" s="46">
        <v>17581335.780000001</v>
      </c>
      <c r="O18" s="46">
        <v>18000987.799999997</v>
      </c>
      <c r="P18" s="54">
        <f t="shared" si="0"/>
        <v>4.5547883781578147E-3</v>
      </c>
    </row>
    <row r="19" spans="2:16" x14ac:dyDescent="0.3">
      <c r="B19" s="75"/>
      <c r="C19" s="53">
        <v>2017</v>
      </c>
      <c r="D19" s="46">
        <v>18128249.18</v>
      </c>
      <c r="E19" s="46">
        <v>18679041.639999997</v>
      </c>
      <c r="F19" s="46">
        <v>18400841.670000002</v>
      </c>
      <c r="G19" s="46">
        <v>18570044.629999999</v>
      </c>
      <c r="H19" s="46">
        <v>18825516.82</v>
      </c>
      <c r="I19" s="46">
        <v>19107261.170000002</v>
      </c>
      <c r="J19" s="46">
        <v>19086694.530000001</v>
      </c>
      <c r="K19" s="46">
        <v>18963713.84</v>
      </c>
      <c r="L19" s="46">
        <f>+'Con P'!L19+'Con PS'!L19</f>
        <v>18920627.75</v>
      </c>
      <c r="M19" s="46">
        <v>18883768.420000002</v>
      </c>
      <c r="N19" s="46">
        <v>18916341.689999998</v>
      </c>
      <c r="O19" s="46">
        <v>19517268.359999999</v>
      </c>
      <c r="P19" s="54">
        <f t="shared" si="0"/>
        <v>0.13934769781110212</v>
      </c>
    </row>
    <row r="20" spans="2:16" x14ac:dyDescent="0.3">
      <c r="B20" s="75"/>
      <c r="C20" s="53">
        <v>2018</v>
      </c>
      <c r="D20" s="46">
        <v>19862890.200000003</v>
      </c>
      <c r="E20" s="46">
        <v>19954146.539999999</v>
      </c>
      <c r="F20" s="46">
        <v>19870182.840000004</v>
      </c>
      <c r="G20" s="46">
        <v>20502231.150000006</v>
      </c>
      <c r="H20" s="46">
        <v>20334982.719999999</v>
      </c>
      <c r="I20" s="46">
        <v>20324522.690000005</v>
      </c>
      <c r="J20" s="46">
        <v>20346355.450000003</v>
      </c>
      <c r="K20" s="46">
        <v>20376937.619999997</v>
      </c>
      <c r="L20" s="46">
        <f>+'Con P'!L20+'Con PS'!L20</f>
        <v>20518207.229999997</v>
      </c>
      <c r="M20" s="46">
        <v>20526344.09</v>
      </c>
      <c r="N20" s="46">
        <v>20377785.66</v>
      </c>
      <c r="O20" s="46">
        <v>20606676.800000001</v>
      </c>
      <c r="P20" s="54">
        <f t="shared" si="0"/>
        <v>7.4522521902808725E-2</v>
      </c>
    </row>
    <row r="21" spans="2:16" x14ac:dyDescent="0.3">
      <c r="B21" s="75"/>
      <c r="C21" s="53">
        <v>2019</v>
      </c>
      <c r="D21" s="46">
        <f>+'Con P'!D21+'Con PS'!D21</f>
        <v>20895346.16</v>
      </c>
      <c r="E21" s="46">
        <f>+'Con P'!E21+'Con PS'!E21</f>
        <v>20921536.530000001</v>
      </c>
      <c r="F21" s="46">
        <f>+'Con P'!F21+'Con PS'!F21</f>
        <v>21091868.009999998</v>
      </c>
      <c r="G21" s="46">
        <f>+'Con P'!G21+'Con PS'!G21</f>
        <v>21409010.620000001</v>
      </c>
      <c r="H21" s="46">
        <f>+'Con P'!H21+'Con PS'!H21</f>
        <v>21658522.629999999</v>
      </c>
      <c r="I21" s="46">
        <f>+'Con P'!I21+'Con PS'!I21</f>
        <v>21902407.829999998</v>
      </c>
      <c r="J21" s="46">
        <f>+'Con P'!J21+'Con PS'!J21</f>
        <v>21929864.780000005</v>
      </c>
      <c r="K21" s="46">
        <f>+'Con P'!K21+'Con PS'!K21</f>
        <v>21789833.129999999</v>
      </c>
      <c r="L21" s="46">
        <f>+'Con P'!L21+'Con PS'!L21</f>
        <v>22022955.849999998</v>
      </c>
      <c r="M21" s="46">
        <f>+'Con P'!M21+'Con PS'!M21</f>
        <v>22510976.77</v>
      </c>
      <c r="N21" s="46">
        <f>+'Con P'!N21+'Con PS'!N21</f>
        <v>22308709.249999993</v>
      </c>
      <c r="O21" s="46">
        <f>+'Con P'!O21+'Con PS'!O21</f>
        <v>22390423.629999999</v>
      </c>
      <c r="P21" s="54">
        <f t="shared" si="0"/>
        <v>6.9337971011563804E-2</v>
      </c>
    </row>
    <row r="22" spans="2:16" x14ac:dyDescent="0.3">
      <c r="B22" s="75"/>
      <c r="C22" s="53">
        <v>2020</v>
      </c>
      <c r="D22" s="46">
        <f>+'Con P'!D22+'Con PS'!D22</f>
        <v>22933340.609999999</v>
      </c>
      <c r="E22" s="46">
        <f>+'Con P'!E22+'Con PS'!E22</f>
        <v>23209209.34</v>
      </c>
      <c r="F22" s="46">
        <f>+'Con P'!F22+'Con PS'!F22</f>
        <v>23330069.620000001</v>
      </c>
      <c r="G22" s="46">
        <f>'Con P'!G22+'Con PS'!G22</f>
        <v>23373838.220000003</v>
      </c>
      <c r="H22" s="46">
        <f>'Con P'!H22+'Con PS'!H22</f>
        <v>23220032.32</v>
      </c>
      <c r="I22" s="46">
        <f>'Con P'!I22+'Con PS'!I22</f>
        <v>23631936.98</v>
      </c>
      <c r="J22" s="46">
        <f>'Con P'!J22+'Con PS'!J22</f>
        <v>23538332.969999999</v>
      </c>
      <c r="K22" s="46">
        <f>'Con P'!K22+'Con PS'!K22</f>
        <v>22411486.25</v>
      </c>
      <c r="L22" s="46">
        <f>+'Con P'!L22+'Con PS'!L22</f>
        <v>22710842</v>
      </c>
      <c r="M22" s="46">
        <f>'Con P'!M22+'Con PS'!M22</f>
        <v>24165188.939999998</v>
      </c>
      <c r="N22" s="46">
        <f>'Con P'!N22+'Con PS'!N22</f>
        <v>25122964.050000001</v>
      </c>
      <c r="O22" s="46">
        <f>+'Con P'!O22+'Con PS'!O22</f>
        <v>25620100.009999998</v>
      </c>
      <c r="P22" s="54">
        <f t="shared" si="0"/>
        <v>2.8529503474908013E-2</v>
      </c>
    </row>
    <row r="23" spans="2:16" x14ac:dyDescent="0.3">
      <c r="B23" s="75"/>
      <c r="C23" s="53">
        <v>2021</v>
      </c>
      <c r="D23" s="46">
        <f>+'Con P'!D23+'Con PS'!D23</f>
        <v>26055655.189999998</v>
      </c>
      <c r="E23" s="46">
        <f>+'Con P'!E23+'Con PS'!E23</f>
        <v>26189161.279999997</v>
      </c>
      <c r="F23" s="46">
        <f>+'Con P'!F23+'Con PS'!F23</f>
        <v>26126521.940000001</v>
      </c>
      <c r="G23" s="46">
        <f>+'Con P'!G23+'Con PS'!G23</f>
        <v>26402680.169999998</v>
      </c>
      <c r="H23" s="46">
        <f>+'Con P'!H23+'Con PS'!H23</f>
        <v>26279114.739999998</v>
      </c>
      <c r="I23" s="46">
        <f>+'Con P'!I23+'Con PS'!I23</f>
        <v>27327356.190000001</v>
      </c>
      <c r="J23" s="46">
        <f>+'Con P'!J23+'Con PS'!J23</f>
        <v>27575093.259999998</v>
      </c>
      <c r="K23" s="46">
        <f>+'Con P'!K23+'Con PS'!K23</f>
        <v>27494456.089999996</v>
      </c>
      <c r="L23" s="46">
        <f>+'Con P'!L23+'Con PS'!L23</f>
        <v>27288510.729999997</v>
      </c>
      <c r="M23" s="46">
        <f>+'Con P'!M23+'Con PS'!M23</f>
        <v>29289585.530000001</v>
      </c>
      <c r="N23" s="46">
        <f>+'Con P'!N23+'Con PS'!N23</f>
        <v>27192564.420000002</v>
      </c>
      <c r="O23" s="46">
        <f>+'Con P'!O23+'Con PS'!O23</f>
        <v>28419631.299999997</v>
      </c>
      <c r="P23" s="54">
        <f t="shared" si="0"/>
        <v>0.22680199712323845</v>
      </c>
    </row>
    <row r="24" spans="2:16" x14ac:dyDescent="0.3">
      <c r="B24" s="75"/>
      <c r="C24" s="53">
        <v>2022</v>
      </c>
      <c r="D24" s="46">
        <f>+'Con P'!D24+'Con PS'!D24</f>
        <v>29040956.5</v>
      </c>
      <c r="E24" s="46">
        <f>+'Con P'!E24+'Con PS'!E24</f>
        <v>29759193.030000001</v>
      </c>
      <c r="F24" s="46">
        <f>+'Con P'!F24+'Con PS'!F24</f>
        <v>29868261.519999996</v>
      </c>
      <c r="G24" s="46">
        <f>+'Con P'!G24+'Con PS'!G24</f>
        <v>28958278.829999998</v>
      </c>
      <c r="H24" s="46">
        <f>+'Con P'!H24+'Con PS'!H24</f>
        <v>30151939.41</v>
      </c>
      <c r="I24" s="46">
        <f>+'Con P'!I24+'Con PS'!I24</f>
        <v>30532315.359999999</v>
      </c>
      <c r="J24" s="46">
        <f>+'Con P'!J24+'Con PS'!J24</f>
        <v>30494458.609999999</v>
      </c>
      <c r="K24" s="46">
        <f>+'Con P'!K24+'Con PS'!K24</f>
        <v>30649924.25</v>
      </c>
      <c r="L24" s="46">
        <f>+'Con P'!L24+'Con PS'!L24</f>
        <v>30731972.41</v>
      </c>
      <c r="M24" s="46">
        <f>+'Con P'!M24+'Con PS'!M24</f>
        <v>12977676.280000001</v>
      </c>
      <c r="N24" s="46">
        <f>+'Con P'!N24+'Con PS'!N24</f>
        <v>12934200.120000001</v>
      </c>
      <c r="O24" s="46">
        <f>+'Con P'!O24+'Con PS'!O24</f>
        <v>12636381.229999999</v>
      </c>
      <c r="P24" s="54">
        <f t="shared" si="0"/>
        <v>0.11476743346625717</v>
      </c>
    </row>
    <row r="25" spans="2:16" x14ac:dyDescent="0.3">
      <c r="B25" s="75"/>
      <c r="C25" s="53">
        <v>2023</v>
      </c>
      <c r="D25" s="46">
        <f>+'Con P'!D25+'Con PS'!D25</f>
        <v>13128401.25</v>
      </c>
      <c r="E25" s="46">
        <f>+'Con P'!E25+'Con PS'!E25</f>
        <v>13322975.68</v>
      </c>
      <c r="F25" s="46">
        <f>+'Con P'!F25+'Con PS'!F25</f>
        <v>13448504.720000001</v>
      </c>
      <c r="G25" s="46">
        <f>+'Con P'!G25+'Con PS'!G25</f>
        <v>13569356.040000001</v>
      </c>
      <c r="H25" s="46">
        <f>+'Con P'!H25+'Con PS'!H25</f>
        <v>13760281.760000002</v>
      </c>
      <c r="I25" s="46">
        <f>+'Con P'!I25+'Con PS'!I25</f>
        <v>14602609.459999999</v>
      </c>
      <c r="J25" s="46">
        <f>+'Con P'!J25+'Con PS'!J25</f>
        <v>13913234.33</v>
      </c>
      <c r="K25" s="46">
        <f>+'Con P'!K25+'Con PS'!K25</f>
        <v>13935198.880000001</v>
      </c>
      <c r="L25" s="46">
        <f>+'Con P'!L25+'Con PS'!L25</f>
        <v>13900273.98</v>
      </c>
      <c r="M25" s="46">
        <f>+'Con P'!M25+'Con PS'!M25</f>
        <v>14047702.83</v>
      </c>
      <c r="N25" s="46">
        <f>+'Con P'!N25+'Con PS'!N25</f>
        <v>13972391.68</v>
      </c>
      <c r="O25" s="46">
        <f>+'Con P'!O25+'Con PS'!O25</f>
        <v>14145834.059999999</v>
      </c>
      <c r="P25" s="54">
        <f t="shared" si="0"/>
        <v>-0.54534312168813925</v>
      </c>
    </row>
    <row r="26" spans="2:16" x14ac:dyDescent="0.3">
      <c r="B26" s="75"/>
      <c r="C26" s="53">
        <v>2024</v>
      </c>
      <c r="D26" s="46">
        <f>+'Con P'!D26+'Con PS'!D26</f>
        <v>14109703.219999999</v>
      </c>
      <c r="E26" s="46">
        <f>+'Con P'!E26+'Con PS'!E26</f>
        <v>14487781.68</v>
      </c>
      <c r="F26" s="46">
        <f>+'Con P'!F26+'Con PS'!F26</f>
        <v>14526443.170000002</v>
      </c>
      <c r="G26" s="46">
        <f>+'Con P'!G26+'Con PS'!G26</f>
        <v>14591569.560000001</v>
      </c>
      <c r="H26" s="46">
        <f>+'Con P'!H26+'Con PS'!H26</f>
        <v>14678610.93</v>
      </c>
      <c r="I26" s="46">
        <f>+'Con P'!I26+'Con PS'!I26</f>
        <v>15507959.360000001</v>
      </c>
      <c r="J26" s="46">
        <f>+'Con P'!J26+'Con PS'!J26</f>
        <v>14972172.33</v>
      </c>
      <c r="K26" s="46">
        <f>+'Con P'!K26+'Con PS'!K26</f>
        <v>15011763.15</v>
      </c>
      <c r="L26" s="46">
        <f>+'Con P'!L26+'Con PS'!L26</f>
        <v>15088313.77</v>
      </c>
      <c r="M26" s="46">
        <f>+'Con P'!M26+'Con PS'!M26</f>
        <v>15160931.030000001</v>
      </c>
      <c r="N26" s="46">
        <f>+'Con P'!N26+'Con PS'!N26</f>
        <v>15327106.029999999</v>
      </c>
      <c r="O26" s="46">
        <f>+'Con P'!O26+'Con PS'!O26</f>
        <v>15474738.640000001</v>
      </c>
      <c r="P26" s="54">
        <f t="shared" si="0"/>
        <v>7.7255034482866192E-2</v>
      </c>
    </row>
    <row r="27" spans="2:16" x14ac:dyDescent="0.3">
      <c r="B27" s="75"/>
      <c r="C27" s="53">
        <v>2025</v>
      </c>
      <c r="D27" s="46">
        <f>+'Con P'!D27+'Con PS'!D27</f>
        <v>16962689.219999999</v>
      </c>
      <c r="E27" s="46">
        <f>+'Con P'!E27+'Con PS'!E27</f>
        <v>17296840.289999999</v>
      </c>
      <c r="F27" s="46">
        <f>+'Con P'!F27+'Con PS'!F27</f>
        <v>17514415.309999999</v>
      </c>
      <c r="G27" s="46">
        <f>+'Con P'!G27+'Con PS'!G27</f>
        <v>17833167.57</v>
      </c>
      <c r="H27" s="46">
        <f>+'Con P'!H27+'Con PS'!H27</f>
        <v>18376069.350000001</v>
      </c>
      <c r="I27" s="46">
        <f>+'Con P'!I27+'Con PS'!I27</f>
        <v>18948748.710000001</v>
      </c>
      <c r="J27" s="46">
        <f>+'Con P'!J27+'Con PS'!J27</f>
        <v>18588999.490000002</v>
      </c>
      <c r="K27" s="46">
        <f>+'Con P'!K27+'Con PS'!K27</f>
        <v>6629269.0700000003</v>
      </c>
      <c r="L27" s="46"/>
      <c r="M27" s="46"/>
      <c r="N27" s="46"/>
      <c r="O27" s="46"/>
      <c r="P27" s="54">
        <f>K27/K26-1</f>
        <v>-0.55839503969258941</v>
      </c>
    </row>
    <row r="28" spans="2:16" x14ac:dyDescent="0.3">
      <c r="B28" s="11"/>
      <c r="C28" s="4"/>
      <c r="D28" s="12"/>
      <c r="E28" s="12"/>
      <c r="F28" s="12"/>
      <c r="G28" s="12"/>
      <c r="H28" s="12"/>
      <c r="I28" s="12"/>
      <c r="J28" s="12"/>
      <c r="K28" s="12"/>
      <c r="L28" s="12"/>
      <c r="M28" s="12"/>
      <c r="N28" s="12"/>
      <c r="O28" s="34"/>
    </row>
    <row r="29" spans="2:16" x14ac:dyDescent="0.3">
      <c r="B29" s="13" t="s">
        <v>16</v>
      </c>
      <c r="C29" s="4"/>
      <c r="D29" s="4"/>
      <c r="E29" s="4"/>
      <c r="F29" s="4"/>
      <c r="G29" s="4"/>
      <c r="H29" s="26"/>
      <c r="I29" s="4"/>
      <c r="J29" s="4"/>
      <c r="K29" s="4"/>
      <c r="L29" s="4"/>
      <c r="M29" s="4"/>
      <c r="N29" s="4"/>
      <c r="O29" s="4"/>
    </row>
    <row r="30" spans="2:16" ht="27.6" customHeight="1" x14ac:dyDescent="0.3">
      <c r="B30" s="68" t="s">
        <v>26</v>
      </c>
      <c r="C30" s="68"/>
      <c r="D30" s="68"/>
      <c r="E30" s="68"/>
      <c r="F30" s="68"/>
      <c r="G30" s="68"/>
      <c r="H30" s="68"/>
      <c r="I30" s="68"/>
      <c r="J30" s="68"/>
      <c r="K30" s="68"/>
      <c r="L30" s="68"/>
      <c r="M30" s="68"/>
      <c r="N30" s="68"/>
      <c r="O30" s="68"/>
      <c r="P30" s="68"/>
    </row>
    <row r="31" spans="2:16" ht="27.6" customHeight="1" x14ac:dyDescent="0.3">
      <c r="B31" s="68" t="s">
        <v>21</v>
      </c>
      <c r="C31" s="68"/>
      <c r="D31" s="68"/>
      <c r="E31" s="68"/>
      <c r="F31" s="68"/>
      <c r="G31" s="68"/>
      <c r="H31" s="68"/>
      <c r="I31" s="68"/>
      <c r="J31" s="68"/>
      <c r="K31" s="68"/>
      <c r="L31" s="68"/>
      <c r="M31" s="68"/>
      <c r="N31" s="68"/>
      <c r="O31" s="68"/>
      <c r="P31" s="68"/>
    </row>
    <row r="32" spans="2:16" x14ac:dyDescent="0.3">
      <c r="B32" s="15"/>
      <c r="C32" s="4"/>
      <c r="D32" s="4"/>
      <c r="E32" s="4"/>
      <c r="F32" s="4"/>
      <c r="G32" s="4"/>
      <c r="H32" s="14"/>
      <c r="I32" s="14"/>
      <c r="J32" s="14"/>
      <c r="K32" s="14"/>
      <c r="L32" s="14"/>
      <c r="M32" s="14"/>
      <c r="N32" s="14"/>
      <c r="O32" s="14"/>
    </row>
    <row r="33" spans="2:15" x14ac:dyDescent="0.3">
      <c r="B33" s="23" t="s">
        <v>64</v>
      </c>
      <c r="C33" s="18"/>
      <c r="D33" s="4"/>
      <c r="E33" s="4"/>
      <c r="F33" s="4"/>
      <c r="G33" s="4"/>
      <c r="H33" s="4"/>
      <c r="I33" s="4"/>
      <c r="J33" s="4"/>
      <c r="K33" s="4"/>
      <c r="L33" s="4"/>
      <c r="M33" s="4"/>
      <c r="N33" s="4"/>
      <c r="O33" s="4"/>
    </row>
    <row r="34" spans="2:15" x14ac:dyDescent="0.3">
      <c r="B34" s="11"/>
      <c r="C34" s="4"/>
      <c r="D34" s="4"/>
      <c r="E34" s="4"/>
      <c r="F34" s="4"/>
      <c r="G34" s="4"/>
      <c r="H34" s="4"/>
      <c r="I34" s="4"/>
      <c r="J34" s="4"/>
      <c r="K34" s="4"/>
      <c r="L34" s="4"/>
      <c r="M34" s="4"/>
      <c r="N34" s="4"/>
      <c r="O34" s="4"/>
    </row>
    <row r="35" spans="2:15" x14ac:dyDescent="0.3">
      <c r="B35" s="11"/>
      <c r="C35" s="4"/>
      <c r="D35" s="4"/>
      <c r="E35" s="4"/>
      <c r="F35" s="4"/>
      <c r="G35" s="4"/>
      <c r="H35" s="4"/>
      <c r="I35" s="4"/>
      <c r="J35" s="4"/>
      <c r="K35" s="4"/>
      <c r="L35" s="4"/>
      <c r="M35" s="4"/>
      <c r="N35" s="4"/>
      <c r="O35" s="4"/>
    </row>
    <row r="36" spans="2:15" x14ac:dyDescent="0.3">
      <c r="B36" s="11"/>
      <c r="C36" s="4"/>
      <c r="D36" s="4"/>
      <c r="E36" s="4"/>
      <c r="F36" s="4"/>
      <c r="G36" s="4"/>
      <c r="H36" s="4"/>
      <c r="I36" s="4"/>
      <c r="J36" s="4"/>
      <c r="K36" s="4"/>
      <c r="L36" s="4"/>
      <c r="M36" s="4"/>
      <c r="N36" s="4"/>
      <c r="O36" s="4"/>
    </row>
  </sheetData>
  <mergeCells count="10">
    <mergeCell ref="P9:P10"/>
    <mergeCell ref="B30:P30"/>
    <mergeCell ref="B31:P31"/>
    <mergeCell ref="F3:M3"/>
    <mergeCell ref="F4:M4"/>
    <mergeCell ref="F5:M5"/>
    <mergeCell ref="F6:M6"/>
    <mergeCell ref="D7:E7"/>
    <mergeCell ref="D9:O9"/>
    <mergeCell ref="B11:B27"/>
  </mergeCells>
  <hyperlinks>
    <hyperlink ref="D7:E7" location="ÍNDICE!A1" display="&lt;- Volver a índice" xr:uid="{00000000-0004-0000-0600-000000000000}"/>
  </hyperlinks>
  <printOptions horizontalCentered="1" verticalCentered="1"/>
  <pageMargins left="0" right="0" top="0" bottom="0" header="0" footer="0"/>
  <pageSetup paperSize="32767" scale="5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Pat P</vt:lpstr>
      <vt:lpstr>Pat PS</vt:lpstr>
      <vt:lpstr>Pat TOTAL</vt:lpstr>
      <vt:lpstr>Con P</vt:lpstr>
      <vt:lpstr>Con PS</vt:lpstr>
      <vt:lpstr>Con TOTAL</vt:lpstr>
      <vt:lpstr>'Con P'!Área_de_impresión</vt:lpstr>
      <vt:lpstr>'Con PS'!Área_de_impresión</vt:lpstr>
      <vt:lpstr>'Con TOTAL'!Área_de_impresión</vt:lpstr>
      <vt:lpstr>'Pat P'!Área_de_impresión</vt:lpstr>
      <vt:lpstr>'Pat PS'!Área_de_impresión</vt:lpstr>
      <vt:lpstr>'Pat TOTAL'!Área_de_impresión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2025-09-15T20:15:15Z</dcterms:modified>
</cp:coreProperties>
</file>