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2. Febrer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Cooperativas'!$B$2:$K$262</definedName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1"/>
    <pivotCache cacheId="12" r:id="rId12"/>
    <pivotCache cacheId="17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<sst xmlns="http://schemas.openxmlformats.org/spreadsheetml/2006/main" count="1918" uniqueCount="91">
  <si>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</si>
  <si>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</si>
  <si>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</si>
  <si>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</si>
  <si>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</si>
  <si>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</si>
  <si>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</si>
  <si>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</si>
  <si>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</si>
  <si>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</si>
  <si>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</si>
  <si>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</si>
  <si>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</si>
  <si>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</si>
  <si>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</si>
  <si>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</si>
  <si>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</si>
  <si>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</si>
  <si>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</si>
  <si>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</si>
  <si>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</si>
  <si>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</si>
  <si>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</si>
  <si>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</si>
  <si>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</si>
  <si>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</si>
  <si>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</si>
  <si>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</si>
  <si>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</si>
  <si>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</si>
  <si>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</si>
  <si>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</si>
  <si>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</si>
  <si>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</si>
  <si>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</si>
  <si>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</si>
  <si>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</si>
  <si>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</si>
  <si>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</si>
  <si>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</si>
  <si>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</si>
  <si>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</si>
  <si>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</si>
  <si>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</si>
  <si>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</si>
  <si>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</si>
  <si>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</si>
  <si>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</si>
  <si>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</si>
  <si>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</si>
  <si>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</si>
  <si>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</si>
  <si>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</si>
  <si>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</si>
  <si>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</si>
  <si>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</si>
  <si>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</si>
  <si>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</si>
  <si>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</si>
  <si>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</si>
  <si>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</si>
  <si>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</si>
  <si>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</si>
  <si>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</si>
  <si>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</si>
  <si>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</si>
  <si>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</si>
  <si>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</si>
  <si>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</si>
  <si>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</si>
  <si>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</si>
  <si>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</si>
  <si>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</si>
  <si>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</si>
  <si>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</si>
  <si>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</si>
  <si>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</si>
  <si>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</si>
  <si>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</si>
  <si>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</si>
  <si>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</si>
  <si>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</si>
  <si>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</si>
  <si>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</si>
  <si>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</si>
  <si>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</si>
  <si>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</si>
  <si>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</si>
  <si>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</si>
  <si>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</si>
  <si>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Febrero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</si>
</sst>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11"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985.680251967591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985.680331828706" createdVersion="5" refreshedVersion="5" minRefreshableVersion="3" recordCount="266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985.680441550925" createdVersion="5" refreshedVersion="5" minRefreshableVersion="3" recordCount="32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6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7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x="4"/>
        <item h="1" x="5"/>
        <item h="1" x="7"/>
        <item h="1" x="8"/>
        <item h="1"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110">
      <pivotArea dataOnly="0" labelOnly="1" grandCol="1" outline="0" fieldPosition="0"/>
    </format>
    <format dxfId="109">
      <pivotArea dataOnly="0" labelOnly="1" grandCol="1" outline="0" fieldPosition="0"/>
    </format>
    <format dxfId="108">
      <pivotArea dataOnly="0" labelOnly="1" grandCol="1" outline="0" fieldPosition="0"/>
    </format>
    <format dxfId="107">
      <pivotArea field="-2" type="button" dataOnly="0" labelOnly="1" outline="0" axis="axisRow" fieldPosition="0"/>
    </format>
    <format dxfId="106">
      <pivotArea dataOnly="0" labelOnly="1" grandCol="1" outline="0" fieldPosition="0"/>
    </format>
    <format dxfId="105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04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0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0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0">
      <pivotArea dataOnly="0" labelOnly="1" grandCol="1" outline="0" fieldPosition="0"/>
    </format>
    <format dxfId="99">
      <pivotArea dataOnly="0" labelOnly="1" grandCol="1" outline="0" fieldPosition="0"/>
    </format>
    <format dxfId="98">
      <pivotArea dataOnly="0" labelOnly="1" grandCol="1" outline="0" fieldPosition="0"/>
    </format>
    <format dxfId="97">
      <pivotArea field="2" type="button" dataOnly="0" labelOnly="1" outline="0" axis="axisCol" fieldPosition="0"/>
    </format>
    <format dxfId="96">
      <pivotArea field="2" type="button" dataOnly="0" labelOnly="1" outline="0" axis="axisCol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fieldPosition="0">
        <references count="1">
          <reference field="2" count="0"/>
        </references>
      </pivotArea>
    </format>
    <format dxfId="92">
      <pivotArea field="-2" type="button" dataOnly="0" labelOnly="1" outline="0" axis="axisRow" fieldPosition="0"/>
    </format>
    <format dxfId="91">
      <pivotArea field="-2" type="button" dataOnly="0" labelOnly="1" outline="0" axis="axisRow" fieldPosition="0"/>
    </format>
    <format dxfId="90">
      <pivotArea dataOnly="0" outline="0" fieldPosition="0">
        <references count="1">
          <reference field="4294967294" count="1">
            <x v="4"/>
          </reference>
        </references>
      </pivotArea>
    </format>
    <format dxfId="89">
      <pivotArea collapsedLevelsAreSubtotals="1" fieldPosition="0">
        <references count="1">
          <reference field="4294967294" count="1"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7">
      <pivotArea field="-2" type="button" dataOnly="0" labelOnly="1" outline="0" axis="axisRow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84">
      <pivotArea dataOnly="0" labelOnly="1" fieldPosition="0">
        <references count="1">
          <reference field="2" count="0"/>
        </references>
      </pivotArea>
    </format>
    <format dxfId="83">
      <pivotArea dataOnly="0" labelOnly="1" fieldPosition="0">
        <references count="1">
          <reference field="2" count="0"/>
        </references>
      </pivotArea>
    </format>
    <format dxfId="82">
      <pivotArea dataOnly="0" labelOnly="1" fieldPosition="0">
        <references count="1">
          <reference field="2" count="0"/>
        </references>
      </pivotArea>
    </format>
    <format dxfId="81">
      <pivotArea outline="0" collapsedLevelsAreSubtotals="1" fieldPosition="0"/>
    </format>
    <format dxfId="80">
      <pivotArea field="2" type="button" dataOnly="0" labelOnly="1" outline="0" axis="axisCol" fieldPosition="0"/>
    </format>
    <format dxfId="79">
      <pivotArea collapsedLevelsAreSubtotals="1" fieldPosition="0">
        <references count="1">
          <reference field="4294967294" count="1">
            <x v="4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7">
      <pivotArea field="-2" type="button" dataOnly="0" labelOnly="1" outline="0" axis="axisRow" fieldPosition="0"/>
    </format>
    <format dxfId="76">
      <pivotArea dataOnly="0" labelOnly="1" fieldPosition="0">
        <references count="1">
          <reference field="2" count="0"/>
        </references>
      </pivotArea>
    </format>
    <format dxfId="75">
      <pivotArea field="-2" type="button" dataOnly="0" labelOnly="1" outline="0" axis="axisRow" fieldPosition="0"/>
    </format>
    <format dxfId="74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4" s="1"/>
        <i x="3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  <i x="5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 s="1"/>
        <i x="3"/>
        <i x="5" nd="1"/>
        <i x="7" nd="1"/>
        <i x="8" nd="1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 s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I16" sqref="I1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1.7103080945302608E-3</v>
      </c>
      <c r="D17" s="2">
        <v>2.5654621417953911E-3</v>
      </c>
      <c r="E17" s="2">
        <v>3.4206161890605216E-3</v>
      </c>
      <c r="F17" s="2">
        <v>4.2757702363256517E-3</v>
      </c>
    </row>
    <row r="18" spans="1:6" x14ac:dyDescent="0.3">
      <c r="A18" s="1" t="s">
        <v>85</v>
      </c>
      <c r="B18" s="2">
        <v>1.7103080945302608E-3</v>
      </c>
      <c r="C18" s="2">
        <v>3.4206161890605216E-3</v>
      </c>
      <c r="D18" s="2">
        <v>5.1309242835907822E-3</v>
      </c>
      <c r="E18" s="2">
        <v>6.8412323781210432E-3</v>
      </c>
      <c r="F18" s="2">
        <v>8.5515404726513033E-3</v>
      </c>
    </row>
    <row r="19" spans="1:6" x14ac:dyDescent="0.3">
      <c r="A19" s="1" t="s">
        <v>86</v>
      </c>
      <c r="B19" s="2">
        <v>3.4206161890605216E-3</v>
      </c>
      <c r="C19" s="2">
        <v>6.8412323781210432E-3</v>
      </c>
      <c r="D19" s="2">
        <v>1.0261848567181564E-2</v>
      </c>
      <c r="E19" s="2">
        <v>1.3682464756242086E-2</v>
      </c>
      <c r="F19" s="2">
        <v>1.7103080945302607E-2</v>
      </c>
    </row>
    <row r="20" spans="1:6" x14ac:dyDescent="0.3">
      <c r="A20" s="1" t="s">
        <v>87</v>
      </c>
      <c r="B20" s="2">
        <v>5.1309242835907822E-3</v>
      </c>
      <c r="C20" s="2">
        <v>1.0261848567181564E-2</v>
      </c>
      <c r="D20" s="2">
        <v>1.5392772850772346E-2</v>
      </c>
      <c r="E20" s="2">
        <v>2.0523697134363129E-2</v>
      </c>
      <c r="F20" s="2">
        <v>2.565462141795391E-2</v>
      </c>
    </row>
    <row r="21" spans="1:6" x14ac:dyDescent="0.3">
      <c r="A21" s="1" t="s">
        <v>88</v>
      </c>
      <c r="B21" s="2">
        <v>6.8412323781210432E-3</v>
      </c>
      <c r="C21" s="2">
        <v>1.3682464756242086E-2</v>
      </c>
      <c r="D21" s="2">
        <v>2.0523697134363129E-2</v>
      </c>
      <c r="E21" s="2">
        <v>2.7364929512484173E-2</v>
      </c>
      <c r="F21" s="2">
        <v>3.4206161890605213E-2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72</v>
      </c>
      <c r="C16" s="17" t="s">
        <v>73</v>
      </c>
      <c r="D16" s="17" t="s">
        <v>74</v>
      </c>
      <c r="E16" s="17" t="s">
        <v>75</v>
      </c>
      <c r="F16" s="17" t="s">
        <v>76</v>
      </c>
    </row>
    <row r="17" spans="1:6" x14ac:dyDescent="0.3">
      <c r="A17" s="1" t="s">
        <v>33</v>
      </c>
      <c r="B17" s="13">
        <v>0</v>
      </c>
      <c r="C17" s="13">
        <v>1.7221537785049338E-3</v>
      </c>
      <c r="D17" s="13">
        <v>3.4443075570098677E-3</v>
      </c>
      <c r="E17" s="13">
        <v>5.1664613355148006E-3</v>
      </c>
      <c r="F17" s="13">
        <v>6.8886151140197353E-3</v>
      </c>
    </row>
    <row r="18" spans="1:6" x14ac:dyDescent="0.3">
      <c r="A18" s="1" t="s">
        <v>34</v>
      </c>
      <c r="B18" s="13">
        <v>1.7221537785049338E-3</v>
      </c>
      <c r="C18" s="13">
        <v>3.4443075570098677E-3</v>
      </c>
      <c r="D18" s="13">
        <v>6.8886151140197353E-3</v>
      </c>
      <c r="E18" s="13">
        <v>1.0332922671029601E-2</v>
      </c>
      <c r="F18" s="13">
        <v>1.3777230228039471E-2</v>
      </c>
    </row>
    <row r="19" spans="1:6" x14ac:dyDescent="0.3">
      <c r="A19" s="1" t="s">
        <v>35</v>
      </c>
      <c r="B19" s="13">
        <v>2.5832306677574003E-3</v>
      </c>
      <c r="C19" s="13">
        <v>5.1664613355148006E-3</v>
      </c>
      <c r="D19" s="13">
        <v>1.0332922671029601E-2</v>
      </c>
      <c r="E19" s="13">
        <v>1.5499384006544404E-2</v>
      </c>
      <c r="F19" s="13">
        <v>2.0665845342059203E-2</v>
      </c>
    </row>
    <row r="20" spans="1:6" x14ac:dyDescent="0.3">
      <c r="A20" s="1" t="s">
        <v>36</v>
      </c>
      <c r="B20" s="13">
        <v>3.4443075570098677E-3</v>
      </c>
      <c r="C20" s="13">
        <v>6.8886151140197353E-3</v>
      </c>
      <c r="D20" s="13">
        <v>1.3777230228039471E-2</v>
      </c>
      <c r="E20" s="13">
        <v>2.0665845342059203E-2</v>
      </c>
      <c r="F20" s="13">
        <v>2.7554460456078941E-2</v>
      </c>
    </row>
    <row r="21" spans="1:6" x14ac:dyDescent="0.3">
      <c r="A21" s="4" t="s">
        <v>37</v>
      </c>
      <c r="B21" s="40">
        <v>4.3053844462623342E-3</v>
      </c>
      <c r="C21" s="40">
        <v>8.6107688925246683E-3</v>
      </c>
      <c r="D21" s="40">
        <v>1.7221537785049337E-2</v>
      </c>
      <c r="E21" s="40">
        <v>2.5832306677574003E-2</v>
      </c>
      <c r="F21" s="40">
        <v>3.4443075570098673E-2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1.7172087536533596E-3</v>
      </c>
      <c r="D17" s="2">
        <v>3.4344175073067191E-3</v>
      </c>
      <c r="E17" s="2">
        <v>5.1516262609600785E-3</v>
      </c>
      <c r="F17" s="2">
        <v>6.8688350146134383E-3</v>
      </c>
    </row>
    <row r="18" spans="1:6" x14ac:dyDescent="0.3">
      <c r="A18" s="1" t="s">
        <v>34</v>
      </c>
      <c r="B18" s="2">
        <v>1.7172087536533596E-3</v>
      </c>
      <c r="C18" s="2">
        <v>3.4344175073067191E-3</v>
      </c>
      <c r="D18" s="2">
        <v>6.8688350146134383E-3</v>
      </c>
      <c r="E18" s="2">
        <v>1.0303252521920157E-2</v>
      </c>
      <c r="F18" s="2">
        <v>1.3737670029226877E-2</v>
      </c>
    </row>
    <row r="19" spans="1:6" x14ac:dyDescent="0.3">
      <c r="A19" s="1" t="s">
        <v>35</v>
      </c>
      <c r="B19" s="2">
        <v>2.5758131304800392E-3</v>
      </c>
      <c r="C19" s="2">
        <v>5.1516262609600785E-3</v>
      </c>
      <c r="D19" s="2">
        <v>1.0303252521920157E-2</v>
      </c>
      <c r="E19" s="2">
        <v>1.5454878782880235E-2</v>
      </c>
      <c r="F19" s="2">
        <v>2.0606505043840314E-2</v>
      </c>
    </row>
    <row r="20" spans="1:6" x14ac:dyDescent="0.3">
      <c r="A20" s="1" t="s">
        <v>36</v>
      </c>
      <c r="B20" s="2">
        <v>3.4344175073067191E-3</v>
      </c>
      <c r="C20" s="2">
        <v>6.8688350146134383E-3</v>
      </c>
      <c r="D20" s="2">
        <v>1.3737670029226877E-2</v>
      </c>
      <c r="E20" s="2">
        <v>2.0606505043840314E-2</v>
      </c>
      <c r="F20" s="2">
        <v>2.7475340058453753E-2</v>
      </c>
    </row>
    <row r="21" spans="1:6" x14ac:dyDescent="0.3">
      <c r="A21" s="4" t="s">
        <v>37</v>
      </c>
      <c r="B21" s="5">
        <v>4.2930218841333986E-3</v>
      </c>
      <c r="C21" s="5">
        <v>8.5860437682667972E-3</v>
      </c>
      <c r="D21" s="5">
        <v>1.7172087536533594E-2</v>
      </c>
      <c r="E21" s="5">
        <v>2.575813130480039E-2</v>
      </c>
      <c r="F21" s="5">
        <v>3.4344175073067189E-2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8"/>
  <sheetViews>
    <sheetView showGridLines="0" workbookViewId="0">
      <pane xSplit="3" ySplit="3" topLeftCell="D307" activePane="bottomRight" state="frozen"/>
      <selection pane="topRight" activeCell="G1" sqref="G1"/>
      <selection pane="bottomLeft" activeCell="A4" sqref="A4"/>
      <selection pane="bottomRight" activeCell="K330" sqref="K330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3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3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3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3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3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  <row r="309" spans="2:9" x14ac:dyDescent="0.3">
      <c r="B309" s="38">
        <v>2022</v>
      </c>
      <c r="C309" s="38" t="s">
        <v>1</v>
      </c>
      <c r="D309" s="38" t="s">
        <v>79</v>
      </c>
      <c r="E309" s="48">
        <v>0</v>
      </c>
      <c r="F309" s="48">
        <v>2.0085812450795003E-3</v>
      </c>
      <c r="G309" s="48">
        <v>4.0171624901590005E-3</v>
      </c>
      <c r="H309" s="48">
        <v>6.0257437352385012E-3</v>
      </c>
      <c r="I309" s="48">
        <v>8.0343249803180011E-3</v>
      </c>
    </row>
    <row r="310" spans="2:9" x14ac:dyDescent="0.3">
      <c r="B310" s="38">
        <v>2022</v>
      </c>
      <c r="C310" s="38" t="s">
        <v>1</v>
      </c>
      <c r="D310" s="38" t="s">
        <v>80</v>
      </c>
      <c r="E310" s="48">
        <v>2.0085812450795003E-3</v>
      </c>
      <c r="F310" s="48">
        <v>4.0171624901590005E-3</v>
      </c>
      <c r="G310" s="48">
        <v>8.0343249803180011E-3</v>
      </c>
      <c r="H310" s="48">
        <v>1.2051487470477002E-2</v>
      </c>
      <c r="I310" s="48">
        <v>1.6068649960636002E-2</v>
      </c>
    </row>
    <row r="311" spans="2:9" x14ac:dyDescent="0.3">
      <c r="B311" s="38">
        <v>2022</v>
      </c>
      <c r="C311" s="38" t="s">
        <v>1</v>
      </c>
      <c r="D311" s="38" t="s">
        <v>81</v>
      </c>
      <c r="E311" s="48">
        <v>3.0128718676192506E-3</v>
      </c>
      <c r="F311" s="48">
        <v>6.0257437352385012E-3</v>
      </c>
      <c r="G311" s="48">
        <v>1.2051487470477002E-2</v>
      </c>
      <c r="H311" s="48">
        <v>1.8077231205715503E-2</v>
      </c>
      <c r="I311" s="48">
        <v>2.4102974940954005E-2</v>
      </c>
    </row>
    <row r="312" spans="2:9" x14ac:dyDescent="0.3">
      <c r="B312" s="38">
        <v>2022</v>
      </c>
      <c r="C312" s="38" t="s">
        <v>1</v>
      </c>
      <c r="D312" s="38" t="s">
        <v>82</v>
      </c>
      <c r="E312" s="48">
        <v>4.0171624901590005E-3</v>
      </c>
      <c r="F312" s="48">
        <v>8.0343249803180011E-3</v>
      </c>
      <c r="G312" s="48">
        <v>1.6068649960636002E-2</v>
      </c>
      <c r="H312" s="48">
        <v>2.4102974940954005E-2</v>
      </c>
      <c r="I312" s="48">
        <v>3.2137299921272004E-2</v>
      </c>
    </row>
    <row r="313" spans="2:9" x14ac:dyDescent="0.3">
      <c r="B313" s="38">
        <v>2022</v>
      </c>
      <c r="C313" s="38" t="s">
        <v>1</v>
      </c>
      <c r="D313" s="38" t="s">
        <v>83</v>
      </c>
      <c r="E313" s="48">
        <v>5.0214531126987509E-3</v>
      </c>
      <c r="F313" s="48">
        <v>1.0042906225397502E-2</v>
      </c>
      <c r="G313" s="48">
        <v>2.0085812450795004E-2</v>
      </c>
      <c r="H313" s="48">
        <v>3.0128718676192504E-2</v>
      </c>
      <c r="I313" s="48">
        <v>4.0171624901590007E-2</v>
      </c>
    </row>
    <row r="314" spans="2:9" x14ac:dyDescent="0.3">
      <c r="B314" s="12">
        <v>2022</v>
      </c>
      <c r="C314" s="12" t="s">
        <v>2</v>
      </c>
      <c r="D314" s="12" t="s">
        <v>79</v>
      </c>
      <c r="E314" s="45">
        <v>0</v>
      </c>
      <c r="F314" s="45">
        <f>0.1*[3]INFORMACIÓN!$G$8</f>
        <v>1.7660694124501137E-3</v>
      </c>
      <c r="G314" s="45">
        <f>0.2*[3]INFORMACIÓN!$G$8</f>
        <v>3.5321388249002273E-3</v>
      </c>
      <c r="H314" s="45">
        <f>0.3*[3]INFORMACIÓN!$G$8</f>
        <v>5.2982082373503403E-3</v>
      </c>
      <c r="I314" s="45">
        <f>0.4*[3]INFORMACIÓN!$G$8</f>
        <v>7.0642776498004546E-3</v>
      </c>
    </row>
    <row r="315" spans="2:9" x14ac:dyDescent="0.3">
      <c r="B315" s="12">
        <v>2022</v>
      </c>
      <c r="C315" s="12" t="s">
        <v>2</v>
      </c>
      <c r="D315" s="12" t="s">
        <v>80</v>
      </c>
      <c r="E315" s="45">
        <f>0.1*[3]INFORMACIÓN!$G$8</f>
        <v>1.7660694124501137E-3</v>
      </c>
      <c r="F315" s="45">
        <f>0.2*[3]INFORMACIÓN!$G$8</f>
        <v>3.5321388249002273E-3</v>
      </c>
      <c r="G315" s="45">
        <f>0.4*[3]INFORMACIÓN!$G$8</f>
        <v>7.0642776498004546E-3</v>
      </c>
      <c r="H315" s="45">
        <f>0.6*[3]INFORMACIÓN!$G$8</f>
        <v>1.0596416474700681E-2</v>
      </c>
      <c r="I315" s="45">
        <f>0.8*[3]INFORMACIÓN!$G$8</f>
        <v>1.4128555299600909E-2</v>
      </c>
    </row>
    <row r="316" spans="2:9" x14ac:dyDescent="0.3">
      <c r="B316" s="12">
        <v>2022</v>
      </c>
      <c r="C316" s="12" t="s">
        <v>2</v>
      </c>
      <c r="D316" s="12" t="s">
        <v>81</v>
      </c>
      <c r="E316" s="45">
        <f>0.15*[3]INFORMACIÓN!$G$8</f>
        <v>2.6491041186751702E-3</v>
      </c>
      <c r="F316" s="45">
        <f>0.3*[3]INFORMACIÓN!$G$8</f>
        <v>5.2982082373503403E-3</v>
      </c>
      <c r="G316" s="45">
        <f>0.6*[3]INFORMACIÓN!$G$8</f>
        <v>1.0596416474700681E-2</v>
      </c>
      <c r="H316" s="45">
        <f>0.9*[3]INFORMACIÓN!$G$8</f>
        <v>1.5894624712051022E-2</v>
      </c>
      <c r="I316" s="45">
        <f>1.2*[3]INFORMACIÓN!$G$8</f>
        <v>2.1192832949401361E-2</v>
      </c>
    </row>
    <row r="317" spans="2:9" x14ac:dyDescent="0.3">
      <c r="B317" s="12">
        <v>2022</v>
      </c>
      <c r="C317" s="12" t="s">
        <v>2</v>
      </c>
      <c r="D317" s="12" t="s">
        <v>82</v>
      </c>
      <c r="E317" s="45">
        <f>0.2*[3]INFORMACIÓN!$G$8</f>
        <v>3.5321388249002273E-3</v>
      </c>
      <c r="F317" s="45">
        <f>0.4*[3]INFORMACIÓN!$G$8</f>
        <v>7.0642776498004546E-3</v>
      </c>
      <c r="G317" s="45">
        <f>0.8*[3]INFORMACIÓN!$G$8</f>
        <v>1.4128555299600909E-2</v>
      </c>
      <c r="H317" s="45">
        <f>1.2*[3]INFORMACIÓN!$G$8</f>
        <v>2.1192832949401361E-2</v>
      </c>
      <c r="I317" s="45">
        <f>1.6*[3]INFORMACIÓN!$G$8</f>
        <v>2.8257110599201819E-2</v>
      </c>
    </row>
    <row r="318" spans="2:9" x14ac:dyDescent="0.3">
      <c r="B318" s="12">
        <v>2022</v>
      </c>
      <c r="C318" s="12" t="s">
        <v>2</v>
      </c>
      <c r="D318" s="12" t="s">
        <v>83</v>
      </c>
      <c r="E318" s="45">
        <f>0.25*[3]INFORMACIÓN!$G$8</f>
        <v>4.415173531125284E-3</v>
      </c>
      <c r="F318" s="45">
        <f>0.5*[3]INFORMACIÓN!$G$8</f>
        <v>8.8303470622505681E-3</v>
      </c>
      <c r="G318" s="45">
        <f>1*[3]INFORMACIÓN!$G$8</f>
        <v>1.7660694124501136E-2</v>
      </c>
      <c r="H318" s="45">
        <f>1.5*[3]INFORMACIÓN!$G$8</f>
        <v>2.6491041186751704E-2</v>
      </c>
      <c r="I318" s="45">
        <f>2*[3]INFORMACIÓN!$G$8</f>
        <v>3.5321388249002272E-2</v>
      </c>
    </row>
    <row r="319" spans="2:9" x14ac:dyDescent="0.3">
      <c r="B319" s="38">
        <v>2023</v>
      </c>
      <c r="C319" s="38" t="s">
        <v>49</v>
      </c>
      <c r="D319" s="38" t="s">
        <v>79</v>
      </c>
      <c r="E319" s="48">
        <v>0</v>
      </c>
      <c r="F319" s="48">
        <v>1.8384201686253408E-3</v>
      </c>
      <c r="G319" s="48">
        <v>3.6768403372506816E-3</v>
      </c>
      <c r="H319" s="48">
        <v>5.5152605058760218E-3</v>
      </c>
      <c r="I319" s="48">
        <v>7.3536806745013632E-3</v>
      </c>
    </row>
    <row r="320" spans="2:9" x14ac:dyDescent="0.3">
      <c r="B320" s="38">
        <v>2023</v>
      </c>
      <c r="C320" s="38" t="s">
        <v>49</v>
      </c>
      <c r="D320" s="38" t="s">
        <v>80</v>
      </c>
      <c r="E320" s="48">
        <v>1.8384201686253408E-3</v>
      </c>
      <c r="F320" s="48">
        <v>3.6768403372506816E-3</v>
      </c>
      <c r="G320" s="48">
        <v>7.3536806745013632E-3</v>
      </c>
      <c r="H320" s="48">
        <v>1.1030521011752044E-2</v>
      </c>
      <c r="I320" s="48">
        <v>1.4707361349002726E-2</v>
      </c>
    </row>
    <row r="321" spans="2:9" x14ac:dyDescent="0.3">
      <c r="B321" s="38">
        <v>2023</v>
      </c>
      <c r="C321" s="38" t="s">
        <v>49</v>
      </c>
      <c r="D321" s="38" t="s">
        <v>81</v>
      </c>
      <c r="E321" s="48">
        <v>2.7576302529380109E-3</v>
      </c>
      <c r="F321" s="48">
        <v>5.5152605058760218E-3</v>
      </c>
      <c r="G321" s="48">
        <v>1.1030521011752044E-2</v>
      </c>
      <c r="H321" s="48">
        <v>1.6545781517628068E-2</v>
      </c>
      <c r="I321" s="48">
        <v>2.2061042023504087E-2</v>
      </c>
    </row>
    <row r="322" spans="2:9" x14ac:dyDescent="0.3">
      <c r="B322" s="38">
        <v>2023</v>
      </c>
      <c r="C322" s="38" t="s">
        <v>49</v>
      </c>
      <c r="D322" s="38" t="s">
        <v>82</v>
      </c>
      <c r="E322" s="48">
        <v>3.6768403372506816E-3</v>
      </c>
      <c r="F322" s="48">
        <v>7.3536806745013632E-3</v>
      </c>
      <c r="G322" s="48">
        <v>1.4707361349002726E-2</v>
      </c>
      <c r="H322" s="48">
        <v>2.2061042023504087E-2</v>
      </c>
      <c r="I322" s="48">
        <v>2.9414722698005453E-2</v>
      </c>
    </row>
    <row r="323" spans="2:9" x14ac:dyDescent="0.3">
      <c r="B323" s="38">
        <v>2023</v>
      </c>
      <c r="C323" s="38" t="s">
        <v>49</v>
      </c>
      <c r="D323" s="38" t="s">
        <v>83</v>
      </c>
      <c r="E323" s="48">
        <v>4.5960504215633519E-3</v>
      </c>
      <c r="F323" s="48">
        <v>9.1921008431267038E-3</v>
      </c>
      <c r="G323" s="48">
        <v>1.8384201686253408E-2</v>
      </c>
      <c r="H323" s="48">
        <v>2.7576302529380113E-2</v>
      </c>
      <c r="I323" s="48">
        <v>3.6768403372506815E-2</v>
      </c>
    </row>
    <row r="324" spans="2:9" x14ac:dyDescent="0.3">
      <c r="B324" s="12">
        <v>2023</v>
      </c>
      <c r="C324" s="12" t="s">
        <v>31</v>
      </c>
      <c r="D324" t="s">
        <v>79</v>
      </c>
      <c r="E324" s="45">
        <v>0</v>
      </c>
      <c r="F324" s="45">
        <v>1.7103080945302608E-3</v>
      </c>
      <c r="G324" s="45">
        <v>3.4206161890605216E-3</v>
      </c>
      <c r="H324" s="45">
        <v>5.1309242835907822E-3</v>
      </c>
      <c r="I324" s="45">
        <v>6.8412323781210432E-3</v>
      </c>
    </row>
    <row r="325" spans="2:9" x14ac:dyDescent="0.3">
      <c r="B325" s="12">
        <v>2023</v>
      </c>
      <c r="C325" s="12" t="s">
        <v>31</v>
      </c>
      <c r="D325" t="s">
        <v>80</v>
      </c>
      <c r="E325" s="45">
        <v>1.7103080945302608E-3</v>
      </c>
      <c r="F325" s="45">
        <v>3.4206161890605216E-3</v>
      </c>
      <c r="G325" s="45">
        <v>6.8412323781210432E-3</v>
      </c>
      <c r="H325" s="45">
        <v>1.0261848567181564E-2</v>
      </c>
      <c r="I325" s="45">
        <v>1.3682464756242086E-2</v>
      </c>
    </row>
    <row r="326" spans="2:9" x14ac:dyDescent="0.3">
      <c r="B326" s="12">
        <v>2023</v>
      </c>
      <c r="C326" s="12" t="s">
        <v>31</v>
      </c>
      <c r="D326" t="s">
        <v>81</v>
      </c>
      <c r="E326" s="45">
        <v>2.5654621417953911E-3</v>
      </c>
      <c r="F326" s="45">
        <v>5.1309242835907822E-3</v>
      </c>
      <c r="G326" s="45">
        <v>1.0261848567181564E-2</v>
      </c>
      <c r="H326" s="45">
        <v>1.5392772850772346E-2</v>
      </c>
      <c r="I326" s="45">
        <v>2.0523697134363129E-2</v>
      </c>
    </row>
    <row r="327" spans="2:9" x14ac:dyDescent="0.3">
      <c r="B327" s="12">
        <v>2023</v>
      </c>
      <c r="C327" s="12" t="s">
        <v>31</v>
      </c>
      <c r="D327" t="s">
        <v>82</v>
      </c>
      <c r="E327" s="45">
        <v>3.4206161890605216E-3</v>
      </c>
      <c r="F327" s="45">
        <v>6.8412323781210432E-3</v>
      </c>
      <c r="G327" s="45">
        <v>1.3682464756242086E-2</v>
      </c>
      <c r="H327" s="45">
        <v>2.0523697134363129E-2</v>
      </c>
      <c r="I327" s="45">
        <v>2.7364929512484173E-2</v>
      </c>
    </row>
    <row r="328" spans="2:9" x14ac:dyDescent="0.3">
      <c r="B328" s="12">
        <v>2023</v>
      </c>
      <c r="C328" s="12" t="s">
        <v>31</v>
      </c>
      <c r="D328" t="s">
        <v>83</v>
      </c>
      <c r="E328" s="45">
        <v>4.2757702363256517E-3</v>
      </c>
      <c r="F328" s="45">
        <v>8.5515404726513033E-3</v>
      </c>
      <c r="G328" s="45">
        <v>1.7103080945302607E-2</v>
      </c>
      <c r="H328" s="45">
        <v>2.565462141795391E-2</v>
      </c>
      <c r="I328" s="45">
        <v>3.4206161890605213E-2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56" activePane="bottomRight" state="frozen"/>
      <selection pane="topRight" activeCell="G1" sqref="G1"/>
      <selection pane="bottomLeft" activeCell="A3" sqref="A3"/>
      <selection pane="bottomRight" activeCell="E274" sqref="E274"/>
    </sheetView>
  </sheetViews>
  <sheetFormatPr baseColWidth="10" defaultRowHeight="14.4" x14ac:dyDescent="0.3"/>
  <cols>
    <col min="5" max="5" width="49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72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73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74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75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76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72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73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74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75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76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72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73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74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75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76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72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73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74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75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76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72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73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74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75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76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72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73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74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75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76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72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73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74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75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76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72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73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74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75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76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72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73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74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75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76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72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73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74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75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76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72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73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74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75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76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72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73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74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75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76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72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73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74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75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76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72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73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74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75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76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72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73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74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75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76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72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73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74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75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76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72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73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74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75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76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3">
      <c r="B243" s="11" t="s">
        <v>0</v>
      </c>
      <c r="C243" s="11">
        <v>2022</v>
      </c>
      <c r="D243" s="11" t="s">
        <v>0</v>
      </c>
      <c r="E243" t="s">
        <v>72</v>
      </c>
      <c r="F243" s="11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3">
      <c r="B244" s="11"/>
      <c r="C244" s="11">
        <v>2022</v>
      </c>
      <c r="D244" s="11" t="s">
        <v>0</v>
      </c>
      <c r="E244" t="s">
        <v>73</v>
      </c>
      <c r="F244" s="11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3">
      <c r="B245" s="11"/>
      <c r="C245" s="11">
        <v>2022</v>
      </c>
      <c r="D245" s="11" t="s">
        <v>0</v>
      </c>
      <c r="E245" t="s">
        <v>74</v>
      </c>
      <c r="F245" s="11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3">
      <c r="B246" s="11"/>
      <c r="C246" s="11">
        <v>2022</v>
      </c>
      <c r="D246" s="11" t="s">
        <v>0</v>
      </c>
      <c r="E246" t="s">
        <v>75</v>
      </c>
      <c r="F246" s="11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3">
      <c r="B247" s="11"/>
      <c r="C247" s="11">
        <v>2022</v>
      </c>
      <c r="D247" s="11" t="s">
        <v>0</v>
      </c>
      <c r="E247" t="s">
        <v>76</v>
      </c>
      <c r="F247" s="11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3">
      <c r="B248" t="s">
        <v>1</v>
      </c>
      <c r="C248" s="12">
        <v>2022</v>
      </c>
      <c r="D248" s="12" t="s">
        <v>1</v>
      </c>
      <c r="E248" t="s">
        <v>72</v>
      </c>
      <c r="F248">
        <v>0</v>
      </c>
      <c r="G248" s="19">
        <v>2.046177586661905E-3</v>
      </c>
      <c r="H248" s="19">
        <v>3.0692663799928572E-3</v>
      </c>
      <c r="I248" s="19">
        <v>4.0923551733238099E-3</v>
      </c>
      <c r="J248" s="19">
        <v>5.1154439666547622E-3</v>
      </c>
      <c r="K248" s="19"/>
    </row>
    <row r="249" spans="2:11" x14ac:dyDescent="0.3">
      <c r="C249" s="12">
        <v>2022</v>
      </c>
      <c r="D249" s="12" t="s">
        <v>1</v>
      </c>
      <c r="E249" t="s">
        <v>73</v>
      </c>
      <c r="F249">
        <v>2.046177586661905E-3</v>
      </c>
      <c r="G249" s="19">
        <v>4.0923551733238099E-3</v>
      </c>
      <c r="H249" s="19">
        <v>6.1385327599857145E-3</v>
      </c>
      <c r="I249" s="19">
        <v>8.1847103466476199E-3</v>
      </c>
      <c r="J249" s="19">
        <v>1.0230887933309524E-2</v>
      </c>
      <c r="K249" s="19"/>
    </row>
    <row r="250" spans="2:11" x14ac:dyDescent="0.3">
      <c r="C250" s="12">
        <v>2022</v>
      </c>
      <c r="D250" s="12" t="s">
        <v>1</v>
      </c>
      <c r="E250" t="s">
        <v>74</v>
      </c>
      <c r="F250">
        <v>4.0923551733238099E-3</v>
      </c>
      <c r="G250" s="19">
        <v>8.1847103466476199E-3</v>
      </c>
      <c r="H250" s="19">
        <v>1.2277065519971429E-2</v>
      </c>
      <c r="I250" s="19">
        <v>1.636942069329524E-2</v>
      </c>
      <c r="J250" s="19">
        <v>2.0461775866619049E-2</v>
      </c>
      <c r="K250" s="19"/>
    </row>
    <row r="251" spans="2:11" x14ac:dyDescent="0.3">
      <c r="C251" s="12">
        <v>2022</v>
      </c>
      <c r="D251" s="12" t="s">
        <v>1</v>
      </c>
      <c r="E251" t="s">
        <v>75</v>
      </c>
      <c r="F251">
        <v>6.1385327599857145E-3</v>
      </c>
      <c r="G251" s="19">
        <v>1.2277065519971429E-2</v>
      </c>
      <c r="H251" s="19">
        <v>1.8415598279957146E-2</v>
      </c>
      <c r="I251" s="19">
        <v>2.4554131039942858E-2</v>
      </c>
      <c r="J251" s="19">
        <v>3.0692663799928573E-2</v>
      </c>
      <c r="K251" s="19"/>
    </row>
    <row r="252" spans="2:11" x14ac:dyDescent="0.3">
      <c r="C252" s="12">
        <v>2022</v>
      </c>
      <c r="D252" s="12" t="s">
        <v>1</v>
      </c>
      <c r="E252" t="s">
        <v>76</v>
      </c>
      <c r="F252">
        <v>8.1847103466476199E-3</v>
      </c>
      <c r="G252" s="19">
        <v>1.636942069329524E-2</v>
      </c>
      <c r="H252" s="19">
        <v>2.4554131039942858E-2</v>
      </c>
      <c r="I252" s="19">
        <v>3.273884138659048E-2</v>
      </c>
      <c r="J252" s="19">
        <v>4.0923551733238098E-2</v>
      </c>
      <c r="K252" s="19"/>
    </row>
    <row r="253" spans="2:11" x14ac:dyDescent="0.3">
      <c r="B253" s="11" t="s">
        <v>2</v>
      </c>
      <c r="C253" s="11">
        <v>2022</v>
      </c>
      <c r="D253" s="11" t="s">
        <v>2</v>
      </c>
      <c r="E253" t="s">
        <v>72</v>
      </c>
      <c r="F253" s="11">
        <v>0</v>
      </c>
      <c r="G253" s="41">
        <v>1.7758612952396861E-3</v>
      </c>
      <c r="H253" s="41">
        <v>2.6637919428595287E-3</v>
      </c>
      <c r="I253" s="41">
        <v>3.5517225904793722E-3</v>
      </c>
      <c r="J253" s="41">
        <v>4.4396532380992148E-3</v>
      </c>
      <c r="K253" s="19"/>
    </row>
    <row r="254" spans="2:11" x14ac:dyDescent="0.3">
      <c r="B254" s="11"/>
      <c r="C254" s="11">
        <v>2022</v>
      </c>
      <c r="D254" s="11" t="s">
        <v>2</v>
      </c>
      <c r="E254" t="s">
        <v>73</v>
      </c>
      <c r="F254" s="11">
        <v>1.7758612952396861E-3</v>
      </c>
      <c r="G254" s="41">
        <v>3.5517225904793722E-3</v>
      </c>
      <c r="H254" s="41">
        <v>5.3275838857190574E-3</v>
      </c>
      <c r="I254" s="41">
        <v>7.1034451809587444E-3</v>
      </c>
      <c r="J254" s="41">
        <v>8.8793064761984297E-3</v>
      </c>
      <c r="K254" s="19"/>
    </row>
    <row r="255" spans="2:11" x14ac:dyDescent="0.3">
      <c r="B255" s="11"/>
      <c r="C255" s="11">
        <v>2022</v>
      </c>
      <c r="D255" s="11" t="s">
        <v>2</v>
      </c>
      <c r="E255" t="s">
        <v>74</v>
      </c>
      <c r="F255" s="11">
        <v>3.5517225904793722E-3</v>
      </c>
      <c r="G255" s="41">
        <v>7.1034451809587444E-3</v>
      </c>
      <c r="H255" s="41">
        <v>1.0655167771438115E-2</v>
      </c>
      <c r="I255" s="41">
        <v>1.4206890361917489E-2</v>
      </c>
      <c r="J255" s="41">
        <v>1.7758612952396859E-2</v>
      </c>
      <c r="K255" s="19"/>
    </row>
    <row r="256" spans="2:11" x14ac:dyDescent="0.3">
      <c r="B256" s="11"/>
      <c r="C256" s="11">
        <v>2022</v>
      </c>
      <c r="D256" s="11" t="s">
        <v>2</v>
      </c>
      <c r="E256" t="s">
        <v>75</v>
      </c>
      <c r="F256" s="11">
        <v>5.3275838857190574E-3</v>
      </c>
      <c r="G256" s="41">
        <v>1.0655167771438115E-2</v>
      </c>
      <c r="H256" s="41">
        <v>1.5982751657157172E-2</v>
      </c>
      <c r="I256" s="41">
        <v>2.131033554287623E-2</v>
      </c>
      <c r="J256" s="41">
        <v>2.6637919428595287E-2</v>
      </c>
      <c r="K256" s="19"/>
    </row>
    <row r="257" spans="2:11" x14ac:dyDescent="0.3">
      <c r="B257" s="11"/>
      <c r="C257" s="11">
        <v>2022</v>
      </c>
      <c r="D257" s="11" t="s">
        <v>2</v>
      </c>
      <c r="E257" t="s">
        <v>76</v>
      </c>
      <c r="F257" s="11">
        <v>7.1034451809587444E-3</v>
      </c>
      <c r="G257" s="41">
        <v>1.4206890361917489E-2</v>
      </c>
      <c r="H257" s="41">
        <v>2.131033554287623E-2</v>
      </c>
      <c r="I257" s="41">
        <v>2.8413780723834978E-2</v>
      </c>
      <c r="J257" s="41">
        <v>3.5517225904793719E-2</v>
      </c>
      <c r="K257" s="19"/>
    </row>
    <row r="258" spans="2:11" x14ac:dyDescent="0.3">
      <c r="B258" t="s">
        <v>3</v>
      </c>
      <c r="C258" s="12">
        <v>2023</v>
      </c>
      <c r="D258" s="12" t="s">
        <v>3</v>
      </c>
      <c r="E258" t="s">
        <v>72</v>
      </c>
      <c r="F258">
        <v>0</v>
      </c>
      <c r="G258" s="19">
        <v>1.8634257184477747E-3</v>
      </c>
      <c r="H258" s="19">
        <v>2.7951385776716618E-3</v>
      </c>
      <c r="I258" s="19">
        <v>3.7268514368955495E-3</v>
      </c>
      <c r="J258" s="19">
        <v>4.6585642961194367E-3</v>
      </c>
      <c r="K258" s="19"/>
    </row>
    <row r="259" spans="2:11" x14ac:dyDescent="0.3">
      <c r="C259" s="12">
        <v>2023</v>
      </c>
      <c r="D259" s="12" t="s">
        <v>3</v>
      </c>
      <c r="E259" t="s">
        <v>73</v>
      </c>
      <c r="F259">
        <v>1.8634257184477747E-3</v>
      </c>
      <c r="G259" s="19">
        <v>3.7268514368955495E-3</v>
      </c>
      <c r="H259" s="19">
        <v>5.5902771553433235E-3</v>
      </c>
      <c r="I259" s="19">
        <v>7.4537028737910989E-3</v>
      </c>
      <c r="J259" s="19">
        <v>9.3171285922388734E-3</v>
      </c>
      <c r="K259" s="19"/>
    </row>
    <row r="260" spans="2:11" x14ac:dyDescent="0.3">
      <c r="C260" s="12">
        <v>2023</v>
      </c>
      <c r="D260" s="12" t="s">
        <v>3</v>
      </c>
      <c r="E260" t="s">
        <v>74</v>
      </c>
      <c r="F260">
        <v>3.7268514368955495E-3</v>
      </c>
      <c r="G260" s="19">
        <v>7.4537028737910989E-3</v>
      </c>
      <c r="H260" s="19">
        <v>1.1180554310686647E-2</v>
      </c>
      <c r="I260" s="19">
        <v>1.4907405747582198E-2</v>
      </c>
      <c r="J260" s="19">
        <v>1.8634257184477747E-2</v>
      </c>
      <c r="K260" s="19"/>
    </row>
    <row r="261" spans="2:11" x14ac:dyDescent="0.3">
      <c r="C261" s="12">
        <v>2023</v>
      </c>
      <c r="D261" s="12" t="s">
        <v>3</v>
      </c>
      <c r="E261" t="s">
        <v>75</v>
      </c>
      <c r="F261">
        <v>5.5902771553433235E-3</v>
      </c>
      <c r="G261" s="19">
        <v>1.1180554310686647E-2</v>
      </c>
      <c r="H261" s="19">
        <v>1.6770831466029971E-2</v>
      </c>
      <c r="I261" s="19">
        <v>2.2361108621373294E-2</v>
      </c>
      <c r="J261" s="19">
        <v>2.795138577671662E-2</v>
      </c>
      <c r="K261" s="19"/>
    </row>
    <row r="262" spans="2:11" x14ac:dyDescent="0.3">
      <c r="C262" s="12">
        <v>2023</v>
      </c>
      <c r="D262" s="12" t="s">
        <v>3</v>
      </c>
      <c r="E262" t="s">
        <v>76</v>
      </c>
      <c r="F262">
        <v>7.4537028737910989E-3</v>
      </c>
      <c r="G262" s="19">
        <v>1.4907405747582198E-2</v>
      </c>
      <c r="H262" s="19">
        <v>2.2361108621373294E-2</v>
      </c>
      <c r="I262" s="19">
        <v>2.9814811495164396E-2</v>
      </c>
      <c r="J262" s="19">
        <v>3.7268514368955494E-2</v>
      </c>
      <c r="K262" s="19"/>
    </row>
    <row r="263" spans="2:11" x14ac:dyDescent="0.3">
      <c r="B263" s="11" t="s">
        <v>31</v>
      </c>
      <c r="C263" s="11">
        <v>2023</v>
      </c>
      <c r="D263" s="11" t="s">
        <v>31</v>
      </c>
      <c r="E263" s="11" t="s">
        <v>72</v>
      </c>
      <c r="F263" s="11">
        <v>0</v>
      </c>
      <c r="G263" s="41">
        <v>1.7221537785049338E-3</v>
      </c>
      <c r="H263" s="41">
        <v>2.5832306677574003E-3</v>
      </c>
      <c r="I263" s="41">
        <v>3.4443075570098677E-3</v>
      </c>
      <c r="J263" s="41">
        <v>4.3053844462623342E-3</v>
      </c>
      <c r="K263" s="41"/>
    </row>
    <row r="264" spans="2:11" x14ac:dyDescent="0.3">
      <c r="B264" s="11"/>
      <c r="C264" s="11">
        <v>2023</v>
      </c>
      <c r="D264" s="11" t="s">
        <v>31</v>
      </c>
      <c r="E264" s="11" t="s">
        <v>73</v>
      </c>
      <c r="F264" s="11">
        <v>1.7221537785049338E-3</v>
      </c>
      <c r="G264" s="41">
        <v>3.4443075570098677E-3</v>
      </c>
      <c r="H264" s="41">
        <v>5.1664613355148006E-3</v>
      </c>
      <c r="I264" s="41">
        <v>6.8886151140197353E-3</v>
      </c>
      <c r="J264" s="41">
        <v>8.6107688925246683E-3</v>
      </c>
      <c r="K264" s="41"/>
    </row>
    <row r="265" spans="2:11" x14ac:dyDescent="0.3">
      <c r="B265" s="11"/>
      <c r="C265" s="11">
        <v>2023</v>
      </c>
      <c r="D265" s="11" t="s">
        <v>31</v>
      </c>
      <c r="E265" s="11" t="s">
        <v>74</v>
      </c>
      <c r="F265" s="11">
        <v>3.4443075570098677E-3</v>
      </c>
      <c r="G265" s="41">
        <v>6.8886151140197353E-3</v>
      </c>
      <c r="H265" s="41">
        <v>1.0332922671029601E-2</v>
      </c>
      <c r="I265" s="41">
        <v>1.3777230228039471E-2</v>
      </c>
      <c r="J265" s="41">
        <v>1.7221537785049337E-2</v>
      </c>
      <c r="K265" s="41"/>
    </row>
    <row r="266" spans="2:11" x14ac:dyDescent="0.3">
      <c r="B266" s="11"/>
      <c r="C266" s="11">
        <v>2023</v>
      </c>
      <c r="D266" s="11" t="s">
        <v>31</v>
      </c>
      <c r="E266" s="11" t="s">
        <v>75</v>
      </c>
      <c r="F266" s="11">
        <v>5.1664613355148006E-3</v>
      </c>
      <c r="G266" s="41">
        <v>1.0332922671029601E-2</v>
      </c>
      <c r="H266" s="41">
        <v>1.5499384006544404E-2</v>
      </c>
      <c r="I266" s="41">
        <v>2.0665845342059203E-2</v>
      </c>
      <c r="J266" s="41">
        <v>2.5832306677574003E-2</v>
      </c>
      <c r="K266" s="41"/>
    </row>
    <row r="267" spans="2:11" x14ac:dyDescent="0.3">
      <c r="B267" s="11"/>
      <c r="C267" s="11">
        <v>2023</v>
      </c>
      <c r="D267" s="11" t="s">
        <v>31</v>
      </c>
      <c r="E267" s="11" t="s">
        <v>76</v>
      </c>
      <c r="F267" s="11">
        <v>6.8886151140197353E-3</v>
      </c>
      <c r="G267" s="41">
        <v>1.3777230228039471E-2</v>
      </c>
      <c r="H267" s="41">
        <v>2.0665845342059203E-2</v>
      </c>
      <c r="I267" s="41">
        <v>2.7554460456078941E-2</v>
      </c>
      <c r="J267" s="41">
        <v>3.4443075570098673E-2</v>
      </c>
      <c r="K267" s="41"/>
    </row>
    <row r="268" spans="2:11" x14ac:dyDescent="0.3">
      <c r="D268" s="12"/>
      <c r="G268" s="19"/>
      <c r="H268" s="19"/>
      <c r="I268" s="19"/>
      <c r="J268" s="19"/>
      <c r="K268" s="19"/>
    </row>
    <row r="269" spans="2:11" x14ac:dyDescent="0.3">
      <c r="D269" s="12"/>
      <c r="G269" s="19"/>
      <c r="H269" s="19"/>
      <c r="I269" s="19"/>
      <c r="J269" s="19"/>
      <c r="K269" s="19"/>
    </row>
    <row r="270" spans="2:11" x14ac:dyDescent="0.3">
      <c r="D270" s="12"/>
      <c r="G270" s="19"/>
      <c r="H270" s="19"/>
      <c r="I270" s="19"/>
      <c r="J270" s="19"/>
      <c r="K270" s="19"/>
    </row>
    <row r="271" spans="2:11" x14ac:dyDescent="0.3">
      <c r="D271" s="12"/>
      <c r="G271" s="19"/>
      <c r="H271" s="19"/>
      <c r="I271" s="19"/>
      <c r="J271" s="19"/>
      <c r="K271" s="19"/>
    </row>
    <row r="272" spans="2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autoFilter ref="B2:K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8"/>
  <sheetViews>
    <sheetView showGridLines="0" workbookViewId="0">
      <pane xSplit="5" ySplit="3" topLeftCell="F253" activePane="bottomRight" state="frozen"/>
      <selection pane="topRight" activeCell="I1" sqref="I1"/>
      <selection pane="bottomLeft" activeCell="A4" sqref="A4"/>
      <selection pane="bottomRight" activeCell="A264" sqref="A264:XFD268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3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3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3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3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3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  <row r="249" spans="2:10" x14ac:dyDescent="0.3">
      <c r="B249" s="38" t="s">
        <v>1</v>
      </c>
      <c r="C249" s="38">
        <v>2022</v>
      </c>
      <c r="D249" s="38" t="s">
        <v>1</v>
      </c>
      <c r="E249" s="38" t="s">
        <v>72</v>
      </c>
      <c r="F249" s="39">
        <v>0</v>
      </c>
      <c r="G249" s="39">
        <v>2.2037972258690443E-3</v>
      </c>
      <c r="H249" s="39">
        <v>3.3056958388035665E-3</v>
      </c>
      <c r="I249" s="39">
        <v>4.4075944517380887E-3</v>
      </c>
      <c r="J249" s="39">
        <v>5.5094930646726109E-3</v>
      </c>
    </row>
    <row r="250" spans="2:10" x14ac:dyDescent="0.3">
      <c r="B250" s="38"/>
      <c r="C250" s="38">
        <v>2022</v>
      </c>
      <c r="D250" s="38" t="s">
        <v>1</v>
      </c>
      <c r="E250" s="38" t="s">
        <v>73</v>
      </c>
      <c r="F250" s="39">
        <v>2.2037972258690443E-3</v>
      </c>
      <c r="G250" s="39">
        <v>4.4075944517380887E-3</v>
      </c>
      <c r="H250" s="39">
        <v>6.611391677607133E-3</v>
      </c>
      <c r="I250" s="39">
        <v>8.8151889034761774E-3</v>
      </c>
      <c r="J250" s="39">
        <v>1.1018986129345222E-2</v>
      </c>
    </row>
    <row r="251" spans="2:10" x14ac:dyDescent="0.3">
      <c r="B251" s="38"/>
      <c r="C251" s="38">
        <v>2022</v>
      </c>
      <c r="D251" s="38" t="s">
        <v>1</v>
      </c>
      <c r="E251" s="38" t="s">
        <v>74</v>
      </c>
      <c r="F251" s="39">
        <v>4.4075944517380887E-3</v>
      </c>
      <c r="G251" s="39">
        <v>8.8151889034761774E-3</v>
      </c>
      <c r="H251" s="39">
        <v>1.3222783355214266E-2</v>
      </c>
      <c r="I251" s="39">
        <v>1.7630377806952355E-2</v>
      </c>
      <c r="J251" s="39">
        <v>2.2037972258690443E-2</v>
      </c>
    </row>
    <row r="252" spans="2:10" x14ac:dyDescent="0.3">
      <c r="B252" s="38"/>
      <c r="C252" s="38">
        <v>2022</v>
      </c>
      <c r="D252" s="38" t="s">
        <v>1</v>
      </c>
      <c r="E252" s="38" t="s">
        <v>75</v>
      </c>
      <c r="F252" s="39">
        <v>6.611391677607133E-3</v>
      </c>
      <c r="G252" s="39">
        <v>1.3222783355214266E-2</v>
      </c>
      <c r="H252" s="39">
        <v>1.9834175032821401E-2</v>
      </c>
      <c r="I252" s="39">
        <v>2.6445566710428532E-2</v>
      </c>
      <c r="J252" s="39">
        <v>3.3056958388035663E-2</v>
      </c>
    </row>
    <row r="253" spans="2:10" x14ac:dyDescent="0.3">
      <c r="B253" s="38"/>
      <c r="C253" s="38">
        <v>2022</v>
      </c>
      <c r="D253" s="38" t="s">
        <v>1</v>
      </c>
      <c r="E253" s="38" t="s">
        <v>76</v>
      </c>
      <c r="F253" s="39">
        <v>8.8151889034761774E-3</v>
      </c>
      <c r="G253" s="39">
        <v>1.7630377806952355E-2</v>
      </c>
      <c r="H253" s="39">
        <v>2.6445566710428532E-2</v>
      </c>
      <c r="I253" s="39">
        <v>3.526075561390471E-2</v>
      </c>
      <c r="J253" s="39">
        <v>4.4075944517380887E-2</v>
      </c>
    </row>
    <row r="254" spans="2:10" x14ac:dyDescent="0.3">
      <c r="B254" t="s">
        <v>2</v>
      </c>
      <c r="C254" s="12">
        <v>2022</v>
      </c>
      <c r="D254" s="12" t="s">
        <v>2</v>
      </c>
      <c r="E254" t="s">
        <v>72</v>
      </c>
      <c r="F254" s="42">
        <v>0</v>
      </c>
      <c r="G254" s="42">
        <v>1.8050683669802487E-3</v>
      </c>
      <c r="H254" s="42">
        <v>2.7076025504703728E-3</v>
      </c>
      <c r="I254" s="42">
        <v>3.6101367339604973E-3</v>
      </c>
      <c r="J254" s="42">
        <v>4.5126709174506214E-3</v>
      </c>
    </row>
    <row r="255" spans="2:10" x14ac:dyDescent="0.3">
      <c r="C255" s="12">
        <v>2022</v>
      </c>
      <c r="D255" s="12" t="s">
        <v>2</v>
      </c>
      <c r="E255" t="s">
        <v>73</v>
      </c>
      <c r="F255" s="42">
        <v>1.8050683669802487E-3</v>
      </c>
      <c r="G255" s="42">
        <v>3.6101367339604973E-3</v>
      </c>
      <c r="H255" s="42">
        <v>5.4152051009407455E-3</v>
      </c>
      <c r="I255" s="42">
        <v>7.2202734679209946E-3</v>
      </c>
      <c r="J255" s="42">
        <v>9.0253418349012429E-3</v>
      </c>
    </row>
    <row r="256" spans="2:10" x14ac:dyDescent="0.3">
      <c r="C256" s="12">
        <v>2022</v>
      </c>
      <c r="D256" s="12" t="s">
        <v>2</v>
      </c>
      <c r="E256" t="s">
        <v>74</v>
      </c>
      <c r="F256" s="42">
        <v>3.6101367339604973E-3</v>
      </c>
      <c r="G256" s="42">
        <v>7.2202734679209946E-3</v>
      </c>
      <c r="H256" s="42">
        <v>1.0830410201881491E-2</v>
      </c>
      <c r="I256" s="42">
        <v>1.4440546935841989E-2</v>
      </c>
      <c r="J256" s="42">
        <v>1.8050683669802486E-2</v>
      </c>
    </row>
    <row r="257" spans="2:10" x14ac:dyDescent="0.3">
      <c r="C257" s="12">
        <v>2022</v>
      </c>
      <c r="D257" s="12" t="s">
        <v>2</v>
      </c>
      <c r="E257" t="s">
        <v>75</v>
      </c>
      <c r="F257" s="42">
        <v>5.4152051009407455E-3</v>
      </c>
      <c r="G257" s="42">
        <v>1.0830410201881491E-2</v>
      </c>
      <c r="H257" s="42">
        <v>1.6245615302822237E-2</v>
      </c>
      <c r="I257" s="42">
        <v>2.1660820403762982E-2</v>
      </c>
      <c r="J257" s="42">
        <v>2.7076025504703727E-2</v>
      </c>
    </row>
    <row r="258" spans="2:10" x14ac:dyDescent="0.3">
      <c r="C258" s="12">
        <v>2022</v>
      </c>
      <c r="D258" s="12" t="s">
        <v>2</v>
      </c>
      <c r="E258" t="s">
        <v>76</v>
      </c>
      <c r="F258" s="42">
        <v>7.2202734679209946E-3</v>
      </c>
      <c r="G258" s="42">
        <v>1.4440546935841989E-2</v>
      </c>
      <c r="H258" s="42">
        <v>2.1660820403762982E-2</v>
      </c>
      <c r="I258" s="42">
        <v>2.8881093871683979E-2</v>
      </c>
      <c r="J258" s="42">
        <v>3.6101367339604971E-2</v>
      </c>
    </row>
    <row r="259" spans="2:10" x14ac:dyDescent="0.3">
      <c r="B259" s="38" t="s">
        <v>3</v>
      </c>
      <c r="C259" s="38">
        <v>2023</v>
      </c>
      <c r="D259" s="38" t="s">
        <v>3</v>
      </c>
      <c r="E259" s="38" t="s">
        <v>72</v>
      </c>
      <c r="F259" s="39">
        <v>0</v>
      </c>
      <c r="G259" s="39">
        <v>1.8596518090160021E-3</v>
      </c>
      <c r="H259" s="39">
        <v>2.7894777135240032E-3</v>
      </c>
      <c r="I259" s="39">
        <v>3.7193036180320042E-3</v>
      </c>
      <c r="J259" s="39">
        <v>4.6491295225400053E-3</v>
      </c>
    </row>
    <row r="260" spans="2:10" x14ac:dyDescent="0.3">
      <c r="B260" s="38"/>
      <c r="C260" s="38">
        <v>2023</v>
      </c>
      <c r="D260" s="38" t="s">
        <v>3</v>
      </c>
      <c r="E260" s="38" t="s">
        <v>73</v>
      </c>
      <c r="F260" s="39">
        <v>1.8596518090160021E-3</v>
      </c>
      <c r="G260" s="39">
        <v>3.7193036180320042E-3</v>
      </c>
      <c r="H260" s="39">
        <v>5.5789554270480064E-3</v>
      </c>
      <c r="I260" s="39">
        <v>7.4386072360640085E-3</v>
      </c>
      <c r="J260" s="39">
        <v>9.2982590450800106E-3</v>
      </c>
    </row>
    <row r="261" spans="2:10" x14ac:dyDescent="0.3">
      <c r="B261" s="38"/>
      <c r="C261" s="38">
        <v>2023</v>
      </c>
      <c r="D261" s="38" t="s">
        <v>3</v>
      </c>
      <c r="E261" s="38" t="s">
        <v>74</v>
      </c>
      <c r="F261" s="39">
        <v>3.7193036180320042E-3</v>
      </c>
      <c r="G261" s="39">
        <v>7.4386072360640085E-3</v>
      </c>
      <c r="H261" s="39">
        <v>1.1157910854096013E-2</v>
      </c>
      <c r="I261" s="39">
        <v>1.4877214472128017E-2</v>
      </c>
      <c r="J261" s="39">
        <v>1.8596518090160021E-2</v>
      </c>
    </row>
    <row r="262" spans="2:10" x14ac:dyDescent="0.3">
      <c r="B262" s="38"/>
      <c r="C262" s="38">
        <v>2023</v>
      </c>
      <c r="D262" s="38" t="s">
        <v>3</v>
      </c>
      <c r="E262" s="38" t="s">
        <v>75</v>
      </c>
      <c r="F262" s="39">
        <v>5.5789554270480064E-3</v>
      </c>
      <c r="G262" s="39">
        <v>1.1157910854096013E-2</v>
      </c>
      <c r="H262" s="39">
        <v>1.6736866281144021E-2</v>
      </c>
      <c r="I262" s="39">
        <v>2.2315821708192025E-2</v>
      </c>
      <c r="J262" s="39">
        <v>2.789477713524003E-2</v>
      </c>
    </row>
    <row r="263" spans="2:10" x14ac:dyDescent="0.3">
      <c r="B263" s="38"/>
      <c r="C263" s="38">
        <v>2023</v>
      </c>
      <c r="D263" s="38" t="s">
        <v>3</v>
      </c>
      <c r="E263" s="38" t="s">
        <v>76</v>
      </c>
      <c r="F263" s="39">
        <v>7.4386072360640085E-3</v>
      </c>
      <c r="G263" s="39">
        <v>1.4877214472128017E-2</v>
      </c>
      <c r="H263" s="39">
        <v>2.2315821708192025E-2</v>
      </c>
      <c r="I263" s="39">
        <v>2.9754428944256034E-2</v>
      </c>
      <c r="J263" s="39">
        <v>3.7193036180320042E-2</v>
      </c>
    </row>
    <row r="264" spans="2:10" x14ac:dyDescent="0.3">
      <c r="B264" t="s">
        <v>31</v>
      </c>
      <c r="C264" s="12">
        <v>2023</v>
      </c>
      <c r="D264" s="12" t="s">
        <v>31</v>
      </c>
      <c r="E264" t="s">
        <v>72</v>
      </c>
      <c r="F264" s="42">
        <v>0</v>
      </c>
      <c r="G264" s="42">
        <v>1.7172087536533596E-3</v>
      </c>
      <c r="H264" s="42">
        <v>2.5758131304800392E-3</v>
      </c>
      <c r="I264" s="42">
        <v>3.4344175073067191E-3</v>
      </c>
      <c r="J264" s="42">
        <v>4.2930218841333986E-3</v>
      </c>
    </row>
    <row r="265" spans="2:10" x14ac:dyDescent="0.3">
      <c r="C265" s="12">
        <v>2023</v>
      </c>
      <c r="D265" s="12" t="s">
        <v>31</v>
      </c>
      <c r="E265" t="s">
        <v>73</v>
      </c>
      <c r="F265" s="42">
        <v>1.7172087536533596E-3</v>
      </c>
      <c r="G265" s="42">
        <v>3.4344175073067191E-3</v>
      </c>
      <c r="H265" s="42">
        <v>5.1516262609600785E-3</v>
      </c>
      <c r="I265" s="42">
        <v>6.8688350146134383E-3</v>
      </c>
      <c r="J265" s="42">
        <v>8.5860437682667972E-3</v>
      </c>
    </row>
    <row r="266" spans="2:10" x14ac:dyDescent="0.3">
      <c r="C266" s="12">
        <v>2023</v>
      </c>
      <c r="D266" s="12" t="s">
        <v>31</v>
      </c>
      <c r="E266" t="s">
        <v>74</v>
      </c>
      <c r="F266" s="42">
        <v>3.4344175073067191E-3</v>
      </c>
      <c r="G266" s="42">
        <v>6.8688350146134383E-3</v>
      </c>
      <c r="H266" s="42">
        <v>1.0303252521920157E-2</v>
      </c>
      <c r="I266" s="42">
        <v>1.3737670029226877E-2</v>
      </c>
      <c r="J266" s="42">
        <v>1.7172087536533594E-2</v>
      </c>
    </row>
    <row r="267" spans="2:10" x14ac:dyDescent="0.3">
      <c r="C267" s="12">
        <v>2023</v>
      </c>
      <c r="D267" s="12" t="s">
        <v>31</v>
      </c>
      <c r="E267" t="s">
        <v>75</v>
      </c>
      <c r="F267" s="42">
        <v>5.1516262609600785E-3</v>
      </c>
      <c r="G267" s="42">
        <v>1.0303252521920157E-2</v>
      </c>
      <c r="H267" s="42">
        <v>1.5454878782880235E-2</v>
      </c>
      <c r="I267" s="42">
        <v>2.0606505043840314E-2</v>
      </c>
      <c r="J267" s="42">
        <v>2.575813130480039E-2</v>
      </c>
    </row>
    <row r="268" spans="2:10" x14ac:dyDescent="0.3">
      <c r="C268" s="12">
        <v>2023</v>
      </c>
      <c r="D268" s="12" t="s">
        <v>31</v>
      </c>
      <c r="E268" t="s">
        <v>76</v>
      </c>
      <c r="F268" s="42">
        <v>6.8688350146134383E-3</v>
      </c>
      <c r="G268" s="42">
        <v>1.3737670029226877E-2</v>
      </c>
      <c r="H268" s="42">
        <v>2.0606505043840314E-2</v>
      </c>
      <c r="I268" s="42">
        <v>2.7475340058453753E-2</v>
      </c>
      <c r="J268" s="42">
        <v>3.4344175073067189E-2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2023-02-28T21:19:58Z</dcterms:modified>
</cp:coreProperties>
</file>