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00001 INFORMES RECURRENTES\11 PEMS HASTA EL 21 de CADA MES\2022\12. Diciembre\"/>
    </mc:Choice>
  </mc:AlternateContent>
  <bookViews>
    <workbookView xWindow="0" yWindow="0" windowWidth="23040" windowHeight="10644" tabRatio="715" activeTab="3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  <externalReference r:id="rId10"/>
  </externalReferences>
  <definedNames>
    <definedName name="_xlnm._FilterDatabase" localSheetId="6" hidden="1">'Base Mutualistas'!$B$3:$J$203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39" r:id="rId11"/>
    <pivotCache cacheId="44" r:id="rId12"/>
    <pivotCache cacheId="49" r:id="rId13"/>
  </pivotCaches>
  <extLst>
    <ext xmlns:x14="http://schemas.microsoft.com/office/spreadsheetml/2009/9/main" uri="{BBE1A952-AA13-448e-AADC-164F8A28A991}">
      <x14:slicerCaches>
        <x14:slicerCache r:id="rId14"/>
        <x14:slicerCache r:id="rId15"/>
        <x14:slicerCache r:id="rId16"/>
        <x14:slicerCache r:id="rId17"/>
        <x14:slicerCache r:id="rId18"/>
        <x14:slicerCache r:id="rId1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4" l="1"/>
  <c r="H318" i="4"/>
  <c r="G318" i="4"/>
  <c r="F318" i="4"/>
  <c r="E318" i="4"/>
  <c r="I317" i="4"/>
  <c r="H317" i="4"/>
  <c r="G317" i="4"/>
  <c r="F317" i="4"/>
  <c r="E317" i="4"/>
  <c r="I316" i="4"/>
  <c r="H316" i="4"/>
  <c r="G316" i="4"/>
  <c r="F316" i="4"/>
  <c r="E316" i="4"/>
  <c r="I315" i="4"/>
  <c r="H315" i="4"/>
  <c r="G315" i="4"/>
  <c r="F315" i="4"/>
  <c r="E315" i="4"/>
  <c r="I314" i="4"/>
  <c r="H314" i="4"/>
  <c r="G314" i="4"/>
  <c r="F314" i="4"/>
  <c r="I308" i="4" l="1"/>
  <c r="H308" i="4"/>
  <c r="G308" i="4"/>
  <c r="F308" i="4"/>
  <c r="E308" i="4"/>
  <c r="I307" i="4"/>
  <c r="H307" i="4"/>
  <c r="G307" i="4"/>
  <c r="F307" i="4"/>
  <c r="E307" i="4"/>
  <c r="I306" i="4"/>
  <c r="H306" i="4"/>
  <c r="G306" i="4"/>
  <c r="F306" i="4"/>
  <c r="E306" i="4"/>
  <c r="I305" i="4"/>
  <c r="H305" i="4"/>
  <c r="G305" i="4"/>
  <c r="F305" i="4"/>
  <c r="E305" i="4"/>
  <c r="I304" i="4"/>
  <c r="H304" i="4"/>
  <c r="G304" i="4"/>
  <c r="F304" i="4"/>
  <c r="I298" i="4" l="1"/>
  <c r="H298" i="4"/>
  <c r="G298" i="4"/>
  <c r="F298" i="4"/>
  <c r="E298" i="4"/>
  <c r="I297" i="4"/>
  <c r="H297" i="4"/>
  <c r="G297" i="4"/>
  <c r="F297" i="4"/>
  <c r="E297" i="4"/>
  <c r="I296" i="4"/>
  <c r="H296" i="4"/>
  <c r="G296" i="4"/>
  <c r="F296" i="4"/>
  <c r="E296" i="4"/>
  <c r="I295" i="4"/>
  <c r="H295" i="4"/>
  <c r="G295" i="4"/>
  <c r="F295" i="4"/>
  <c r="E295" i="4"/>
  <c r="I294" i="4"/>
  <c r="H294" i="4"/>
  <c r="G294" i="4"/>
  <c r="F294" i="4"/>
</calcChain>
</file>

<file path=xl/sharedStrings.xml><?xml version="1.0" encoding="utf-8"?>
<sst xmlns="http://schemas.openxmlformats.org/spreadsheetml/2006/main" count="1854" uniqueCount="91">
  <si>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</si>
  <si>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</si>
  <si>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</si>
  <si>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</si>
  <si>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</si>
  <si>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</si>
  <si>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</si>
  <si>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</si>
  <si>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</si>
  <si>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</si>
  <si>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</si>
  <si>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</si>
  <si>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</si>
  <si>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</si>
  <si>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</si>
  <si>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</si>
  <si>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</si>
  <si>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</si>
  <si>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</si>
  <si>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</si>
  <si>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</si>
  <si>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</si>
  <si>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</si>
  <si>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</si>
  <si>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</si>
  <si>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</si>
  <si>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</si>
  <si>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</si>
  <si>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</si>
  <si>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</si>
  <si>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</si>
  <si>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</si>
  <si>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</si>
  <si>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</si>
  <si>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</si>
  <si>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</si>
  <si>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</si>
  <si>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</si>
  <si>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</si>
  <si>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</si>
  <si>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</si>
  <si>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</si>
  <si>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</si>
  <si>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</si>
  <si>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</si>
  <si>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</si>
  <si>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Julio </t>
  </si>
  <si>
    <t>Noviembre (2)</t>
  </si>
  <si>
    <t>Valores</t>
  </si>
  <si>
    <t xml:space="preserve">Enero </t>
  </si>
  <si>
    <t>Mutualistas</t>
  </si>
  <si>
    <t>EVOLUCIÓN DEL MARGEN ADICIONAL  A LA TASA ACTIVA REFERENCIAL APLICABLE A LOS CRÉDITOS CORRIENTES DEL FONDO DE LIQUIDEZ DEL SECTOR FINANCIERO PRIVADO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</si>
  <si>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</si>
  <si>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</si>
  <si>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</si>
  <si>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</si>
  <si>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</si>
  <si>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</si>
  <si>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</si>
  <si>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</si>
  <si>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</si>
  <si>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</si>
  <si>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</si>
  <si>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</si>
  <si>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</si>
  <si>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</si>
  <si>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</si>
  <si>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</si>
  <si>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</si>
  <si>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</si>
  <si>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</si>
  <si>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</si>
  <si>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</si>
  <si>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</si>
  <si>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</si>
  <si>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</si>
  <si>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</si>
  <si>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</si>
  <si>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</si>
  <si>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t>Menor o igual a US$ 650 mil</t>
  </si>
  <si>
    <t>Mayor a US$ 650 mil y menor a US$ 5 millones</t>
  </si>
  <si>
    <t>Mayor a US$ 5 millones y menor a US$ 19 millones</t>
  </si>
  <si>
    <t>Mayor a US$ 19 millones y menor a US$ 65 millones</t>
  </si>
  <si>
    <t>Mayor a US$ 65 millones</t>
  </si>
  <si>
    <t>Descripción</t>
  </si>
  <si>
    <t>Suma de Mayor a 10% y menor o igual a 20%</t>
  </si>
  <si>
    <t>Suma de Mayor a 20% y menor o igual a 30%</t>
  </si>
  <si>
    <t>Suma de Mayor a 30% y menor o igual a 40%</t>
  </si>
  <si>
    <t>Suma de Mayor a 40% y menor o igual a 50%</t>
  </si>
  <si>
    <t>Suma de Menor o igual a 10%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</si>
  <si>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Noviembre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</si>
</sst>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166" fontId="0" fillId="8" borderId="0" xfId="0" applyNumberFormat="1" applyFill="1"/>
    <xf numFmtId="166" fontId="0" fillId="0" borderId="1" xfId="0" applyNumberFormat="1" applyBorder="1"/>
    <xf numFmtId="165" fontId="0" fillId="3" borderId="0" xfId="2" applyNumberFormat="1" applyFont="1" applyFill="1"/>
    <xf numFmtId="166" fontId="0" fillId="0" borderId="0" xfId="0" applyNumberFormat="1" applyFill="1"/>
    <xf numFmtId="0" fontId="0" fillId="0" borderId="0" xfId="0" pivotButton="1"/>
    <xf numFmtId="0" fontId="0" fillId="0" borderId="0" xfId="0" applyAlignment="1">
      <alignment vertical="center" wrapText="1"/>
    </xf>
    <xf numFmtId="165" fontId="0" fillId="0" borderId="0" xfId="2" applyNumberFormat="1" applyFont="1" applyFill="1"/>
    <xf numFmtId="0" fontId="19" fillId="5" borderId="2" xfId="4" applyFont="1" applyFill="1" applyBorder="1" applyAlignment="1">
      <alignment vertical="center"/>
    </xf>
    <xf numFmtId="0" fontId="20" fillId="5" borderId="2" xfId="4" applyFont="1" applyFill="1" applyBorder="1" applyAlignment="1">
      <alignment horizontal="left" indent="2"/>
    </xf>
    <xf numFmtId="165" fontId="0" fillId="8" borderId="0" xfId="2" applyNumberFormat="1" applyFont="1" applyFill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3" fillId="0" borderId="0" xfId="0" applyFont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122"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ivotCacheDefinition" Target="pivotCache/pivotCacheDefinition3.xml"/><Relationship Id="rId18" Type="http://schemas.microsoft.com/office/2007/relationships/slicerCache" Target="slicerCaches/slicerCache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6" Type="http://schemas.microsoft.com/office/2007/relationships/slicerCache" Target="slicerCaches/slicerCache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microsoft.com/office/2007/relationships/slicerCache" Target="slicerCaches/slicerCache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1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175260</xdr:rowOff>
    </xdr:from>
    <xdr:to>
      <xdr:col>0</xdr:col>
      <xdr:colOff>1706880</xdr:colOff>
      <xdr:row>10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6</xdr:row>
      <xdr:rowOff>0</xdr:rowOff>
    </xdr:from>
    <xdr:to>
      <xdr:col>1</xdr:col>
      <xdr:colOff>9890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64851</xdr:colOff>
      <xdr:row>1</xdr:row>
      <xdr:rowOff>129702</xdr:rowOff>
    </xdr:from>
    <xdr:to>
      <xdr:col>0</xdr:col>
      <xdr:colOff>1844946</xdr:colOff>
      <xdr:row>2</xdr:row>
      <xdr:rowOff>529239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51" y="316149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</xdr:rowOff>
    </xdr:from>
    <xdr:to>
      <xdr:col>0</xdr:col>
      <xdr:colOff>1798320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6</xdr:row>
      <xdr:rowOff>0</xdr:rowOff>
    </xdr:from>
    <xdr:to>
      <xdr:col>1</xdr:col>
      <xdr:colOff>899160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83820</xdr:colOff>
      <xdr:row>1</xdr:row>
      <xdr:rowOff>60960</xdr:rowOff>
    </xdr:from>
    <xdr:to>
      <xdr:col>0</xdr:col>
      <xdr:colOff>1863915</xdr:colOff>
      <xdr:row>2</xdr:row>
      <xdr:rowOff>460010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2672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6</xdr:row>
      <xdr:rowOff>1</xdr:rowOff>
    </xdr:from>
    <xdr:to>
      <xdr:col>0</xdr:col>
      <xdr:colOff>1767840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6</xdr:row>
      <xdr:rowOff>0</xdr:rowOff>
    </xdr:from>
    <xdr:to>
      <xdr:col>1</xdr:col>
      <xdr:colOff>853440</xdr:colOff>
      <xdr:row>10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7620</xdr:colOff>
      <xdr:row>1</xdr:row>
      <xdr:rowOff>91440</xdr:rowOff>
    </xdr:from>
    <xdr:to>
      <xdr:col>0</xdr:col>
      <xdr:colOff>1787715</xdr:colOff>
      <xdr:row>2</xdr:row>
      <xdr:rowOff>490490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5720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14%20PEMS%20HASTA%20EL%2021%20de%20CADA%20MES/2022/8.%20Agosto/Margen%20Adicional%20SF%20PRIVADO%20AGOSTO%202022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0001%20INFORMES%20RECURRENTES/11%20PEMS%20HASTA%20EL%2021%20de%20CADA%20MES/2022/10.%20Octubre/Margen%20Adicional%20SF%20PRIVADO%20Octubre%202022%20creditos%20corrien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argen%20Adicional%20SF%20PRIVADO%20diciembre%202022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1.9191180655951687E-2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1.9867155208090299E-2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 refreshError="1"/>
      <sheetData sheetId="1">
        <row r="8">
          <cell r="G8">
            <v>1.7660694124501136E-2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924.375017361112" createdVersion="5" refreshedVersion="5" minRefreshableVersion="3" recordCount="256">
  <cacheSource type="worksheet">
    <worksheetSource ref="C3:J1048576" sheet="Base Mutualist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8151889034761774E-3"/>
    </cacheField>
    <cacheField name="Mayor a 875 mil y menor a 1.1 millones" numFmtId="0">
      <sharedItems containsString="0" containsBlank="1" containsNumber="1" minValue="0" maxValue="1.7630377806952355E-2"/>
    </cacheField>
    <cacheField name="Mayor a 1.1 millones y menor a 1.6 millones" numFmtId="0">
      <sharedItems containsString="0" containsBlank="1" containsNumber="1" minValue="0" maxValue="2.6445566710428532E-2"/>
    </cacheField>
    <cacheField name="Mayor a 1.6 millones y menor a 2.8 millones" numFmtId="0">
      <sharedItems containsString="0" containsBlank="1" containsNumber="1" minValue="0" maxValue="3.526075561390471E-2"/>
    </cacheField>
    <cacheField name="Mayor a 2.8 millones" numFmtId="0">
      <sharedItems containsString="0" containsBlank="1" containsNumber="1" minValue="0" maxValue="4.4075944517380887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924.375202662035" createdVersion="5" refreshedVersion="5" minRefreshableVersion="3" recordCount="375">
  <cacheSource type="worksheet">
    <worksheetSource ref="C2:J1048576" sheet="Base Cooperativ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924.375394675924" createdVersion="5" refreshedVersion="5" minRefreshableVersion="3" recordCount="316">
  <cacheSource type="worksheet">
    <worksheetSource ref="B3:I1048576" sheet="Base Bancos"/>
  </cacheSource>
  <cacheFields count="8">
    <cacheField name="Año" numFmtId="0">
      <sharedItems containsString="0" containsBlank="1" containsNumber="1" containsInteger="1" minValue="2017" maxValue="2022" count="7">
        <n v="2017"/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m/>
        <s v="Abril"/>
        <s v="Mayo"/>
        <s v="Junio"/>
        <s v="Julio"/>
        <s v="Agosto"/>
        <s v="Septiembre"/>
        <s v="Noviembre " u="1"/>
      </sharedItems>
    </cacheField>
    <cacheField name="Descripción" numFmtId="0">
      <sharedItems containsBlank="1" count="16">
        <s v="Menor o igual a US$ 500 mil"/>
        <s v="Mayor a US$ 500 mil y menor o igual a US$ 900 mil"/>
        <s v="Mayor a US$ 900 mil y menor o igual a US$ 6 millones"/>
        <s v="Mayor a US$ 6 millones y menor o igual a US$ 25 millones"/>
        <s v="Mayor a US$ 25 millones"/>
        <s v="Menor o igual a US$ 650 mil"/>
        <s v="Mayor a US$ 650 mil y menor a US$ 5 millones"/>
        <s v="Mayor a US$ 5 millones y menor a US$ 19 millones"/>
        <s v="Mayor a US$ 19 millones y menor a US$ 65 millones"/>
        <s v="Mayor a US$ 65 millones"/>
        <m/>
        <s v="Mayor a 65 millones" u="1"/>
        <s v="Mayor a 19 millones y menor a 65 millones" u="1"/>
        <s v="Menor o igual a 650.000" u="1"/>
        <s v="Mayor a 5 millones y menor a 19 millones" u="1"/>
        <s v="Mayor a 650.000 y menor a 5 millones" u="1"/>
      </sharedItems>
    </cacheField>
    <cacheField name="Menor o igual a 10%" numFmtId="0">
      <sharedItems containsString="0" containsBlank="1" containsNumber="1" minValue="0" maxValue="5.3809475374014277E-3"/>
    </cacheField>
    <cacheField name="Mayor a 10% y menor o igual a 20%" numFmtId="0">
      <sharedItems containsString="0" containsBlank="1" containsNumber="1" minValue="0" maxValue="1.0761895074802855E-2"/>
    </cacheField>
    <cacheField name="Mayor a 20% y menor o igual a 30%" numFmtId="0">
      <sharedItems containsString="0" containsBlank="1" containsNumber="1" minValue="0" maxValue="2.1523790149605711E-2"/>
    </cacheField>
    <cacheField name="Mayor a 30% y menor o igual a 40%" numFmtId="0">
      <sharedItems containsString="0" containsBlank="1" containsNumber="1" minValue="0" maxValue="3.228568522440857E-2"/>
    </cacheField>
    <cacheField name="Mayor a 40% y menor o igual a 50%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6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4"/>
    <x v="6"/>
    <x v="0"/>
    <n v="0"/>
    <n v="1.552681560443807E-3"/>
    <n v="2.3290223406657101E-3"/>
    <n v="3.105363120887614E-3"/>
    <n v="3.8817039011095171E-3"/>
  </r>
  <r>
    <x v="4"/>
    <x v="6"/>
    <x v="1"/>
    <n v="1.552681560443807E-3"/>
    <n v="3.105363120887614E-3"/>
    <n v="4.6580446813314202E-3"/>
    <n v="6.2107262417752281E-3"/>
    <n v="7.7634078022190342E-3"/>
  </r>
  <r>
    <x v="4"/>
    <x v="6"/>
    <x v="2"/>
    <n v="3.105363120887614E-3"/>
    <n v="6.2107262417752281E-3"/>
    <n v="9.3160893626628404E-3"/>
    <n v="1.2421452483550456E-2"/>
    <n v="1.5526815604438068E-2"/>
  </r>
  <r>
    <x v="4"/>
    <x v="6"/>
    <x v="3"/>
    <n v="4.6580446813314202E-3"/>
    <n v="9.3160893626628404E-3"/>
    <n v="1.3974134043994262E-2"/>
    <n v="1.8632178725325681E-2"/>
    <n v="2.3290223406657103E-2"/>
  </r>
  <r>
    <x v="4"/>
    <x v="6"/>
    <x v="4"/>
    <n v="6.2107262417752281E-3"/>
    <n v="1.2421452483550456E-2"/>
    <n v="1.8632178725325681E-2"/>
    <n v="2.4842904967100912E-2"/>
    <n v="3.1053631208876137E-2"/>
  </r>
  <r>
    <x v="4"/>
    <x v="7"/>
    <x v="0"/>
    <n v="0"/>
    <n v="1.7021375868753151E-3"/>
    <n v="2.5532063803129727E-3"/>
    <n v="3.4042751737506302E-3"/>
    <n v="4.2553439671882878E-3"/>
  </r>
  <r>
    <x v="4"/>
    <x v="7"/>
    <x v="1"/>
    <n v="1.7021375868753151E-3"/>
    <n v="3.4042751737506302E-3"/>
    <n v="5.1064127606259453E-3"/>
    <n v="6.8085503475012604E-3"/>
    <n v="8.5106879343765755E-3"/>
  </r>
  <r>
    <x v="4"/>
    <x v="7"/>
    <x v="2"/>
    <n v="3.4042751737506302E-3"/>
    <n v="6.8085503475012604E-3"/>
    <n v="1.0212825521251891E-2"/>
    <n v="1.3617100695002521E-2"/>
    <n v="1.7021375868753151E-2"/>
  </r>
  <r>
    <x v="4"/>
    <x v="7"/>
    <x v="3"/>
    <n v="5.1064127606259453E-3"/>
    <n v="1.0212825521251891E-2"/>
    <n v="1.5319238281877836E-2"/>
    <n v="2.0425651042503781E-2"/>
    <n v="2.5532063803129727E-2"/>
  </r>
  <r>
    <x v="4"/>
    <x v="7"/>
    <x v="4"/>
    <n v="6.8085503475012604E-3"/>
    <n v="1.3617100695002521E-2"/>
    <n v="2.0425651042503781E-2"/>
    <n v="2.7234201390005042E-2"/>
    <n v="3.4042751737506302E-2"/>
  </r>
  <r>
    <x v="4"/>
    <x v="8"/>
    <x v="0"/>
    <n v="0"/>
    <n v="1.8888050952261841E-3"/>
    <n v="2.8332076428392756E-3"/>
    <n v="3.7776101904523681E-3"/>
    <n v="4.7220127380654597E-3"/>
  </r>
  <r>
    <x v="4"/>
    <x v="8"/>
    <x v="1"/>
    <n v="1.8888050952261841E-3"/>
    <n v="3.7776101904523681E-3"/>
    <n v="5.6664152856785513E-3"/>
    <n v="7.5552203809047362E-3"/>
    <n v="9.4440254761309194E-3"/>
  </r>
  <r>
    <x v="4"/>
    <x v="8"/>
    <x v="2"/>
    <n v="3.7776101904523681E-3"/>
    <n v="7.5552203809047362E-3"/>
    <n v="1.1332830571357103E-2"/>
    <n v="1.5110440761809472E-2"/>
    <n v="1.8888050952261839E-2"/>
  </r>
  <r>
    <x v="4"/>
    <x v="8"/>
    <x v="3"/>
    <n v="5.6664152856785513E-3"/>
    <n v="1.1332830571357103E-2"/>
    <n v="1.6999245857035654E-2"/>
    <n v="2.2665661142714205E-2"/>
    <n v="2.8332076428392756E-2"/>
  </r>
  <r>
    <x v="4"/>
    <x v="8"/>
    <x v="4"/>
    <n v="7.5552203809047362E-3"/>
    <n v="1.5110440761809472E-2"/>
    <n v="2.2665661142714205E-2"/>
    <n v="3.0220881523618945E-2"/>
    <n v="3.7776101904523678E-2"/>
  </r>
  <r>
    <x v="4"/>
    <x v="9"/>
    <x v="0"/>
    <n v="0"/>
    <n v="1.6601769190250871E-3"/>
    <n v="2.4902653785376302E-3"/>
    <n v="3.3203538380501742E-3"/>
    <n v="4.1504422975627174E-3"/>
  </r>
  <r>
    <x v="4"/>
    <x v="9"/>
    <x v="1"/>
    <n v="1.6601769190250871E-3"/>
    <n v="3.3203538380501742E-3"/>
    <n v="4.9805307570752605E-3"/>
    <n v="6.6407076761003485E-3"/>
    <n v="8.3008845951254347E-3"/>
  </r>
  <r>
    <x v="4"/>
    <x v="9"/>
    <x v="2"/>
    <n v="3.3203538380501742E-3"/>
    <n v="6.6407076761003485E-3"/>
    <n v="9.961061514150521E-3"/>
    <n v="1.3281415352200697E-2"/>
    <n v="1.6601769190250869E-2"/>
  </r>
  <r>
    <x v="4"/>
    <x v="9"/>
    <x v="3"/>
    <n v="4.9805307570752605E-3"/>
    <n v="9.961061514150521E-3"/>
    <n v="1.4941592271225783E-2"/>
    <n v="1.9922123028301042E-2"/>
    <n v="2.4902653785376302E-2"/>
  </r>
  <r>
    <x v="4"/>
    <x v="9"/>
    <x v="4"/>
    <n v="6.6407076761003485E-3"/>
    <n v="1.3281415352200697E-2"/>
    <n v="1.9922123028301042E-2"/>
    <n v="2.6562830704401394E-2"/>
    <n v="3.3203538380501739E-2"/>
  </r>
  <r>
    <x v="4"/>
    <x v="10"/>
    <x v="0"/>
    <n v="0"/>
    <n v="1.9107316225681699E-3"/>
    <n v="2.8660974338522546E-3"/>
    <n v="3.8214632451363398E-3"/>
    <n v="4.7768290564204246E-3"/>
  </r>
  <r>
    <x v="4"/>
    <x v="10"/>
    <x v="1"/>
    <n v="1.9107316225681699E-3"/>
    <n v="3.8214632451363398E-3"/>
    <n v="5.7321948677045093E-3"/>
    <n v="7.6429264902726796E-3"/>
    <n v="9.5536581128408491E-3"/>
  </r>
  <r>
    <x v="4"/>
    <x v="10"/>
    <x v="2"/>
    <n v="3.8214632451363398E-3"/>
    <n v="7.6429264902726796E-3"/>
    <n v="1.1464389735409019E-2"/>
    <n v="1.5285852980545359E-2"/>
    <n v="1.9107316225681698E-2"/>
  </r>
  <r>
    <x v="4"/>
    <x v="10"/>
    <x v="3"/>
    <n v="5.7321948677045093E-3"/>
    <n v="1.1464389735409019E-2"/>
    <n v="1.7196584603113529E-2"/>
    <n v="2.2928779470818037E-2"/>
    <n v="2.8660974338522549E-2"/>
  </r>
  <r>
    <x v="4"/>
    <x v="10"/>
    <x v="4"/>
    <n v="7.6429264902726796E-3"/>
    <n v="1.5285852980545359E-2"/>
    <n v="2.2928779470818037E-2"/>
    <n v="3.0571705961090719E-2"/>
    <n v="3.8214632451363396E-2"/>
  </r>
  <r>
    <x v="4"/>
    <x v="11"/>
    <x v="0"/>
    <n v="0"/>
    <n v="1.9237602231028405E-3"/>
    <n v="2.8856403346542605E-3"/>
    <n v="3.847520446205681E-3"/>
    <n v="4.8094005577571011E-3"/>
  </r>
  <r>
    <x v="4"/>
    <x v="11"/>
    <x v="1"/>
    <n v="1.9237602231028405E-3"/>
    <n v="3.847520446205681E-3"/>
    <n v="5.7712806693085211E-3"/>
    <n v="7.695040892411362E-3"/>
    <n v="9.6188011155142021E-3"/>
  </r>
  <r>
    <x v="4"/>
    <x v="11"/>
    <x v="2"/>
    <n v="3.847520446205681E-3"/>
    <n v="7.695040892411362E-3"/>
    <n v="1.1542561338617042E-2"/>
    <n v="1.5390081784822724E-2"/>
    <n v="1.9237602231028404E-2"/>
  </r>
  <r>
    <x v="4"/>
    <x v="11"/>
    <x v="3"/>
    <n v="5.7712806693085211E-3"/>
    <n v="1.1542561338617042E-2"/>
    <n v="1.7313842007925566E-2"/>
    <n v="2.3085122677234084E-2"/>
    <n v="2.8856403346542606E-2"/>
  </r>
  <r>
    <x v="4"/>
    <x v="11"/>
    <x v="4"/>
    <n v="7.695040892411362E-3"/>
    <n v="1.5390081784822724E-2"/>
    <n v="2.3085122677234084E-2"/>
    <n v="3.0780163569645448E-2"/>
    <n v="3.8475204462056808E-2"/>
  </r>
  <r>
    <x v="4"/>
    <x v="0"/>
    <x v="0"/>
    <n v="0"/>
    <n v="2.03208196725616E-3"/>
    <n v="3.0481229508842393E-3"/>
    <n v="4.0641639345123199E-3"/>
    <n v="5.0802049181403993E-3"/>
  </r>
  <r>
    <x v="4"/>
    <x v="0"/>
    <x v="1"/>
    <n v="2.03208196725616E-3"/>
    <n v="4.0641639345123199E-3"/>
    <n v="6.0962459017684786E-3"/>
    <n v="8.1283278690246399E-3"/>
    <n v="1.0160409836280799E-2"/>
  </r>
  <r>
    <x v="4"/>
    <x v="0"/>
    <x v="2"/>
    <n v="4.0641639345123199E-3"/>
    <n v="8.1283278690246399E-3"/>
    <n v="1.2192491803536957E-2"/>
    <n v="1.625665573804928E-2"/>
    <n v="2.0320819672561597E-2"/>
  </r>
  <r>
    <x v="4"/>
    <x v="0"/>
    <x v="3"/>
    <n v="6.0962459017684786E-3"/>
    <n v="1.2192491803536957E-2"/>
    <n v="1.8288737705305438E-2"/>
    <n v="2.4384983607073914E-2"/>
    <n v="3.0481229508842397E-2"/>
  </r>
  <r>
    <x v="4"/>
    <x v="0"/>
    <x v="4"/>
    <n v="8.1283278690246399E-3"/>
    <n v="1.625665573804928E-2"/>
    <n v="2.4384983607073914E-2"/>
    <n v="3.2513311476098559E-2"/>
    <n v="4.0641639345123194E-2"/>
  </r>
  <r>
    <x v="4"/>
    <x v="1"/>
    <x v="0"/>
    <n v="0"/>
    <n v="2.2037972258690443E-3"/>
    <n v="3.3056958388035665E-3"/>
    <n v="4.4075944517380887E-3"/>
    <n v="5.5094930646726109E-3"/>
  </r>
  <r>
    <x v="4"/>
    <x v="1"/>
    <x v="1"/>
    <n v="2.2037972258690443E-3"/>
    <n v="4.4075944517380887E-3"/>
    <n v="6.611391677607133E-3"/>
    <n v="8.8151889034761774E-3"/>
    <n v="1.1018986129345222E-2"/>
  </r>
  <r>
    <x v="4"/>
    <x v="1"/>
    <x v="2"/>
    <n v="4.4075944517380887E-3"/>
    <n v="8.8151889034761774E-3"/>
    <n v="1.3222783355214266E-2"/>
    <n v="1.7630377806952355E-2"/>
    <n v="2.2037972258690443E-2"/>
  </r>
  <r>
    <x v="4"/>
    <x v="1"/>
    <x v="3"/>
    <n v="6.611391677607133E-3"/>
    <n v="1.3222783355214266E-2"/>
    <n v="1.9834175032821401E-2"/>
    <n v="2.6445566710428532E-2"/>
    <n v="3.3056958388035663E-2"/>
  </r>
  <r>
    <x v="4"/>
    <x v="1"/>
    <x v="4"/>
    <n v="8.8151889034761774E-3"/>
    <n v="1.7630377806952355E-2"/>
    <n v="2.6445566710428532E-2"/>
    <n v="3.526075561390471E-2"/>
    <n v="4.4075944517380887E-2"/>
  </r>
  <r>
    <x v="4"/>
    <x v="2"/>
    <x v="0"/>
    <n v="0"/>
    <n v="1.8050683669802487E-3"/>
    <n v="2.7076025504703728E-3"/>
    <n v="3.6101367339604973E-3"/>
    <n v="4.5126709174506214E-3"/>
  </r>
  <r>
    <x v="4"/>
    <x v="2"/>
    <x v="1"/>
    <n v="1.8050683669802487E-3"/>
    <n v="3.6101367339604973E-3"/>
    <n v="5.4152051009407455E-3"/>
    <n v="7.2202734679209946E-3"/>
    <n v="9.0253418349012429E-3"/>
  </r>
  <r>
    <x v="4"/>
    <x v="2"/>
    <x v="2"/>
    <n v="3.6101367339604973E-3"/>
    <n v="7.2202734679209946E-3"/>
    <n v="1.0830410201881491E-2"/>
    <n v="1.4440546935841989E-2"/>
    <n v="1.8050683669802486E-2"/>
  </r>
  <r>
    <x v="4"/>
    <x v="2"/>
    <x v="3"/>
    <n v="5.4152051009407455E-3"/>
    <n v="1.0830410201881491E-2"/>
    <n v="1.6245615302822237E-2"/>
    <n v="2.1660820403762982E-2"/>
    <n v="2.7076025504703727E-2"/>
  </r>
  <r>
    <x v="4"/>
    <x v="2"/>
    <x v="4"/>
    <n v="7.2202734679209946E-3"/>
    <n v="1.4440546935841989E-2"/>
    <n v="2.1660820403762982E-2"/>
    <n v="2.8881093871683979E-2"/>
    <n v="3.6101367339604971E-2"/>
  </r>
  <r>
    <x v="5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5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4"/>
    <x v="6"/>
    <x v="0"/>
    <n v="0"/>
    <n v="1.6523210212092611E-3"/>
    <n v="2.4784815318138914E-3"/>
    <n v="3.3046420424185222E-3"/>
    <n v="4.1308025530231527E-3"/>
  </r>
  <r>
    <x v="4"/>
    <x v="6"/>
    <x v="1"/>
    <n v="1.6523210212092611E-3"/>
    <n v="3.3046420424185222E-3"/>
    <n v="4.9569630636277827E-3"/>
    <n v="6.6092840848370445E-3"/>
    <n v="8.2616051060463054E-3"/>
  </r>
  <r>
    <x v="4"/>
    <x v="6"/>
    <x v="2"/>
    <n v="3.3046420424185222E-3"/>
    <n v="6.6092840848370445E-3"/>
    <n v="9.9139261272555654E-3"/>
    <n v="1.3218568169674089E-2"/>
    <n v="1.6523210212092611E-2"/>
  </r>
  <r>
    <x v="4"/>
    <x v="6"/>
    <x v="3"/>
    <n v="4.9569630636277827E-3"/>
    <n v="9.9139261272555654E-3"/>
    <n v="1.4870889190883351E-2"/>
    <n v="1.9827852254511131E-2"/>
    <n v="2.4784815318138916E-2"/>
  </r>
  <r>
    <x v="4"/>
    <x v="6"/>
    <x v="4"/>
    <n v="6.6092840848370445E-3"/>
    <n v="1.3218568169674089E-2"/>
    <n v="1.9827852254511131E-2"/>
    <n v="2.6437136339348178E-2"/>
    <n v="3.3046420424185222E-2"/>
  </r>
  <r>
    <x v="4"/>
    <x v="7"/>
    <x v="0"/>
    <n v="0"/>
    <n v="1.8324079694263464E-3"/>
    <n v="2.7486119541395193E-3"/>
    <n v="3.6648159388526927E-3"/>
    <n v="4.5810199235658657E-3"/>
  </r>
  <r>
    <x v="4"/>
    <x v="7"/>
    <x v="1"/>
    <n v="1.8324079694263464E-3"/>
    <n v="3.6648159388526927E-3"/>
    <n v="5.4972239082790387E-3"/>
    <n v="7.3296318777053854E-3"/>
    <n v="9.1620398471317314E-3"/>
  </r>
  <r>
    <x v="4"/>
    <x v="7"/>
    <x v="2"/>
    <n v="3.6648159388526927E-3"/>
    <n v="7.3296318777053854E-3"/>
    <n v="1.0994447816558077E-2"/>
    <n v="1.4659263755410771E-2"/>
    <n v="1.8324079694263463E-2"/>
  </r>
  <r>
    <x v="4"/>
    <x v="7"/>
    <x v="3"/>
    <n v="5.4972239082790387E-3"/>
    <n v="1.0994447816558077E-2"/>
    <n v="1.6491671724837117E-2"/>
    <n v="2.1988895633116155E-2"/>
    <n v="2.7486119541395196E-2"/>
  </r>
  <r>
    <x v="4"/>
    <x v="7"/>
    <x v="4"/>
    <n v="7.3296318777053854E-3"/>
    <n v="1.4659263755410771E-2"/>
    <n v="2.1988895633116155E-2"/>
    <n v="2.9318527510821542E-2"/>
    <n v="3.6648159388526926E-2"/>
  </r>
  <r>
    <x v="4"/>
    <x v="8"/>
    <x v="0"/>
    <n v="0"/>
    <n v="2.0188111820588182E-3"/>
    <n v="3.0282167730882274E-3"/>
    <n v="4.0376223641176365E-3"/>
    <n v="5.0470279551470456E-3"/>
  </r>
  <r>
    <x v="4"/>
    <x v="8"/>
    <x v="1"/>
    <n v="2.0188111820588182E-3"/>
    <n v="4.0376223641176365E-3"/>
    <n v="6.0564335461764547E-3"/>
    <n v="8.075244728235273E-3"/>
    <n v="1.0094055910294091E-2"/>
  </r>
  <r>
    <x v="4"/>
    <x v="8"/>
    <x v="2"/>
    <n v="4.0376223641176365E-3"/>
    <n v="8.075244728235273E-3"/>
    <n v="1.2112867092352909E-2"/>
    <n v="1.6150489456470546E-2"/>
    <n v="2.0188111820588182E-2"/>
  </r>
  <r>
    <x v="4"/>
    <x v="8"/>
    <x v="3"/>
    <n v="6.0564335461764547E-3"/>
    <n v="1.2112867092352909E-2"/>
    <n v="1.8169300638529364E-2"/>
    <n v="2.4225734184705819E-2"/>
    <n v="3.0282167730882274E-2"/>
  </r>
  <r>
    <x v="4"/>
    <x v="8"/>
    <x v="4"/>
    <n v="8.075244728235273E-3"/>
    <n v="1.6150489456470546E-2"/>
    <n v="2.4225734184705819E-2"/>
    <n v="3.2300978912941092E-2"/>
    <n v="4.0376223641176365E-2"/>
  </r>
  <r>
    <x v="4"/>
    <x v="9"/>
    <x v="0"/>
    <n v="0"/>
    <n v="1.711161594153313E-3"/>
    <n v="2.5667423912299693E-3"/>
    <n v="3.4223231883066261E-3"/>
    <n v="4.2779039853832823E-3"/>
  </r>
  <r>
    <x v="4"/>
    <x v="9"/>
    <x v="1"/>
    <n v="1.711161594153313E-3"/>
    <n v="3.4223231883066261E-3"/>
    <n v="5.1334847824599386E-3"/>
    <n v="6.8446463766132521E-3"/>
    <n v="8.5558079707665647E-3"/>
  </r>
  <r>
    <x v="4"/>
    <x v="9"/>
    <x v="2"/>
    <n v="3.4223231883066261E-3"/>
    <n v="6.8446463766132521E-3"/>
    <n v="1.0266969564919877E-2"/>
    <n v="1.3689292753226504E-2"/>
    <n v="1.7111615941533129E-2"/>
  </r>
  <r>
    <x v="4"/>
    <x v="9"/>
    <x v="3"/>
    <n v="5.1334847824599386E-3"/>
    <n v="1.0266969564919877E-2"/>
    <n v="1.5400454347379817E-2"/>
    <n v="2.0533939129839755E-2"/>
    <n v="2.5667423912299696E-2"/>
  </r>
  <r>
    <x v="4"/>
    <x v="9"/>
    <x v="4"/>
    <n v="6.8446463766132521E-3"/>
    <n v="1.3689292753226504E-2"/>
    <n v="2.0533939129839755E-2"/>
    <n v="2.7378585506453008E-2"/>
    <n v="3.4223231883066259E-2"/>
  </r>
  <r>
    <x v="4"/>
    <x v="10"/>
    <x v="0"/>
    <n v="0"/>
    <n v="1.959825531531483E-3"/>
    <n v="2.9397382972972241E-3"/>
    <n v="3.919651063062966E-3"/>
    <n v="4.8995638288287071E-3"/>
  </r>
  <r>
    <x v="4"/>
    <x v="10"/>
    <x v="1"/>
    <n v="1.959825531531483E-3"/>
    <n v="3.919651063062966E-3"/>
    <n v="5.8794765945944481E-3"/>
    <n v="7.839302126125932E-3"/>
    <n v="9.7991276576574141E-3"/>
  </r>
  <r>
    <x v="4"/>
    <x v="10"/>
    <x v="2"/>
    <n v="3.919651063062966E-3"/>
    <n v="7.839302126125932E-3"/>
    <n v="1.1758953189188896E-2"/>
    <n v="1.5678604252251864E-2"/>
    <n v="1.9598255315314828E-2"/>
  </r>
  <r>
    <x v="4"/>
    <x v="10"/>
    <x v="3"/>
    <n v="5.8794765945944481E-3"/>
    <n v="1.1758953189188896E-2"/>
    <n v="1.7638429783783344E-2"/>
    <n v="2.3517906378377793E-2"/>
    <n v="2.9397382972972244E-2"/>
  </r>
  <r>
    <x v="4"/>
    <x v="10"/>
    <x v="4"/>
    <n v="7.839302126125932E-3"/>
    <n v="1.5678604252251864E-2"/>
    <n v="2.3517906378377793E-2"/>
    <n v="3.1357208504503728E-2"/>
    <n v="3.9196510630629657E-2"/>
  </r>
  <r>
    <x v="4"/>
    <x v="11"/>
    <x v="0"/>
    <n v="0"/>
    <n v="1.9389173670484286E-3"/>
    <n v="2.9083760505726427E-3"/>
    <n v="3.8778347340968572E-3"/>
    <n v="4.8472934176210713E-3"/>
  </r>
  <r>
    <x v="4"/>
    <x v="11"/>
    <x v="1"/>
    <n v="1.9389173670484286E-3"/>
    <n v="3.8778347340968572E-3"/>
    <n v="5.8167521011452854E-3"/>
    <n v="7.7556694681937145E-3"/>
    <n v="9.6945868352421426E-3"/>
  </r>
  <r>
    <x v="4"/>
    <x v="11"/>
    <x v="2"/>
    <n v="3.8778347340968572E-3"/>
    <n v="7.7556694681937145E-3"/>
    <n v="1.1633504202290571E-2"/>
    <n v="1.5511338936387429E-2"/>
    <n v="1.9389173670484285E-2"/>
  </r>
  <r>
    <x v="4"/>
    <x v="11"/>
    <x v="3"/>
    <n v="5.8167521011452854E-3"/>
    <n v="1.1633504202290571E-2"/>
    <n v="1.7450256303435857E-2"/>
    <n v="2.3267008404581142E-2"/>
    <n v="2.9083760505726426E-2"/>
  </r>
  <r>
    <x v="4"/>
    <x v="11"/>
    <x v="4"/>
    <n v="7.7556694681937145E-3"/>
    <n v="1.5511338936387429E-2"/>
    <n v="2.3267008404581142E-2"/>
    <n v="3.1022677872774858E-2"/>
    <n v="3.8778347340968571E-2"/>
  </r>
  <r>
    <x v="4"/>
    <x v="0"/>
    <x v="0"/>
    <n v="0"/>
    <n v="2.1376891622171871E-3"/>
    <n v="3.20653374332578E-3"/>
    <n v="4.2753783244343741E-3"/>
    <n v="5.344222905542967E-3"/>
  </r>
  <r>
    <x v="4"/>
    <x v="0"/>
    <x v="1"/>
    <n v="2.1376891622171871E-3"/>
    <n v="4.2753783244343741E-3"/>
    <n v="6.4130674866515599E-3"/>
    <n v="8.5507566488687483E-3"/>
    <n v="1.0688445811085934E-2"/>
  </r>
  <r>
    <x v="4"/>
    <x v="0"/>
    <x v="2"/>
    <n v="4.2753783244343741E-3"/>
    <n v="8.5507566488687483E-3"/>
    <n v="1.282613497330312E-2"/>
    <n v="1.7101513297737497E-2"/>
    <n v="2.1376891622171868E-2"/>
  </r>
  <r>
    <x v="4"/>
    <x v="0"/>
    <x v="3"/>
    <n v="6.4130674866515599E-3"/>
    <n v="1.282613497330312E-2"/>
    <n v="1.9239202459954682E-2"/>
    <n v="2.565226994660624E-2"/>
    <n v="3.2065337433257804E-2"/>
  </r>
  <r>
    <x v="4"/>
    <x v="0"/>
    <x v="4"/>
    <n v="8.5507566488687483E-3"/>
    <n v="1.7101513297737497E-2"/>
    <n v="2.565226994660624E-2"/>
    <n v="3.4203026595474993E-2"/>
    <n v="4.2753783244343736E-2"/>
  </r>
  <r>
    <x v="4"/>
    <x v="1"/>
    <x v="0"/>
    <n v="0"/>
    <n v="2.046177586661905E-3"/>
    <n v="3.0692663799928572E-3"/>
    <n v="4.0923551733238099E-3"/>
    <n v="5.1154439666547622E-3"/>
  </r>
  <r>
    <x v="4"/>
    <x v="1"/>
    <x v="1"/>
    <n v="2.046177586661905E-3"/>
    <n v="4.0923551733238099E-3"/>
    <n v="6.1385327599857145E-3"/>
    <n v="8.1847103466476199E-3"/>
    <n v="1.0230887933309524E-2"/>
  </r>
  <r>
    <x v="4"/>
    <x v="1"/>
    <x v="2"/>
    <n v="4.0923551733238099E-3"/>
    <n v="8.1847103466476199E-3"/>
    <n v="1.2277065519971429E-2"/>
    <n v="1.636942069329524E-2"/>
    <n v="2.0461775866619049E-2"/>
  </r>
  <r>
    <x v="4"/>
    <x v="1"/>
    <x v="3"/>
    <n v="6.1385327599857145E-3"/>
    <n v="1.2277065519971429E-2"/>
    <n v="1.8415598279957146E-2"/>
    <n v="2.4554131039942858E-2"/>
    <n v="3.0692663799928573E-2"/>
  </r>
  <r>
    <x v="4"/>
    <x v="1"/>
    <x v="4"/>
    <n v="8.1847103466476199E-3"/>
    <n v="1.636942069329524E-2"/>
    <n v="2.4554131039942858E-2"/>
    <n v="3.273884138659048E-2"/>
    <n v="4.0923551733238098E-2"/>
  </r>
  <r>
    <x v="4"/>
    <x v="2"/>
    <x v="0"/>
    <n v="0"/>
    <n v="1.7758612952396861E-3"/>
    <n v="2.6637919428595287E-3"/>
    <n v="3.5517225904793722E-3"/>
    <n v="4.4396532380992148E-3"/>
  </r>
  <r>
    <x v="4"/>
    <x v="2"/>
    <x v="1"/>
    <n v="1.7758612952396861E-3"/>
    <n v="3.5517225904793722E-3"/>
    <n v="5.3275838857190574E-3"/>
    <n v="7.1034451809587444E-3"/>
    <n v="8.8793064761984297E-3"/>
  </r>
  <r>
    <x v="4"/>
    <x v="2"/>
    <x v="2"/>
    <n v="3.5517225904793722E-3"/>
    <n v="7.1034451809587444E-3"/>
    <n v="1.0655167771438115E-2"/>
    <n v="1.4206890361917489E-2"/>
    <n v="1.7758612952396859E-2"/>
  </r>
  <r>
    <x v="4"/>
    <x v="2"/>
    <x v="3"/>
    <n v="5.3275838857190574E-3"/>
    <n v="1.0655167771438115E-2"/>
    <n v="1.5982751657157172E-2"/>
    <n v="2.131033554287623E-2"/>
    <n v="2.6637919428595287E-2"/>
  </r>
  <r>
    <x v="4"/>
    <x v="2"/>
    <x v="4"/>
    <n v="7.1034451809587444E-3"/>
    <n v="1.4206890361917489E-2"/>
    <n v="2.131033554287623E-2"/>
    <n v="2.8413780723834978E-2"/>
    <n v="3.5517225904793719E-2"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16">
  <r>
    <x v="0"/>
    <x v="0"/>
    <x v="0"/>
    <n v="0"/>
    <n v="1.142971258621087E-3"/>
    <n v="2.285942517242174E-3"/>
    <n v="3.4289137758632608E-3"/>
    <n v="4.571885034484348E-3"/>
  </r>
  <r>
    <x v="0"/>
    <x v="0"/>
    <x v="1"/>
    <n v="1.142971258621087E-3"/>
    <n v="2.285942517242174E-3"/>
    <n v="4.571885034484348E-3"/>
    <n v="6.8578275517265216E-3"/>
    <n v="9.1437700689686961E-3"/>
  </r>
  <r>
    <x v="0"/>
    <x v="0"/>
    <x v="2"/>
    <n v="1.7144568879316304E-3"/>
    <n v="3.4289137758632608E-3"/>
    <n v="6.8578275517265216E-3"/>
    <n v="1.0286741327589784E-2"/>
    <n v="1.3715655103453043E-2"/>
  </r>
  <r>
    <x v="0"/>
    <x v="0"/>
    <x v="3"/>
    <n v="2.285942517242174E-3"/>
    <n v="4.571885034484348E-3"/>
    <n v="9.1437700689686961E-3"/>
    <n v="1.3715655103453043E-2"/>
    <n v="1.8287540137937392E-2"/>
  </r>
  <r>
    <x v="0"/>
    <x v="0"/>
    <x v="4"/>
    <n v="2.8574281465527174E-3"/>
    <n v="5.7148562931054348E-3"/>
    <n v="1.142971258621087E-2"/>
    <n v="1.7144568879316306E-2"/>
    <n v="2.2859425172421739E-2"/>
  </r>
  <r>
    <x v="0"/>
    <x v="1"/>
    <x v="0"/>
    <n v="0"/>
    <n v="1.3641018961144669E-3"/>
    <n v="2.7282037922289337E-3"/>
    <n v="4.0923056883434006E-3"/>
    <n v="5.4564075844578674E-3"/>
  </r>
  <r>
    <x v="0"/>
    <x v="1"/>
    <x v="1"/>
    <n v="1.3641018961144669E-3"/>
    <n v="2.7282037922289337E-3"/>
    <n v="5.4564075844578674E-3"/>
    <n v="8.1846113766868012E-3"/>
    <n v="1.0912815168915735E-2"/>
  </r>
  <r>
    <x v="0"/>
    <x v="1"/>
    <x v="2"/>
    <n v="2.0461528441717003E-3"/>
    <n v="4.0923056883434006E-3"/>
    <n v="8.1846113766868012E-3"/>
    <n v="1.2276917065030202E-2"/>
    <n v="1.6369222753373602E-2"/>
  </r>
  <r>
    <x v="0"/>
    <x v="1"/>
    <x v="3"/>
    <n v="2.7282037922289337E-3"/>
    <n v="5.4564075844578674E-3"/>
    <n v="1.0912815168915735E-2"/>
    <n v="1.6369222753373602E-2"/>
    <n v="2.182563033783147E-2"/>
  </r>
  <r>
    <x v="0"/>
    <x v="1"/>
    <x v="4"/>
    <n v="3.4102547402861672E-3"/>
    <n v="6.8205094805723343E-3"/>
    <n v="1.3641018961144669E-2"/>
    <n v="2.0461528441717003E-2"/>
    <n v="2.7282037922289337E-2"/>
  </r>
  <r>
    <x v="0"/>
    <x v="2"/>
    <x v="0"/>
    <n v="0"/>
    <n v="1.3844729990992273E-3"/>
    <n v="2.7689459981984545E-3"/>
    <n v="4.1534189972976809E-3"/>
    <n v="5.5378919963969091E-3"/>
  </r>
  <r>
    <x v="0"/>
    <x v="2"/>
    <x v="1"/>
    <n v="1.3844729990992273E-3"/>
    <n v="2.7689459981984545E-3"/>
    <n v="5.5378919963969091E-3"/>
    <n v="8.3068379945953619E-3"/>
    <n v="1.1075783992793818E-2"/>
  </r>
  <r>
    <x v="0"/>
    <x v="2"/>
    <x v="2"/>
    <n v="2.0767094986488405E-3"/>
    <n v="4.1534189972976809E-3"/>
    <n v="8.3068379945953619E-3"/>
    <n v="1.2460256991893045E-2"/>
    <n v="1.6613675989190724E-2"/>
  </r>
  <r>
    <x v="0"/>
    <x v="2"/>
    <x v="3"/>
    <n v="2.7689459981984545E-3"/>
    <n v="5.5378919963969091E-3"/>
    <n v="1.1075783992793818E-2"/>
    <n v="1.6613675989190724E-2"/>
    <n v="2.2151567985587636E-2"/>
  </r>
  <r>
    <x v="0"/>
    <x v="2"/>
    <x v="4"/>
    <n v="3.4611824977480677E-3"/>
    <n v="6.9223649954961355E-3"/>
    <n v="1.3844729990992271E-2"/>
    <n v="2.0767094986488405E-2"/>
    <n v="2.7689459981984542E-2"/>
  </r>
  <r>
    <x v="1"/>
    <x v="3"/>
    <x v="0"/>
    <n v="0"/>
    <n v="1.3828105106193271E-3"/>
    <n v="2.7656210212386543E-3"/>
    <n v="4.1484315318579806E-3"/>
    <n v="5.5312420424773086E-3"/>
  </r>
  <r>
    <x v="1"/>
    <x v="3"/>
    <x v="1"/>
    <n v="1.3828105106193271E-3"/>
    <n v="2.7656210212386543E-3"/>
    <n v="5.5312420424773086E-3"/>
    <n v="8.2968630637159611E-3"/>
    <n v="1.1062484084954617E-2"/>
  </r>
  <r>
    <x v="1"/>
    <x v="3"/>
    <x v="2"/>
    <n v="2.0742157659289903E-3"/>
    <n v="4.1484315318579806E-3"/>
    <n v="8.2968630637159611E-3"/>
    <n v="1.2445294595573943E-2"/>
    <n v="1.6593726127431922E-2"/>
  </r>
  <r>
    <x v="1"/>
    <x v="3"/>
    <x v="3"/>
    <n v="2.7656210212386543E-3"/>
    <n v="5.5312420424773086E-3"/>
    <n v="1.1062484084954617E-2"/>
    <n v="1.6593726127431922E-2"/>
    <n v="2.2124968169909234E-2"/>
  </r>
  <r>
    <x v="1"/>
    <x v="3"/>
    <x v="4"/>
    <n v="3.4570262765483174E-3"/>
    <n v="6.9140525530966349E-3"/>
    <n v="1.382810510619327E-2"/>
    <n v="2.0742157659289905E-2"/>
    <n v="2.7656210212386539E-2"/>
  </r>
  <r>
    <x v="1"/>
    <x v="4"/>
    <x v="0"/>
    <n v="0"/>
    <n v="1.3746589874782085E-3"/>
    <n v="2.7493179749564171E-3"/>
    <n v="4.1239769624346256E-3"/>
    <n v="5.4986359499128341E-3"/>
  </r>
  <r>
    <x v="1"/>
    <x v="4"/>
    <x v="1"/>
    <n v="1.3746589874782085E-3"/>
    <n v="2.7493179749564171E-3"/>
    <n v="5.4986359499128341E-3"/>
    <n v="8.2479539248692512E-3"/>
    <n v="1.0997271899825668E-2"/>
  </r>
  <r>
    <x v="1"/>
    <x v="4"/>
    <x v="2"/>
    <n v="2.0619884812173128E-3"/>
    <n v="4.1239769624346256E-3"/>
    <n v="8.2479539248692512E-3"/>
    <n v="1.2371930887303878E-2"/>
    <n v="1.6495907849738502E-2"/>
  </r>
  <r>
    <x v="1"/>
    <x v="4"/>
    <x v="3"/>
    <n v="2.7493179749564171E-3"/>
    <n v="5.4986359499128341E-3"/>
    <n v="1.0997271899825668E-2"/>
    <n v="1.6495907849738502E-2"/>
    <n v="2.1994543799651337E-2"/>
  </r>
  <r>
    <x v="1"/>
    <x v="4"/>
    <x v="4"/>
    <n v="3.4366474686955213E-3"/>
    <n v="6.8732949373910427E-3"/>
    <n v="1.3746589874782085E-2"/>
    <n v="2.0619884812173129E-2"/>
    <n v="2.7493179749564171E-2"/>
  </r>
  <r>
    <x v="1"/>
    <x v="5"/>
    <x v="0"/>
    <n v="0"/>
    <n v="1.3221322459714884E-3"/>
    <n v="2.6442644919429767E-3"/>
    <n v="3.9663967379144644E-3"/>
    <n v="5.2885289838859534E-3"/>
  </r>
  <r>
    <x v="1"/>
    <x v="5"/>
    <x v="1"/>
    <n v="1.3221322459714884E-3"/>
    <n v="2.6442644919429767E-3"/>
    <n v="5.2885289838859534E-3"/>
    <n v="7.9327934758289288E-3"/>
    <n v="1.0577057967771907E-2"/>
  </r>
  <r>
    <x v="1"/>
    <x v="5"/>
    <x v="2"/>
    <n v="1.9831983689572322E-3"/>
    <n v="3.9663967379144644E-3"/>
    <n v="7.9327934758289288E-3"/>
    <n v="1.1899190213743395E-2"/>
    <n v="1.5865586951657858E-2"/>
  </r>
  <r>
    <x v="1"/>
    <x v="5"/>
    <x v="3"/>
    <n v="2.6442644919429767E-3"/>
    <n v="5.2885289838859534E-3"/>
    <n v="1.0577057967771907E-2"/>
    <n v="1.5865586951657858E-2"/>
    <n v="2.1154115935543814E-2"/>
  </r>
  <r>
    <x v="1"/>
    <x v="5"/>
    <x v="4"/>
    <n v="3.3053306149287208E-3"/>
    <n v="6.6106612298574416E-3"/>
    <n v="1.3221322459714883E-2"/>
    <n v="1.9831983689572324E-2"/>
    <n v="2.6442644919429766E-2"/>
  </r>
  <r>
    <x v="1"/>
    <x v="6"/>
    <x v="0"/>
    <n v="0"/>
    <n v="1.2589871709099247E-3"/>
    <n v="2.5179743418198494E-3"/>
    <n v="3.7769615127297733E-3"/>
    <n v="5.0359486836396988E-3"/>
  </r>
  <r>
    <x v="1"/>
    <x v="7"/>
    <x v="1"/>
    <n v="1.2589871709099247E-3"/>
    <n v="2.5179743418198494E-3"/>
    <n v="5.0359486836396988E-3"/>
    <n v="7.5539230254595465E-3"/>
    <n v="1.0071897367279398E-2"/>
  </r>
  <r>
    <x v="1"/>
    <x v="7"/>
    <x v="2"/>
    <n v="1.8884807563648866E-3"/>
    <n v="3.7769615127297733E-3"/>
    <n v="7.5539230254595465E-3"/>
    <n v="1.1330884538189321E-2"/>
    <n v="1.5107846050919093E-2"/>
  </r>
  <r>
    <x v="1"/>
    <x v="7"/>
    <x v="3"/>
    <n v="2.5179743418198494E-3"/>
    <n v="5.0359486836396988E-3"/>
    <n v="1.0071897367279398E-2"/>
    <n v="1.5107846050919093E-2"/>
    <n v="2.0143794734558795E-2"/>
  </r>
  <r>
    <x v="1"/>
    <x v="7"/>
    <x v="4"/>
    <n v="3.1474679272748113E-3"/>
    <n v="6.2949358545496227E-3"/>
    <n v="1.2589871709099245E-2"/>
    <n v="1.8884807563648867E-2"/>
    <n v="2.5179743418198491E-2"/>
  </r>
  <r>
    <x v="1"/>
    <x v="8"/>
    <x v="0"/>
    <n v="0"/>
    <n v="1.2394591984198219E-3"/>
    <n v="2.4789183968396437E-3"/>
    <n v="3.7183775952594651E-3"/>
    <n v="4.9578367936792874E-3"/>
  </r>
  <r>
    <x v="1"/>
    <x v="8"/>
    <x v="1"/>
    <n v="1.2394591984198219E-3"/>
    <n v="2.4789183968396437E-3"/>
    <n v="4.9578367936792874E-3"/>
    <n v="7.4367551905189302E-3"/>
    <n v="9.9156735873585748E-3"/>
  </r>
  <r>
    <x v="1"/>
    <x v="8"/>
    <x v="2"/>
    <n v="1.8591887976297326E-3"/>
    <n v="3.7183775952594651E-3"/>
    <n v="7.4367551905189302E-3"/>
    <n v="1.1155132785778395E-2"/>
    <n v="1.487351038103786E-2"/>
  </r>
  <r>
    <x v="1"/>
    <x v="8"/>
    <x v="3"/>
    <n v="2.4789183968396437E-3"/>
    <n v="4.9578367936792874E-3"/>
    <n v="9.9156735873585748E-3"/>
    <n v="1.487351038103786E-2"/>
    <n v="1.983134717471715E-2"/>
  </r>
  <r>
    <x v="1"/>
    <x v="8"/>
    <x v="4"/>
    <n v="3.0986479960495544E-3"/>
    <n v="6.1972959920991088E-3"/>
    <n v="1.2394591984198218E-2"/>
    <n v="1.8591887976297326E-2"/>
    <n v="2.4789183968396435E-2"/>
  </r>
  <r>
    <x v="1"/>
    <x v="9"/>
    <x v="0"/>
    <n v="0"/>
    <n v="1.5381394069801271E-3"/>
    <n v="3.0762788139602542E-3"/>
    <n v="4.6144182209403809E-3"/>
    <n v="6.1525576279205085E-3"/>
  </r>
  <r>
    <x v="1"/>
    <x v="9"/>
    <x v="1"/>
    <n v="1.5381394069801271E-3"/>
    <n v="3.0762788139602542E-3"/>
    <n v="6.1525576279205085E-3"/>
    <n v="9.2288364418807618E-3"/>
    <n v="1.2305115255841017E-2"/>
  </r>
  <r>
    <x v="1"/>
    <x v="9"/>
    <x v="2"/>
    <n v="2.3072091104701905E-3"/>
    <n v="4.6144182209403809E-3"/>
    <n v="9.2288364418807618E-3"/>
    <n v="1.3843254662821143E-2"/>
    <n v="1.8457672883761524E-2"/>
  </r>
  <r>
    <x v="1"/>
    <x v="9"/>
    <x v="3"/>
    <n v="3.0762788139602542E-3"/>
    <n v="6.1525576279205085E-3"/>
    <n v="1.2305115255841017E-2"/>
    <n v="1.8457672883761524E-2"/>
    <n v="2.4610230511682034E-2"/>
  </r>
  <r>
    <x v="1"/>
    <x v="9"/>
    <x v="4"/>
    <n v="3.8453485174503176E-3"/>
    <n v="7.6906970349006351E-3"/>
    <n v="1.538139406980127E-2"/>
    <n v="2.3072091104701906E-2"/>
    <n v="3.0762788139602541E-2"/>
  </r>
  <r>
    <x v="1"/>
    <x v="10"/>
    <x v="0"/>
    <n v="0"/>
    <n v="1.4785952841900017E-3"/>
    <n v="2.9571905683800034E-3"/>
    <n v="4.4357858525700044E-3"/>
    <n v="5.9143811367600068E-3"/>
  </r>
  <r>
    <x v="1"/>
    <x v="10"/>
    <x v="1"/>
    <n v="1.4785952841900017E-3"/>
    <n v="2.9571905683800034E-3"/>
    <n v="5.9143811367600068E-3"/>
    <n v="8.8715717051400089E-3"/>
    <n v="1.1828762273520014E-2"/>
  </r>
  <r>
    <x v="1"/>
    <x v="10"/>
    <x v="2"/>
    <n v="2.2178929262850022E-3"/>
    <n v="4.4357858525700044E-3"/>
    <n v="8.8715717051400089E-3"/>
    <n v="1.3307357557710016E-2"/>
    <n v="1.7743143410280018E-2"/>
  </r>
  <r>
    <x v="1"/>
    <x v="10"/>
    <x v="3"/>
    <n v="2.9571905683800034E-3"/>
    <n v="5.9143811367600068E-3"/>
    <n v="1.1828762273520014E-2"/>
    <n v="1.7743143410280018E-2"/>
    <n v="2.3657524547040027E-2"/>
  </r>
  <r>
    <x v="1"/>
    <x v="10"/>
    <x v="4"/>
    <n v="3.6964882104750041E-3"/>
    <n v="7.3929764209500082E-3"/>
    <n v="1.4785952841900016E-2"/>
    <n v="2.2178929262850026E-2"/>
    <n v="2.9571905683800033E-2"/>
  </r>
  <r>
    <x v="1"/>
    <x v="11"/>
    <x v="0"/>
    <n v="0"/>
    <n v="1.3140631154817855E-3"/>
    <n v="2.6281262309635709E-3"/>
    <n v="3.9421893464453564E-3"/>
    <n v="5.2562524619271418E-3"/>
  </r>
  <r>
    <x v="1"/>
    <x v="11"/>
    <x v="1"/>
    <n v="1.3140631154817855E-3"/>
    <n v="2.6281262309635709E-3"/>
    <n v="5.2562524619271418E-3"/>
    <n v="7.8843786928907127E-3"/>
    <n v="1.0512504923854284E-2"/>
  </r>
  <r>
    <x v="1"/>
    <x v="11"/>
    <x v="2"/>
    <n v="1.9710946732226782E-3"/>
    <n v="3.9421893464453564E-3"/>
    <n v="7.8843786928907127E-3"/>
    <n v="1.182656803933607E-2"/>
    <n v="1.5768757385781425E-2"/>
  </r>
  <r>
    <x v="1"/>
    <x v="11"/>
    <x v="3"/>
    <n v="2.6281262309635709E-3"/>
    <n v="5.2562524619271418E-3"/>
    <n v="1.0512504923854284E-2"/>
    <n v="1.5768757385781425E-2"/>
    <n v="2.1025009847708567E-2"/>
  </r>
  <r>
    <x v="1"/>
    <x v="11"/>
    <x v="4"/>
    <n v="3.2851577887044636E-3"/>
    <n v="6.5703155774089273E-3"/>
    <n v="1.3140631154817855E-2"/>
    <n v="1.9710946732226783E-2"/>
    <n v="2.6281262309635709E-2"/>
  </r>
  <r>
    <x v="1"/>
    <x v="12"/>
    <x v="0"/>
    <n v="0"/>
    <n v="1.4554774054332238E-3"/>
    <n v="2.9109548108664477E-3"/>
    <n v="4.3664322162996708E-3"/>
    <n v="5.8219096217328953E-3"/>
  </r>
  <r>
    <x v="1"/>
    <x v="12"/>
    <x v="1"/>
    <n v="1.4554774054332238E-3"/>
    <n v="2.9109548108664477E-3"/>
    <n v="5.8219096217328953E-3"/>
    <n v="8.7328644325993417E-3"/>
    <n v="1.1643819243465791E-2"/>
  </r>
  <r>
    <x v="1"/>
    <x v="12"/>
    <x v="2"/>
    <n v="2.1832161081498354E-3"/>
    <n v="4.3664322162996708E-3"/>
    <n v="8.7328644325993417E-3"/>
    <n v="1.3099296648899014E-2"/>
    <n v="1.7465728865198683E-2"/>
  </r>
  <r>
    <x v="1"/>
    <x v="12"/>
    <x v="3"/>
    <n v="2.9109548108664477E-3"/>
    <n v="5.8219096217328953E-3"/>
    <n v="1.1643819243465791E-2"/>
    <n v="1.7465728865198683E-2"/>
    <n v="2.3287638486931581E-2"/>
  </r>
  <r>
    <x v="1"/>
    <x v="12"/>
    <x v="4"/>
    <n v="3.6386935135830595E-3"/>
    <n v="7.2773870271661189E-3"/>
    <n v="1.4554774054332238E-2"/>
    <n v="2.1832161081498356E-2"/>
    <n v="2.9109548108664476E-2"/>
  </r>
  <r>
    <x v="1"/>
    <x v="0"/>
    <x v="5"/>
    <n v="0"/>
    <n v="1.6510542167325088E-3"/>
    <n v="3.3021084334650176E-3"/>
    <n v="4.9531626501975257E-3"/>
    <n v="6.6042168669300351E-3"/>
  </r>
  <r>
    <x v="1"/>
    <x v="0"/>
    <x v="6"/>
    <n v="1.6510542167325088E-3"/>
    <n v="3.3021084334650176E-3"/>
    <n v="6.6042168669300351E-3"/>
    <n v="9.9063253003950514E-3"/>
    <n v="1.320843373386007E-2"/>
  </r>
  <r>
    <x v="1"/>
    <x v="0"/>
    <x v="7"/>
    <n v="2.4765813250987628E-3"/>
    <n v="4.9531626501975257E-3"/>
    <n v="9.9063253003950514E-3"/>
    <n v="1.485948795059258E-2"/>
    <n v="1.9812650600790103E-2"/>
  </r>
  <r>
    <x v="1"/>
    <x v="0"/>
    <x v="8"/>
    <n v="3.3021084334650176E-3"/>
    <n v="6.6042168669300351E-3"/>
    <n v="1.320843373386007E-2"/>
    <n v="1.9812650600790103E-2"/>
    <n v="2.6416867467720141E-2"/>
  </r>
  <r>
    <x v="1"/>
    <x v="0"/>
    <x v="9"/>
    <n v="4.1276355418312718E-3"/>
    <n v="8.2552710836625437E-3"/>
    <n v="1.6510542167325087E-2"/>
    <n v="2.4765813250987631E-2"/>
    <n v="3.3021084334650175E-2"/>
  </r>
  <r>
    <x v="1"/>
    <x v="1"/>
    <x v="5"/>
    <n v="0"/>
    <n v="1.470123914757193E-3"/>
    <n v="2.940247829514386E-3"/>
    <n v="4.4103717442715781E-3"/>
    <n v="5.880495659028772E-3"/>
  </r>
  <r>
    <x v="1"/>
    <x v="1"/>
    <x v="6"/>
    <n v="1.470123914757193E-3"/>
    <n v="2.940247829514386E-3"/>
    <n v="5.880495659028772E-3"/>
    <n v="8.8207434885431563E-3"/>
    <n v="1.1760991318057544E-2"/>
  </r>
  <r>
    <x v="1"/>
    <x v="1"/>
    <x v="7"/>
    <n v="2.2051858721357891E-3"/>
    <n v="4.4103717442715781E-3"/>
    <n v="8.8207434885431563E-3"/>
    <n v="1.3231115232814736E-2"/>
    <n v="1.7641486977086313E-2"/>
  </r>
  <r>
    <x v="1"/>
    <x v="1"/>
    <x v="8"/>
    <n v="2.940247829514386E-3"/>
    <n v="5.880495659028772E-3"/>
    <n v="1.1760991318057544E-2"/>
    <n v="1.7641486977086313E-2"/>
    <n v="2.3521982636115088E-2"/>
  </r>
  <r>
    <x v="1"/>
    <x v="1"/>
    <x v="9"/>
    <n v="3.6753097868929821E-3"/>
    <n v="7.3506195737859641E-3"/>
    <n v="1.4701239147571928E-2"/>
    <n v="2.2051858721357891E-2"/>
    <n v="2.9402478295143857E-2"/>
  </r>
  <r>
    <x v="1"/>
    <x v="2"/>
    <x v="5"/>
    <n v="0"/>
    <n v="1.3570786212675952E-3"/>
    <n v="2.7141572425351903E-3"/>
    <n v="4.0712358638027848E-3"/>
    <n v="5.4283144850703806E-3"/>
  </r>
  <r>
    <x v="1"/>
    <x v="2"/>
    <x v="6"/>
    <n v="1.3570786212675952E-3"/>
    <n v="2.7141572425351903E-3"/>
    <n v="5.4283144850703806E-3"/>
    <n v="8.1424717276055696E-3"/>
    <n v="1.0856628970140761E-2"/>
  </r>
  <r>
    <x v="1"/>
    <x v="2"/>
    <x v="7"/>
    <n v="2.0356179319013924E-3"/>
    <n v="4.0712358638027848E-3"/>
    <n v="8.1424717276055696E-3"/>
    <n v="1.2213707591408357E-2"/>
    <n v="1.6284943455211139E-2"/>
  </r>
  <r>
    <x v="1"/>
    <x v="2"/>
    <x v="8"/>
    <n v="2.7141572425351903E-3"/>
    <n v="5.4283144850703806E-3"/>
    <n v="1.0856628970140761E-2"/>
    <n v="1.6284943455211139E-2"/>
    <n v="2.1713257940281522E-2"/>
  </r>
  <r>
    <x v="1"/>
    <x v="2"/>
    <x v="9"/>
    <n v="3.3926965531689878E-3"/>
    <n v="6.7853931063379756E-3"/>
    <n v="1.3570786212675951E-2"/>
    <n v="2.0356179319013928E-2"/>
    <n v="2.7141572425351902E-2"/>
  </r>
  <r>
    <x v="2"/>
    <x v="3"/>
    <x v="5"/>
    <n v="0"/>
    <n v="1.5828678523934275E-3"/>
    <n v="3.165735704786855E-3"/>
    <n v="4.7486035571802816E-3"/>
    <n v="6.33147140957371E-3"/>
  </r>
  <r>
    <x v="2"/>
    <x v="3"/>
    <x v="6"/>
    <n v="1.5828678523934275E-3"/>
    <n v="3.165735704786855E-3"/>
    <n v="6.33147140957371E-3"/>
    <n v="9.4972071143605633E-3"/>
    <n v="1.266294281914742E-2"/>
  </r>
  <r>
    <x v="2"/>
    <x v="3"/>
    <x v="7"/>
    <n v="2.3743017785901408E-3"/>
    <n v="4.7486035571802816E-3"/>
    <n v="9.4972071143605633E-3"/>
    <n v="1.4245810671540847E-2"/>
    <n v="1.8994414228721127E-2"/>
  </r>
  <r>
    <x v="2"/>
    <x v="3"/>
    <x v="8"/>
    <n v="3.165735704786855E-3"/>
    <n v="6.33147140957371E-3"/>
    <n v="1.266294281914742E-2"/>
    <n v="1.8994414228721127E-2"/>
    <n v="2.532588563829484E-2"/>
  </r>
  <r>
    <x v="2"/>
    <x v="3"/>
    <x v="9"/>
    <n v="3.9571696309835683E-3"/>
    <n v="7.9143392619671366E-3"/>
    <n v="1.5828678523934273E-2"/>
    <n v="2.3743017785901412E-2"/>
    <n v="3.1657357047868546E-2"/>
  </r>
  <r>
    <x v="2"/>
    <x v="4"/>
    <x v="5"/>
    <n v="0"/>
    <n v="1.5139307415812568E-3"/>
    <n v="3.0278614831625137E-3"/>
    <n v="4.5417922247437698E-3"/>
    <n v="6.0557229663250273E-3"/>
  </r>
  <r>
    <x v="2"/>
    <x v="4"/>
    <x v="6"/>
    <n v="1.5139307415812568E-3"/>
    <n v="3.0278614831625137E-3"/>
    <n v="6.0557229663250273E-3"/>
    <n v="9.0835844494875397E-3"/>
    <n v="1.2111445932650055E-2"/>
  </r>
  <r>
    <x v="2"/>
    <x v="4"/>
    <x v="7"/>
    <n v="2.2708961123718849E-3"/>
    <n v="4.5417922247437698E-3"/>
    <n v="9.0835844494875397E-3"/>
    <n v="1.3625376674231311E-2"/>
    <n v="1.8167168898975079E-2"/>
  </r>
  <r>
    <x v="2"/>
    <x v="4"/>
    <x v="8"/>
    <n v="3.0278614831625137E-3"/>
    <n v="6.0557229663250273E-3"/>
    <n v="1.2111445932650055E-2"/>
    <n v="1.8167168898975079E-2"/>
    <n v="2.4222891865300109E-2"/>
  </r>
  <r>
    <x v="2"/>
    <x v="4"/>
    <x v="9"/>
    <n v="3.784826853953142E-3"/>
    <n v="7.5696537079062839E-3"/>
    <n v="1.5139307415812568E-2"/>
    <n v="2.2708961123718851E-2"/>
    <n v="3.0278614831625136E-2"/>
  </r>
  <r>
    <x v="2"/>
    <x v="5"/>
    <x v="5"/>
    <n v="0"/>
    <n v="1.6132685589711144E-3"/>
    <n v="3.2265371179422287E-3"/>
    <n v="4.8398056769133422E-3"/>
    <n v="6.4530742358844574E-3"/>
  </r>
  <r>
    <x v="2"/>
    <x v="5"/>
    <x v="6"/>
    <n v="1.6132685589711144E-3"/>
    <n v="3.2265371179422287E-3"/>
    <n v="6.4530742358844574E-3"/>
    <n v="9.6796113538266844E-3"/>
    <n v="1.2906148471768915E-2"/>
  </r>
  <r>
    <x v="2"/>
    <x v="5"/>
    <x v="7"/>
    <n v="2.4199028384566711E-3"/>
    <n v="4.8398056769133422E-3"/>
    <n v="9.6796113538266844E-3"/>
    <n v="1.4519417030740028E-2"/>
    <n v="1.9359222707653369E-2"/>
  </r>
  <r>
    <x v="2"/>
    <x v="5"/>
    <x v="8"/>
    <n v="3.2265371179422287E-3"/>
    <n v="6.4530742358844574E-3"/>
    <n v="1.2906148471768915E-2"/>
    <n v="1.9359222707653369E-2"/>
    <n v="2.581229694353783E-2"/>
  </r>
  <r>
    <x v="2"/>
    <x v="5"/>
    <x v="9"/>
    <n v="4.0331713974277855E-3"/>
    <n v="8.0663427948555709E-3"/>
    <n v="1.6132685589711142E-2"/>
    <n v="2.4199028384566713E-2"/>
    <n v="3.2265371179422284E-2"/>
  </r>
  <r>
    <x v="2"/>
    <x v="7"/>
    <x v="5"/>
    <n v="0"/>
    <n v="1.5252292749322509E-3"/>
    <n v="3.0504585498645018E-3"/>
    <n v="4.5756878247967519E-3"/>
    <n v="6.1009170997290037E-3"/>
  </r>
  <r>
    <x v="2"/>
    <x v="7"/>
    <x v="6"/>
    <n v="1.5252292749322509E-3"/>
    <n v="3.0504585498645018E-3"/>
    <n v="6.1009170997290037E-3"/>
    <n v="9.1513756495935038E-3"/>
    <n v="1.2201834199458007E-2"/>
  </r>
  <r>
    <x v="2"/>
    <x v="7"/>
    <x v="7"/>
    <n v="2.2878439123983759E-3"/>
    <n v="4.5756878247967519E-3"/>
    <n v="9.1513756495935038E-3"/>
    <n v="1.3727063474390257E-2"/>
    <n v="1.8302751299187008E-2"/>
  </r>
  <r>
    <x v="2"/>
    <x v="7"/>
    <x v="8"/>
    <n v="3.0504585498645018E-3"/>
    <n v="6.1009170997290037E-3"/>
    <n v="1.2201834199458007E-2"/>
    <n v="1.8302751299187008E-2"/>
    <n v="2.4403668398916015E-2"/>
  </r>
  <r>
    <x v="2"/>
    <x v="7"/>
    <x v="9"/>
    <n v="3.8130731873306269E-3"/>
    <n v="7.6261463746612537E-3"/>
    <n v="1.5252292749322507E-2"/>
    <n v="2.2878439123983761E-2"/>
    <n v="3.0504585498645015E-2"/>
  </r>
  <r>
    <x v="2"/>
    <x v="8"/>
    <x v="5"/>
    <n v="0"/>
    <n v="1.4341788177034596E-3"/>
    <n v="2.8683576354069191E-3"/>
    <n v="4.3025364531103782E-3"/>
    <n v="5.7367152708138382E-3"/>
  </r>
  <r>
    <x v="2"/>
    <x v="8"/>
    <x v="6"/>
    <n v="1.4341788177034596E-3"/>
    <n v="2.8683576354069191E-3"/>
    <n v="5.7367152708138382E-3"/>
    <n v="8.6050729062207565E-3"/>
    <n v="1.1473430541627676E-2"/>
  </r>
  <r>
    <x v="2"/>
    <x v="8"/>
    <x v="7"/>
    <n v="2.1512682265551891E-3"/>
    <n v="4.3025364531103782E-3"/>
    <n v="8.6050729062207565E-3"/>
    <n v="1.2907609359331135E-2"/>
    <n v="1.7210145812441513E-2"/>
  </r>
  <r>
    <x v="2"/>
    <x v="8"/>
    <x v="8"/>
    <n v="2.8683576354069191E-3"/>
    <n v="5.7367152708138382E-3"/>
    <n v="1.1473430541627676E-2"/>
    <n v="1.7210145812441513E-2"/>
    <n v="2.2946861083255353E-2"/>
  </r>
  <r>
    <x v="2"/>
    <x v="8"/>
    <x v="9"/>
    <n v="3.5854470442586487E-3"/>
    <n v="7.1708940885172974E-3"/>
    <n v="1.4341788177034595E-2"/>
    <n v="2.1512682265551891E-2"/>
    <n v="2.8683576354069189E-2"/>
  </r>
  <r>
    <x v="2"/>
    <x v="9"/>
    <x v="5"/>
    <n v="0"/>
    <n v="1.5276692651223641E-3"/>
    <n v="3.0553385302447282E-3"/>
    <n v="4.5830077953670917E-3"/>
    <n v="6.1106770604894564E-3"/>
  </r>
  <r>
    <x v="2"/>
    <x v="9"/>
    <x v="6"/>
    <n v="1.5276692651223641E-3"/>
    <n v="3.0553385302447282E-3"/>
    <n v="6.1106770604894564E-3"/>
    <n v="9.1660155907341834E-3"/>
    <n v="1.2221354120978913E-2"/>
  </r>
  <r>
    <x v="2"/>
    <x v="9"/>
    <x v="7"/>
    <n v="2.2915038976835458E-3"/>
    <n v="4.5830077953670917E-3"/>
    <n v="9.1660155907341834E-3"/>
    <n v="1.3749023386101277E-2"/>
    <n v="1.8332031181468367E-2"/>
  </r>
  <r>
    <x v="2"/>
    <x v="9"/>
    <x v="8"/>
    <n v="3.0553385302447282E-3"/>
    <n v="6.1106770604894564E-3"/>
    <n v="1.2221354120978913E-2"/>
    <n v="1.8332031181468367E-2"/>
    <n v="2.4442708241957826E-2"/>
  </r>
  <r>
    <x v="2"/>
    <x v="9"/>
    <x v="9"/>
    <n v="3.8191731628059102E-3"/>
    <n v="7.6383463256118203E-3"/>
    <n v="1.5276692651223641E-2"/>
    <n v="2.2915038976835462E-2"/>
    <n v="3.0553385302447281E-2"/>
  </r>
  <r>
    <x v="2"/>
    <x v="10"/>
    <x v="5"/>
    <n v="0"/>
    <n v="1.572911707231066E-3"/>
    <n v="3.145823414462132E-3"/>
    <n v="4.7187351216931971E-3"/>
    <n v="6.291646828924264E-3"/>
  </r>
  <r>
    <x v="2"/>
    <x v="10"/>
    <x v="6"/>
    <n v="1.572911707231066E-3"/>
    <n v="3.145823414462132E-3"/>
    <n v="6.291646828924264E-3"/>
    <n v="9.4374702433863943E-3"/>
    <n v="1.2583293657848528E-2"/>
  </r>
  <r>
    <x v="2"/>
    <x v="10"/>
    <x v="7"/>
    <n v="2.3593675608465986E-3"/>
    <n v="4.7187351216931971E-3"/>
    <n v="9.4374702433863943E-3"/>
    <n v="1.4156205365079593E-2"/>
    <n v="1.8874940486772789E-2"/>
  </r>
  <r>
    <x v="2"/>
    <x v="10"/>
    <x v="8"/>
    <n v="3.145823414462132E-3"/>
    <n v="6.291646828924264E-3"/>
    <n v="1.2583293657848528E-2"/>
    <n v="1.8874940486772789E-2"/>
    <n v="2.5166587315697056E-2"/>
  </r>
  <r>
    <x v="2"/>
    <x v="10"/>
    <x v="9"/>
    <n v="3.9322792680776646E-3"/>
    <n v="7.8645585361553291E-3"/>
    <n v="1.5729117072310658E-2"/>
    <n v="2.3593675608465987E-2"/>
    <n v="3.1458234144621317E-2"/>
  </r>
  <r>
    <x v="2"/>
    <x v="11"/>
    <x v="5"/>
    <n v="0"/>
    <n v="1.4990183077012514E-3"/>
    <n v="2.9980366154025028E-3"/>
    <n v="4.4970549231037535E-3"/>
    <n v="5.9960732308050055E-3"/>
  </r>
  <r>
    <x v="2"/>
    <x v="11"/>
    <x v="6"/>
    <n v="1.4990183077012514E-3"/>
    <n v="2.9980366154025028E-3"/>
    <n v="5.9960732308050055E-3"/>
    <n v="8.994109846207507E-3"/>
    <n v="1.1992146461610011E-2"/>
  </r>
  <r>
    <x v="2"/>
    <x v="11"/>
    <x v="7"/>
    <n v="2.2485274615518767E-3"/>
    <n v="4.4970549231037535E-3"/>
    <n v="8.994109846207507E-3"/>
    <n v="1.3491164769311262E-2"/>
    <n v="1.7988219692415014E-2"/>
  </r>
  <r>
    <x v="2"/>
    <x v="11"/>
    <x v="8"/>
    <n v="2.9980366154025028E-3"/>
    <n v="5.9960732308050055E-3"/>
    <n v="1.1992146461610011E-2"/>
    <n v="1.7988219692415014E-2"/>
    <n v="2.3984292923220022E-2"/>
  </r>
  <r>
    <x v="2"/>
    <x v="11"/>
    <x v="9"/>
    <n v="3.7475457692531283E-3"/>
    <n v="7.4950915385062567E-3"/>
    <n v="1.4990183077012513E-2"/>
    <n v="2.2485274615518771E-2"/>
    <n v="2.9980366154025027E-2"/>
  </r>
  <r>
    <x v="2"/>
    <x v="12"/>
    <x v="5"/>
    <n v="0"/>
    <n v="1.4637204528094158E-3"/>
    <n v="2.9274409056188316E-3"/>
    <n v="4.3911613584282465E-3"/>
    <n v="5.8548818112376631E-3"/>
  </r>
  <r>
    <x v="2"/>
    <x v="12"/>
    <x v="6"/>
    <n v="1.4637204528094158E-3"/>
    <n v="2.9274409056188316E-3"/>
    <n v="5.8548818112376631E-3"/>
    <n v="8.782322716856493E-3"/>
    <n v="1.1709763622475326E-2"/>
  </r>
  <r>
    <x v="2"/>
    <x v="12"/>
    <x v="7"/>
    <n v="2.1955806792141232E-3"/>
    <n v="4.3911613584282465E-3"/>
    <n v="8.782322716856493E-3"/>
    <n v="1.3173484075284741E-2"/>
    <n v="1.7564645433712986E-2"/>
  </r>
  <r>
    <x v="2"/>
    <x v="12"/>
    <x v="8"/>
    <n v="2.9274409056188316E-3"/>
    <n v="5.8548818112376631E-3"/>
    <n v="1.1709763622475326E-2"/>
    <n v="1.7564645433712986E-2"/>
    <n v="2.3419527244950653E-2"/>
  </r>
  <r>
    <x v="2"/>
    <x v="12"/>
    <x v="9"/>
    <n v="3.659301132023539E-3"/>
    <n v="7.318602264047078E-3"/>
    <n v="1.4637204528094156E-2"/>
    <n v="2.1955806792141236E-2"/>
    <n v="2.9274409056188312E-2"/>
  </r>
  <r>
    <x v="2"/>
    <x v="0"/>
    <x v="5"/>
    <n v="0"/>
    <n v="1.3275537381937635E-3"/>
    <n v="2.6551074763875269E-3"/>
    <n v="3.9826612145812904E-3"/>
    <n v="5.3102149527750539E-3"/>
  </r>
  <r>
    <x v="2"/>
    <x v="0"/>
    <x v="6"/>
    <n v="1.3275537381937635E-3"/>
    <n v="2.6551074763875269E-3"/>
    <n v="5.3102149527750539E-3"/>
    <n v="7.9653224291625808E-3"/>
    <n v="1.0620429905550108E-2"/>
  </r>
  <r>
    <x v="2"/>
    <x v="0"/>
    <x v="7"/>
    <n v="1.9913306072906452E-3"/>
    <n v="3.9826612145812904E-3"/>
    <n v="7.9653224291625808E-3"/>
    <n v="1.1947983643743871E-2"/>
    <n v="1.5930644858325162E-2"/>
  </r>
  <r>
    <x v="2"/>
    <x v="0"/>
    <x v="8"/>
    <n v="2.6551074763875269E-3"/>
    <n v="5.3102149527750539E-3"/>
    <n v="1.0620429905550108E-2"/>
    <n v="1.5930644858325162E-2"/>
    <n v="2.1240859811100216E-2"/>
  </r>
  <r>
    <x v="2"/>
    <x v="0"/>
    <x v="9"/>
    <n v="3.3188843454844087E-3"/>
    <n v="6.6377686909688174E-3"/>
    <n v="1.3275537381937635E-2"/>
    <n v="1.991330607290645E-2"/>
    <n v="2.6551074763875269E-2"/>
  </r>
  <r>
    <x v="2"/>
    <x v="1"/>
    <x v="5"/>
    <n v="0"/>
    <n v="1.5120945135965367E-3"/>
    <n v="3.0241890271930734E-3"/>
    <n v="4.5362835407896096E-3"/>
    <n v="6.0483780543861467E-3"/>
  </r>
  <r>
    <x v="2"/>
    <x v="1"/>
    <x v="6"/>
    <n v="1.5120945135965367E-3"/>
    <n v="3.0241890271930734E-3"/>
    <n v="6.0483780543861467E-3"/>
    <n v="9.0725670815792192E-3"/>
    <n v="1.2096756108772293E-2"/>
  </r>
  <r>
    <x v="2"/>
    <x v="1"/>
    <x v="7"/>
    <n v="2.2681417703948048E-3"/>
    <n v="4.5362835407896096E-3"/>
    <n v="9.0725670815792192E-3"/>
    <n v="1.3608850622368829E-2"/>
    <n v="1.8145134163158438E-2"/>
  </r>
  <r>
    <x v="2"/>
    <x v="1"/>
    <x v="8"/>
    <n v="3.0241890271930734E-3"/>
    <n v="6.0483780543861467E-3"/>
    <n v="1.2096756108772293E-2"/>
    <n v="1.8145134163158438E-2"/>
    <n v="2.4193512217544587E-2"/>
  </r>
  <r>
    <x v="2"/>
    <x v="1"/>
    <x v="9"/>
    <n v="3.7802362839913415E-3"/>
    <n v="7.560472567982683E-3"/>
    <n v="1.5120945135965366E-2"/>
    <n v="2.2681417703948048E-2"/>
    <n v="3.0241890271930732E-2"/>
  </r>
  <r>
    <x v="2"/>
    <x v="2"/>
    <x v="5"/>
    <n v="0"/>
    <n v="1.3341073571834028E-3"/>
    <n v="2.6682147143668056E-3"/>
    <n v="4.0023220715502076E-3"/>
    <n v="5.3364294287336113E-3"/>
  </r>
  <r>
    <x v="2"/>
    <x v="2"/>
    <x v="6"/>
    <n v="1.3341073571834028E-3"/>
    <n v="2.6682147143668056E-3"/>
    <n v="5.3364294287336113E-3"/>
    <n v="8.0046441431004152E-3"/>
    <n v="1.0672858857467223E-2"/>
  </r>
  <r>
    <x v="2"/>
    <x v="2"/>
    <x v="7"/>
    <n v="2.0011610357751038E-3"/>
    <n v="4.0023220715502076E-3"/>
    <n v="8.0046441431004152E-3"/>
    <n v="1.2006966214650625E-2"/>
    <n v="1.600928828620083E-2"/>
  </r>
  <r>
    <x v="2"/>
    <x v="2"/>
    <x v="8"/>
    <n v="2.6682147143668056E-3"/>
    <n v="5.3364294287336113E-3"/>
    <n v="1.0672858857467223E-2"/>
    <n v="1.600928828620083E-2"/>
    <n v="2.1345717714934445E-2"/>
  </r>
  <r>
    <x v="2"/>
    <x v="2"/>
    <x v="9"/>
    <n v="3.3352683929585066E-3"/>
    <n v="6.6705367859170132E-3"/>
    <n v="1.3341073571834026E-2"/>
    <n v="2.001161035775104E-2"/>
    <n v="2.6682147143668053E-2"/>
  </r>
  <r>
    <x v="3"/>
    <x v="3"/>
    <x v="5"/>
    <n v="0"/>
    <n v="1.6354735807916215E-3"/>
    <n v="3.2709471615832431E-3"/>
    <n v="4.9064207423748646E-3"/>
    <n v="6.5418943231664861E-3"/>
  </r>
  <r>
    <x v="3"/>
    <x v="3"/>
    <x v="6"/>
    <n v="1.6354735807916215E-3"/>
    <n v="3.2709471615832431E-3"/>
    <n v="6.5418943231664861E-3"/>
    <n v="9.8128414847497292E-3"/>
    <n v="1.3083788646332972E-2"/>
  </r>
  <r>
    <x v="3"/>
    <x v="3"/>
    <x v="7"/>
    <n v="2.4532103711874323E-3"/>
    <n v="4.9064207423748646E-3"/>
    <n v="9.8128414847497292E-3"/>
    <n v="1.4719262227124594E-2"/>
    <n v="1.9625682969499458E-2"/>
  </r>
  <r>
    <x v="3"/>
    <x v="3"/>
    <x v="8"/>
    <n v="3.2709471615832431E-3"/>
    <n v="6.5418943231664861E-3"/>
    <n v="1.3083788646332972E-2"/>
    <n v="1.9625682969499458E-2"/>
    <n v="2.6167577292665944E-2"/>
  </r>
  <r>
    <x v="3"/>
    <x v="3"/>
    <x v="9"/>
    <n v="4.0886839519790538E-3"/>
    <n v="8.1773679039581076E-3"/>
    <n v="1.6354735807916215E-2"/>
    <n v="2.4532103711874323E-2"/>
    <n v="3.2709471615832431E-2"/>
  </r>
  <r>
    <x v="3"/>
    <x v="4"/>
    <x v="5"/>
    <n v="0"/>
    <n v="1.674759955092431E-3"/>
    <n v="3.349519910184862E-3"/>
    <n v="5.0242798652772921E-3"/>
    <n v="6.6990398203697239E-3"/>
  </r>
  <r>
    <x v="3"/>
    <x v="4"/>
    <x v="6"/>
    <n v="1.674759955092431E-3"/>
    <n v="3.349519910184862E-3"/>
    <n v="6.6990398203697239E-3"/>
    <n v="1.0048559730554584E-2"/>
    <n v="1.3398079640739448E-2"/>
  </r>
  <r>
    <x v="3"/>
    <x v="4"/>
    <x v="7"/>
    <n v="2.512139932638646E-3"/>
    <n v="5.0242798652772921E-3"/>
    <n v="1.0048559730554584E-2"/>
    <n v="1.5072839595831878E-2"/>
    <n v="2.0097119461109168E-2"/>
  </r>
  <r>
    <x v="3"/>
    <x v="4"/>
    <x v="8"/>
    <n v="3.349519910184862E-3"/>
    <n v="6.6990398203697239E-3"/>
    <n v="1.3398079640739448E-2"/>
    <n v="2.0097119461109168E-2"/>
    <n v="2.6796159281478896E-2"/>
  </r>
  <r>
    <x v="3"/>
    <x v="4"/>
    <x v="9"/>
    <n v="4.186899887731077E-3"/>
    <n v="8.373799775462154E-3"/>
    <n v="1.6747599550924308E-2"/>
    <n v="2.5121399326386462E-2"/>
    <n v="3.3495199101848616E-2"/>
  </r>
  <r>
    <x v="3"/>
    <x v="5"/>
    <x v="5"/>
    <n v="0"/>
    <n v="1.5753564823908009E-3"/>
    <n v="3.1507129647816018E-3"/>
    <n v="4.7260694471724027E-3"/>
    <n v="6.3014259295632036E-3"/>
  </r>
  <r>
    <x v="3"/>
    <x v="5"/>
    <x v="6"/>
    <n v="1.5753564823908009E-3"/>
    <n v="3.1507129647816018E-3"/>
    <n v="6.3014259295632036E-3"/>
    <n v="9.4521388943448054E-3"/>
    <n v="1.2602851859126407E-2"/>
  </r>
  <r>
    <x v="3"/>
    <x v="5"/>
    <x v="7"/>
    <n v="2.3630347235862013E-3"/>
    <n v="4.7260694471724027E-3"/>
    <n v="9.4521388943448054E-3"/>
    <n v="1.4178208341517208E-2"/>
    <n v="1.8904277788689611E-2"/>
  </r>
  <r>
    <x v="3"/>
    <x v="5"/>
    <x v="8"/>
    <n v="3.1507129647816018E-3"/>
    <n v="6.3014259295632036E-3"/>
    <n v="1.2602851859126407E-2"/>
    <n v="1.8904277788689611E-2"/>
    <n v="2.5205703718252814E-2"/>
  </r>
  <r>
    <x v="3"/>
    <x v="5"/>
    <x v="9"/>
    <n v="3.9383912059770022E-3"/>
    <n v="7.8767824119540045E-3"/>
    <n v="1.5753564823908009E-2"/>
    <n v="2.3630347235862013E-2"/>
    <n v="3.1507129647816018E-2"/>
  </r>
  <r>
    <x v="3"/>
    <x v="7"/>
    <x v="5"/>
    <n v="0"/>
    <n v="2.1523790149605712E-3"/>
    <n v="4.3047580299211425E-3"/>
    <n v="6.4571370448817129E-3"/>
    <n v="8.609516059842285E-3"/>
  </r>
  <r>
    <x v="3"/>
    <x v="7"/>
    <x v="6"/>
    <n v="2.1523790149605712E-3"/>
    <n v="4.3047580299211425E-3"/>
    <n v="8.609516059842285E-3"/>
    <n v="1.2914274089763426E-2"/>
    <n v="1.721903211968457E-2"/>
  </r>
  <r>
    <x v="3"/>
    <x v="7"/>
    <x v="7"/>
    <n v="3.2285685224408564E-3"/>
    <n v="6.4571370448817129E-3"/>
    <n v="1.2914274089763426E-2"/>
    <n v="1.937141113464514E-2"/>
    <n v="2.5828548179526852E-2"/>
  </r>
  <r>
    <x v="3"/>
    <x v="7"/>
    <x v="8"/>
    <n v="4.3047580299211425E-3"/>
    <n v="8.609516059842285E-3"/>
    <n v="1.721903211968457E-2"/>
    <n v="2.5828548179526852E-2"/>
    <n v="3.443806423936914E-2"/>
  </r>
  <r>
    <x v="3"/>
    <x v="7"/>
    <x v="9"/>
    <n v="5.3809475374014277E-3"/>
    <n v="1.0761895074802855E-2"/>
    <n v="2.1523790149605711E-2"/>
    <n v="3.228568522440857E-2"/>
    <n v="4.3047580299211421E-2"/>
  </r>
  <r>
    <x v="3"/>
    <x v="8"/>
    <x v="5"/>
    <n v="0"/>
    <n v="0"/>
    <n v="0"/>
    <n v="0"/>
    <n v="0"/>
  </r>
  <r>
    <x v="3"/>
    <x v="8"/>
    <x v="6"/>
    <n v="0"/>
    <n v="0"/>
    <n v="0"/>
    <n v="0"/>
    <n v="0"/>
  </r>
  <r>
    <x v="3"/>
    <x v="8"/>
    <x v="7"/>
    <n v="0"/>
    <n v="0"/>
    <n v="0"/>
    <n v="0"/>
    <n v="0"/>
  </r>
  <r>
    <x v="3"/>
    <x v="8"/>
    <x v="8"/>
    <n v="0"/>
    <n v="0"/>
    <n v="0"/>
    <n v="0"/>
    <n v="0"/>
  </r>
  <r>
    <x v="3"/>
    <x v="8"/>
    <x v="9"/>
    <n v="0"/>
    <n v="0"/>
    <n v="0"/>
    <n v="0"/>
    <n v="0"/>
  </r>
  <r>
    <x v="3"/>
    <x v="9"/>
    <x v="5"/>
    <n v="0"/>
    <n v="0"/>
    <n v="0"/>
    <n v="0"/>
    <n v="0"/>
  </r>
  <r>
    <x v="3"/>
    <x v="9"/>
    <x v="6"/>
    <n v="0"/>
    <n v="0"/>
    <n v="0"/>
    <n v="0"/>
    <n v="0"/>
  </r>
  <r>
    <x v="3"/>
    <x v="9"/>
    <x v="7"/>
    <n v="0"/>
    <n v="0"/>
    <n v="0"/>
    <n v="0"/>
    <n v="0"/>
  </r>
  <r>
    <x v="3"/>
    <x v="9"/>
    <x v="8"/>
    <n v="0"/>
    <n v="0"/>
    <n v="0"/>
    <n v="0"/>
    <n v="0"/>
  </r>
  <r>
    <x v="3"/>
    <x v="9"/>
    <x v="9"/>
    <n v="0"/>
    <n v="0"/>
    <n v="0"/>
    <n v="0"/>
    <n v="0"/>
  </r>
  <r>
    <x v="3"/>
    <x v="10"/>
    <x v="5"/>
    <n v="0"/>
    <n v="0"/>
    <n v="0"/>
    <n v="0"/>
    <n v="0"/>
  </r>
  <r>
    <x v="3"/>
    <x v="10"/>
    <x v="6"/>
    <n v="0"/>
    <n v="0"/>
    <n v="0"/>
    <n v="0"/>
    <n v="0"/>
  </r>
  <r>
    <x v="3"/>
    <x v="10"/>
    <x v="7"/>
    <n v="0"/>
    <n v="0"/>
    <n v="0"/>
    <n v="0"/>
    <n v="0"/>
  </r>
  <r>
    <x v="3"/>
    <x v="10"/>
    <x v="8"/>
    <n v="0"/>
    <n v="0"/>
    <n v="0"/>
    <n v="0"/>
    <n v="0"/>
  </r>
  <r>
    <x v="3"/>
    <x v="10"/>
    <x v="9"/>
    <n v="0"/>
    <n v="0"/>
    <n v="0"/>
    <n v="0"/>
    <n v="0"/>
  </r>
  <r>
    <x v="3"/>
    <x v="11"/>
    <x v="5"/>
    <n v="0"/>
    <n v="0"/>
    <n v="0"/>
    <n v="0"/>
    <n v="0"/>
  </r>
  <r>
    <x v="3"/>
    <x v="11"/>
    <x v="6"/>
    <n v="0"/>
    <n v="0"/>
    <n v="0"/>
    <n v="0"/>
    <n v="0"/>
  </r>
  <r>
    <x v="3"/>
    <x v="11"/>
    <x v="7"/>
    <n v="0"/>
    <n v="0"/>
    <n v="0"/>
    <n v="0"/>
    <n v="0"/>
  </r>
  <r>
    <x v="3"/>
    <x v="11"/>
    <x v="8"/>
    <n v="0"/>
    <n v="0"/>
    <n v="0"/>
    <n v="0"/>
    <n v="0"/>
  </r>
  <r>
    <x v="3"/>
    <x v="11"/>
    <x v="9"/>
    <n v="0"/>
    <n v="0"/>
    <n v="0"/>
    <n v="0"/>
    <n v="0"/>
  </r>
  <r>
    <x v="3"/>
    <x v="12"/>
    <x v="5"/>
    <n v="0"/>
    <n v="0"/>
    <n v="0"/>
    <n v="0"/>
    <n v="0"/>
  </r>
  <r>
    <x v="3"/>
    <x v="12"/>
    <x v="6"/>
    <n v="0"/>
    <n v="0"/>
    <n v="0"/>
    <n v="0"/>
    <n v="0"/>
  </r>
  <r>
    <x v="3"/>
    <x v="12"/>
    <x v="7"/>
    <n v="0"/>
    <n v="0"/>
    <n v="0"/>
    <n v="0"/>
    <n v="0"/>
  </r>
  <r>
    <x v="3"/>
    <x v="12"/>
    <x v="8"/>
    <n v="0"/>
    <n v="0"/>
    <n v="0"/>
    <n v="0"/>
    <n v="0"/>
  </r>
  <r>
    <x v="3"/>
    <x v="12"/>
    <x v="9"/>
    <n v="0"/>
    <n v="0"/>
    <n v="0"/>
    <n v="0"/>
    <n v="0"/>
  </r>
  <r>
    <x v="3"/>
    <x v="0"/>
    <x v="5"/>
    <n v="0"/>
    <n v="0"/>
    <n v="0"/>
    <n v="0"/>
    <n v="0"/>
  </r>
  <r>
    <x v="3"/>
    <x v="0"/>
    <x v="6"/>
    <n v="0"/>
    <n v="0"/>
    <n v="0"/>
    <n v="0"/>
    <n v="0"/>
  </r>
  <r>
    <x v="3"/>
    <x v="0"/>
    <x v="7"/>
    <n v="0"/>
    <n v="0"/>
    <n v="0"/>
    <n v="0"/>
    <n v="0"/>
  </r>
  <r>
    <x v="3"/>
    <x v="0"/>
    <x v="8"/>
    <n v="0"/>
    <n v="0"/>
    <n v="0"/>
    <n v="0"/>
    <n v="0"/>
  </r>
  <r>
    <x v="3"/>
    <x v="0"/>
    <x v="9"/>
    <n v="0"/>
    <n v="0"/>
    <n v="0"/>
    <n v="0"/>
    <n v="0"/>
  </r>
  <r>
    <x v="3"/>
    <x v="1"/>
    <x v="5"/>
    <n v="0"/>
    <n v="0"/>
    <n v="0"/>
    <n v="0"/>
    <n v="0"/>
  </r>
  <r>
    <x v="3"/>
    <x v="1"/>
    <x v="6"/>
    <n v="0"/>
    <n v="0"/>
    <n v="0"/>
    <n v="0"/>
    <n v="0"/>
  </r>
  <r>
    <x v="3"/>
    <x v="1"/>
    <x v="7"/>
    <n v="0"/>
    <n v="0"/>
    <n v="0"/>
    <n v="0"/>
    <n v="0"/>
  </r>
  <r>
    <x v="3"/>
    <x v="1"/>
    <x v="8"/>
    <n v="0"/>
    <n v="0"/>
    <n v="0"/>
    <n v="0"/>
    <n v="0"/>
  </r>
  <r>
    <x v="3"/>
    <x v="1"/>
    <x v="9"/>
    <n v="0"/>
    <n v="0"/>
    <n v="0"/>
    <n v="0"/>
    <n v="0"/>
  </r>
  <r>
    <x v="3"/>
    <x v="2"/>
    <x v="5"/>
    <n v="0"/>
    <n v="0"/>
    <n v="0"/>
    <n v="0"/>
    <n v="0"/>
  </r>
  <r>
    <x v="3"/>
    <x v="2"/>
    <x v="6"/>
    <n v="0"/>
    <n v="0"/>
    <n v="0"/>
    <n v="0"/>
    <n v="0"/>
  </r>
  <r>
    <x v="3"/>
    <x v="2"/>
    <x v="7"/>
    <n v="0"/>
    <n v="0"/>
    <n v="0"/>
    <n v="0"/>
    <n v="0"/>
  </r>
  <r>
    <x v="3"/>
    <x v="2"/>
    <x v="8"/>
    <n v="0"/>
    <n v="0"/>
    <n v="0"/>
    <n v="0"/>
    <n v="0"/>
  </r>
  <r>
    <x v="3"/>
    <x v="2"/>
    <x v="9"/>
    <n v="0"/>
    <n v="0"/>
    <n v="0"/>
    <n v="0"/>
    <n v="0"/>
  </r>
  <r>
    <x v="4"/>
    <x v="3"/>
    <x v="5"/>
    <n v="0"/>
    <n v="1.5858119560876766E-3"/>
    <n v="3.1716239121753532E-3"/>
    <n v="4.7574358682630291E-3"/>
    <n v="6.3432478243507064E-3"/>
  </r>
  <r>
    <x v="4"/>
    <x v="3"/>
    <x v="6"/>
    <n v="1.5858119560876766E-3"/>
    <n v="3.1716239121753532E-3"/>
    <n v="6.3432478243507064E-3"/>
    <n v="9.5148717365260583E-3"/>
    <n v="1.2686495648701413E-2"/>
  </r>
  <r>
    <x v="4"/>
    <x v="3"/>
    <x v="7"/>
    <n v="2.3787179341315146E-3"/>
    <n v="4.7574358682630291E-3"/>
    <n v="9.5148717365260583E-3"/>
    <n v="1.427230760478909E-2"/>
    <n v="1.9029743473052117E-2"/>
  </r>
  <r>
    <x v="4"/>
    <x v="3"/>
    <x v="8"/>
    <n v="3.1716239121753532E-3"/>
    <n v="6.3432478243507064E-3"/>
    <n v="1.2686495648701413E-2"/>
    <n v="1.9029743473052117E-2"/>
    <n v="2.5372991297402826E-2"/>
  </r>
  <r>
    <x v="4"/>
    <x v="3"/>
    <x v="9"/>
    <n v="3.9645298902191914E-3"/>
    <n v="7.9290597804383828E-3"/>
    <n v="1.5858119560876766E-2"/>
    <n v="2.3787179341315148E-2"/>
    <n v="3.1716239121753531E-2"/>
  </r>
  <r>
    <x v="4"/>
    <x v="4"/>
    <x v="5"/>
    <n v="0"/>
    <n v="1.3523900575314141E-3"/>
    <n v="2.7047801150628281E-3"/>
    <n v="4.0571701725942416E-3"/>
    <n v="5.4095602301256563E-3"/>
  </r>
  <r>
    <x v="4"/>
    <x v="4"/>
    <x v="6"/>
    <n v="1.3523900575314141E-3"/>
    <n v="2.7047801150628281E-3"/>
    <n v="5.4095602301256563E-3"/>
    <n v="8.1143403451884831E-3"/>
    <n v="1.0819120460251313E-2"/>
  </r>
  <r>
    <x v="4"/>
    <x v="4"/>
    <x v="7"/>
    <n v="2.0285850862971208E-3"/>
    <n v="4.0571701725942416E-3"/>
    <n v="8.1143403451884831E-3"/>
    <n v="1.2171510517782726E-2"/>
    <n v="1.6228680690376966E-2"/>
  </r>
  <r>
    <x v="4"/>
    <x v="4"/>
    <x v="8"/>
    <n v="2.7047801150628281E-3"/>
    <n v="5.4095602301256563E-3"/>
    <n v="1.0819120460251313E-2"/>
    <n v="1.6228680690376966E-2"/>
    <n v="2.1638240920502625E-2"/>
  </r>
  <r>
    <x v="4"/>
    <x v="4"/>
    <x v="9"/>
    <n v="3.3809751438285351E-3"/>
    <n v="6.7619502876570701E-3"/>
    <n v="1.352390057531414E-2"/>
    <n v="2.0285850862971209E-2"/>
    <n v="2.704780115062828E-2"/>
  </r>
  <r>
    <x v="4"/>
    <x v="5"/>
    <x v="5"/>
    <n v="0"/>
    <n v="1.5239635488694021E-3"/>
    <n v="3.0479270977388042E-3"/>
    <n v="4.5718906466082057E-3"/>
    <n v="6.0958541954776084E-3"/>
  </r>
  <r>
    <x v="4"/>
    <x v="5"/>
    <x v="6"/>
    <n v="1.5239635488694021E-3"/>
    <n v="3.0479270977388042E-3"/>
    <n v="6.0958541954776084E-3"/>
    <n v="9.1437812932164114E-3"/>
    <n v="1.2191708390955217E-2"/>
  </r>
  <r>
    <x v="4"/>
    <x v="5"/>
    <x v="7"/>
    <n v="2.2859453233041028E-3"/>
    <n v="4.5718906466082057E-3"/>
    <n v="9.1437812932164114E-3"/>
    <n v="1.371567193982462E-2"/>
    <n v="1.8287562586432823E-2"/>
  </r>
  <r>
    <x v="4"/>
    <x v="5"/>
    <x v="8"/>
    <n v="3.0479270977388042E-3"/>
    <n v="6.0958541954776084E-3"/>
    <n v="1.2191708390955217E-2"/>
    <n v="1.8287562586432823E-2"/>
    <n v="2.4383416781910434E-2"/>
  </r>
  <r>
    <x v="4"/>
    <x v="5"/>
    <x v="9"/>
    <n v="3.8099088721735052E-3"/>
    <n v="7.6198177443470103E-3"/>
    <n v="1.5239635488694021E-2"/>
    <n v="2.2859453233041033E-2"/>
    <n v="3.0479270977388041E-2"/>
  </r>
  <r>
    <x v="4"/>
    <x v="7"/>
    <x v="5"/>
    <n v="0"/>
    <n v="1.3228551717871337E-3"/>
    <n v="2.6457103435742675E-3"/>
    <n v="3.9685655153614005E-3"/>
    <n v="5.2914206871485349E-3"/>
  </r>
  <r>
    <x v="4"/>
    <x v="7"/>
    <x v="6"/>
    <n v="1.3228551717871337E-3"/>
    <n v="2.6457103435742675E-3"/>
    <n v="5.2914206871485349E-3"/>
    <n v="7.9371310307228011E-3"/>
    <n v="1.058284137429707E-2"/>
  </r>
  <r>
    <x v="4"/>
    <x v="7"/>
    <x v="7"/>
    <n v="1.9842827576807003E-3"/>
    <n v="3.9685655153614005E-3"/>
    <n v="7.9371310307228011E-3"/>
    <n v="1.1905696546084204E-2"/>
    <n v="1.5874262061445602E-2"/>
  </r>
  <r>
    <x v="4"/>
    <x v="7"/>
    <x v="8"/>
    <n v="2.6457103435742675E-3"/>
    <n v="5.2914206871485349E-3"/>
    <n v="1.058284137429707E-2"/>
    <n v="1.5874262061445602E-2"/>
    <n v="2.116568274859414E-2"/>
  </r>
  <r>
    <x v="4"/>
    <x v="7"/>
    <x v="9"/>
    <n v="3.3071379294678342E-3"/>
    <n v="6.6142758589356684E-3"/>
    <n v="1.3228551717871337E-2"/>
    <n v="1.9842827576807005E-2"/>
    <n v="2.6457103435742674E-2"/>
  </r>
  <r>
    <x v="4"/>
    <x v="8"/>
    <x v="5"/>
    <n v="0"/>
    <n v="2.0175617703995035E-3"/>
    <n v="4.035123540799007E-3"/>
    <n v="6.0526853111985092E-3"/>
    <n v="8.0702470815980139E-3"/>
  </r>
  <r>
    <x v="4"/>
    <x v="8"/>
    <x v="6"/>
    <n v="2.0175617703995035E-3"/>
    <n v="4.035123540799007E-3"/>
    <n v="8.0702470815980139E-3"/>
    <n v="1.2105370622397018E-2"/>
    <n v="1.6140494163196028E-2"/>
  </r>
  <r>
    <x v="4"/>
    <x v="8"/>
    <x v="7"/>
    <n v="3.0263426555992546E-3"/>
    <n v="6.0526853111985092E-3"/>
    <n v="1.2105370622397018E-2"/>
    <n v="1.815805593359553E-2"/>
    <n v="2.4210741244794037E-2"/>
  </r>
  <r>
    <x v="4"/>
    <x v="8"/>
    <x v="8"/>
    <n v="4.035123540799007E-3"/>
    <n v="8.0702470815980139E-3"/>
    <n v="1.6140494163196028E-2"/>
    <n v="2.4210741244794037E-2"/>
    <n v="3.2280988326392056E-2"/>
  </r>
  <r>
    <x v="4"/>
    <x v="8"/>
    <x v="9"/>
    <n v="5.0439044259987581E-3"/>
    <n v="1.0087808851997516E-2"/>
    <n v="2.0175617703995032E-2"/>
    <n v="3.0263426555992547E-2"/>
    <n v="4.0351235407990065E-2"/>
  </r>
  <r>
    <x v="4"/>
    <x v="9"/>
    <x v="5"/>
    <n v="0"/>
    <n v="1.9622202345322744E-3"/>
    <n v="3.9244404690645489E-3"/>
    <n v="5.8866607035968233E-3"/>
    <n v="7.8488809381290978E-3"/>
  </r>
  <r>
    <x v="4"/>
    <x v="9"/>
    <x v="6"/>
    <n v="1.9622202345322744E-3"/>
    <n v="3.9244404690645489E-3"/>
    <n v="7.8488809381290978E-3"/>
    <n v="1.1773321407193647E-2"/>
    <n v="1.5697761876258196E-2"/>
  </r>
  <r>
    <x v="4"/>
    <x v="9"/>
    <x v="7"/>
    <n v="2.9433303517984117E-3"/>
    <n v="5.8866607035968233E-3"/>
    <n v="1.1773321407193647E-2"/>
    <n v="1.7659982110790472E-2"/>
    <n v="2.3546642814387293E-2"/>
  </r>
  <r>
    <x v="4"/>
    <x v="9"/>
    <x v="8"/>
    <n v="3.9244404690645489E-3"/>
    <n v="7.8488809381290978E-3"/>
    <n v="1.5697761876258196E-2"/>
    <n v="2.3546642814387293E-2"/>
    <n v="3.1395523752516391E-2"/>
  </r>
  <r>
    <x v="4"/>
    <x v="9"/>
    <x v="9"/>
    <n v="4.9055505863306861E-3"/>
    <n v="9.8111011726613722E-3"/>
    <n v="1.9622202345322744E-2"/>
    <n v="2.9433303517984115E-2"/>
    <n v="3.9244404690645489E-2"/>
  </r>
  <r>
    <x v="4"/>
    <x v="10"/>
    <x v="5"/>
    <n v="0"/>
    <n v="1.9327958605799582E-3"/>
    <n v="3.8655917211599163E-3"/>
    <n v="5.7983875817398736E-3"/>
    <n v="7.7311834423198326E-3"/>
  </r>
  <r>
    <x v="4"/>
    <x v="10"/>
    <x v="6"/>
    <n v="1.9327958605799582E-3"/>
    <n v="3.8655917211599163E-3"/>
    <n v="7.7311834423198326E-3"/>
    <n v="1.1596775163479747E-2"/>
    <n v="1.5462366884639665E-2"/>
  </r>
  <r>
    <x v="4"/>
    <x v="10"/>
    <x v="7"/>
    <n v="2.8991937908699368E-3"/>
    <n v="5.7983875817398736E-3"/>
    <n v="1.1596775163479747E-2"/>
    <n v="1.7395162745219621E-2"/>
    <n v="2.3193550326959494E-2"/>
  </r>
  <r>
    <x v="4"/>
    <x v="10"/>
    <x v="8"/>
    <n v="3.8655917211599163E-3"/>
    <n v="7.7311834423198326E-3"/>
    <n v="1.5462366884639665E-2"/>
    <n v="2.3193550326959494E-2"/>
    <n v="3.0924733769279331E-2"/>
  </r>
  <r>
    <x v="4"/>
    <x v="10"/>
    <x v="9"/>
    <n v="4.831989651449895E-3"/>
    <n v="9.6639793028997899E-3"/>
    <n v="1.932795860579958E-2"/>
    <n v="2.8991937908699368E-2"/>
    <n v="3.865591721159916E-2"/>
  </r>
  <r>
    <x v="4"/>
    <x v="11"/>
    <x v="5"/>
    <n v="0"/>
    <n v="1.7497809427645073E-3"/>
    <n v="3.4995618855290147E-3"/>
    <n v="5.2493428282935212E-3"/>
    <n v="6.9991237710580294E-3"/>
  </r>
  <r>
    <x v="4"/>
    <x v="11"/>
    <x v="6"/>
    <n v="1.7497809427645073E-3"/>
    <n v="3.4995618855290147E-3"/>
    <n v="6.9991237710580294E-3"/>
    <n v="1.0498685656587042E-2"/>
    <n v="1.3998247542116059E-2"/>
  </r>
  <r>
    <x v="4"/>
    <x v="11"/>
    <x v="7"/>
    <n v="2.6246714141467606E-3"/>
    <n v="5.2493428282935212E-3"/>
    <n v="1.0498685656587042E-2"/>
    <n v="1.5748028484880564E-2"/>
    <n v="2.0997371313174085E-2"/>
  </r>
  <r>
    <x v="4"/>
    <x v="11"/>
    <x v="8"/>
    <n v="3.4995618855290147E-3"/>
    <n v="6.9991237710580294E-3"/>
    <n v="1.3998247542116059E-2"/>
    <n v="2.0997371313174085E-2"/>
    <n v="2.7996495084232118E-2"/>
  </r>
  <r>
    <x v="4"/>
    <x v="11"/>
    <x v="9"/>
    <n v="4.3744523569112679E-3"/>
    <n v="8.7489047138225359E-3"/>
    <n v="1.7497809427645072E-2"/>
    <n v="2.6246714141467606E-2"/>
    <n v="3.4995618855290143E-2"/>
  </r>
  <r>
    <x v="4"/>
    <x v="12"/>
    <x v="5"/>
    <n v="0"/>
    <n v="1.9189000300322409E-3"/>
    <n v="3.8378000600644818E-3"/>
    <n v="5.7567000900967218E-3"/>
    <n v="7.6756001201289635E-3"/>
  </r>
  <r>
    <x v="4"/>
    <x v="12"/>
    <x v="6"/>
    <n v="1.9189000300322409E-3"/>
    <n v="3.8378000600644818E-3"/>
    <n v="7.6756001201289635E-3"/>
    <n v="1.1513400180193444E-2"/>
    <n v="1.5351200240257927E-2"/>
  </r>
  <r>
    <x v="4"/>
    <x v="12"/>
    <x v="7"/>
    <n v="2.8783500450483609E-3"/>
    <n v="5.7567000900967218E-3"/>
    <n v="1.1513400180193444E-2"/>
    <n v="1.7270100270290165E-2"/>
    <n v="2.3026800360386887E-2"/>
  </r>
  <r>
    <x v="4"/>
    <x v="12"/>
    <x v="8"/>
    <n v="3.8378000600644818E-3"/>
    <n v="7.6756001201289635E-3"/>
    <n v="1.5351200240257927E-2"/>
    <n v="2.3026800360386887E-2"/>
    <n v="3.0702400480515854E-2"/>
  </r>
  <r>
    <x v="4"/>
    <x v="12"/>
    <x v="9"/>
    <n v="4.7972500750806018E-3"/>
    <n v="9.5945001501612035E-3"/>
    <n v="1.9189000300322407E-2"/>
    <n v="2.8783500450483612E-2"/>
    <n v="3.8378000600644814E-2"/>
  </r>
  <r>
    <x v="4"/>
    <x v="0"/>
    <x v="5"/>
    <n v="0"/>
    <n v="1.911788071083977E-3"/>
    <n v="3.823576142167954E-3"/>
    <n v="5.7353642132519306E-3"/>
    <n v="7.6471522843359081E-3"/>
  </r>
  <r>
    <x v="4"/>
    <x v="0"/>
    <x v="6"/>
    <n v="1.911788071083977E-3"/>
    <n v="3.823576142167954E-3"/>
    <n v="7.6471522843359081E-3"/>
    <n v="1.1470728426503861E-2"/>
    <n v="1.5294304568671816E-2"/>
  </r>
  <r>
    <x v="4"/>
    <x v="0"/>
    <x v="7"/>
    <n v="2.8676821066259653E-3"/>
    <n v="5.7353642132519306E-3"/>
    <n v="1.1470728426503861E-2"/>
    <n v="1.7206092639755793E-2"/>
    <n v="2.2941456853007722E-2"/>
  </r>
  <r>
    <x v="4"/>
    <x v="0"/>
    <x v="8"/>
    <n v="3.823576142167954E-3"/>
    <n v="7.6471522843359081E-3"/>
    <n v="1.5294304568671816E-2"/>
    <n v="2.2941456853007722E-2"/>
    <n v="3.0588609137343632E-2"/>
  </r>
  <r>
    <x v="4"/>
    <x v="0"/>
    <x v="9"/>
    <n v="4.7794701777099423E-3"/>
    <n v="9.5589403554198846E-3"/>
    <n v="1.9117880710839769E-2"/>
    <n v="2.8676821066259656E-2"/>
    <n v="3.8235761421679539E-2"/>
  </r>
  <r>
    <x v="4"/>
    <x v="1"/>
    <x v="5"/>
    <n v="0"/>
    <n v="1.820303154546286E-3"/>
    <n v="3.6406063090925721E-3"/>
    <n v="5.4609094636388581E-3"/>
    <n v="7.2812126181851441E-3"/>
  </r>
  <r>
    <x v="4"/>
    <x v="1"/>
    <x v="6"/>
    <n v="1.820303154546286E-3"/>
    <n v="3.6406063090925721E-3"/>
    <n v="7.2812126181851441E-3"/>
    <n v="1.0921818927277716E-2"/>
    <n v="1.4562425236370288E-2"/>
  </r>
  <r>
    <x v="4"/>
    <x v="1"/>
    <x v="7"/>
    <n v="2.7304547318194291E-3"/>
    <n v="5.4609094636388581E-3"/>
    <n v="1.0921818927277716E-2"/>
    <n v="1.6382728390916576E-2"/>
    <n v="2.1843637854555432E-2"/>
  </r>
  <r>
    <x v="4"/>
    <x v="1"/>
    <x v="8"/>
    <n v="3.6406063090925721E-3"/>
    <n v="7.2812126181851441E-3"/>
    <n v="1.4562425236370288E-2"/>
    <n v="2.1843637854555432E-2"/>
    <n v="2.9124850472740577E-2"/>
  </r>
  <r>
    <x v="4"/>
    <x v="1"/>
    <x v="9"/>
    <n v="4.5507578863657151E-3"/>
    <n v="9.1015157727314302E-3"/>
    <n v="1.820303154546286E-2"/>
    <n v="2.7304547318194289E-2"/>
    <n v="3.6406063090925721E-2"/>
  </r>
  <r>
    <x v="4"/>
    <x v="2"/>
    <x v="5"/>
    <n v="0"/>
    <n v="1.6198619199637749E-3"/>
    <n v="3.2397238399275497E-3"/>
    <n v="4.8595857598913239E-3"/>
    <n v="6.4794476798550995E-3"/>
  </r>
  <r>
    <x v="4"/>
    <x v="2"/>
    <x v="6"/>
    <n v="1.6198619199637749E-3"/>
    <n v="3.2397238399275497E-3"/>
    <n v="6.4794476798550995E-3"/>
    <n v="9.7191715197826479E-3"/>
    <n v="1.2958895359710199E-2"/>
  </r>
  <r>
    <x v="4"/>
    <x v="2"/>
    <x v="7"/>
    <n v="2.429792879945662E-3"/>
    <n v="4.8595857598913239E-3"/>
    <n v="9.7191715197826479E-3"/>
    <n v="1.4578757279673974E-2"/>
    <n v="1.9438343039565296E-2"/>
  </r>
  <r>
    <x v="4"/>
    <x v="2"/>
    <x v="8"/>
    <n v="3.2397238399275497E-3"/>
    <n v="6.4794476798550995E-3"/>
    <n v="1.2958895359710199E-2"/>
    <n v="1.9438343039565296E-2"/>
    <n v="2.5917790719420398E-2"/>
  </r>
  <r>
    <x v="4"/>
    <x v="2"/>
    <x v="9"/>
    <n v="4.0496547999094371E-3"/>
    <n v="8.0993095998188741E-3"/>
    <n v="1.6198619199637748E-2"/>
    <n v="2.4297928799456622E-2"/>
    <n v="3.2397238399275496E-2"/>
  </r>
  <r>
    <x v="5"/>
    <x v="3"/>
    <x v="5"/>
    <n v="0"/>
    <n v="1.6996479811201598E-3"/>
    <n v="3.3992959622403196E-3"/>
    <n v="5.098943943360479E-3"/>
    <n v="6.7985919244806393E-3"/>
  </r>
  <r>
    <x v="5"/>
    <x v="3"/>
    <x v="6"/>
    <n v="1.6996479811201598E-3"/>
    <n v="3.3992959622403196E-3"/>
    <n v="6.7985919244806393E-3"/>
    <n v="1.0197887886720958E-2"/>
    <n v="1.3597183848961279E-2"/>
  </r>
  <r>
    <x v="5"/>
    <x v="3"/>
    <x v="7"/>
    <n v="2.5494719716802395E-3"/>
    <n v="5.098943943360479E-3"/>
    <n v="1.0197887886720958E-2"/>
    <n v="1.5296831830081438E-2"/>
    <n v="2.0395775773441916E-2"/>
  </r>
  <r>
    <x v="5"/>
    <x v="3"/>
    <x v="8"/>
    <n v="3.3992959622403196E-3"/>
    <n v="6.7985919244806393E-3"/>
    <n v="1.3597183848961279E-2"/>
    <n v="2.0395775773441916E-2"/>
    <n v="2.7194367697922557E-2"/>
  </r>
  <r>
    <x v="5"/>
    <x v="3"/>
    <x v="9"/>
    <n v="4.2491199528003993E-3"/>
    <n v="8.4982399056007987E-3"/>
    <n v="1.6996479811201597E-2"/>
    <n v="2.5494719716802394E-2"/>
    <n v="3.3992959622403195E-2"/>
  </r>
  <r>
    <x v="5"/>
    <x v="4"/>
    <x v="5"/>
    <n v="0"/>
    <n v="1.7500143783132688E-3"/>
    <n v="3.5000287566265375E-3"/>
    <n v="5.2500431349398061E-3"/>
    <n v="7.0000575132530751E-3"/>
  </r>
  <r>
    <x v="5"/>
    <x v="4"/>
    <x v="6"/>
    <n v="1.7500143783132688E-3"/>
    <n v="3.5000287566265375E-3"/>
    <n v="7.0000575132530751E-3"/>
    <n v="1.0500086269879612E-2"/>
    <n v="1.400011502650615E-2"/>
  </r>
  <r>
    <x v="5"/>
    <x v="4"/>
    <x v="7"/>
    <n v="2.6250215674699031E-3"/>
    <n v="5.2500431349398061E-3"/>
    <n v="1.0500086269879612E-2"/>
    <n v="1.5750129404819419E-2"/>
    <n v="2.1000172539759224E-2"/>
  </r>
  <r>
    <x v="5"/>
    <x v="4"/>
    <x v="8"/>
    <n v="3.5000287566265375E-3"/>
    <n v="7.0000575132530751E-3"/>
    <n v="1.400011502650615E-2"/>
    <n v="2.1000172539759224E-2"/>
    <n v="2.80002300530123E-2"/>
  </r>
  <r>
    <x v="5"/>
    <x v="4"/>
    <x v="9"/>
    <n v="4.3750359457831716E-3"/>
    <n v="8.7500718915663432E-3"/>
    <n v="1.7500143783132686E-2"/>
    <n v="2.625021567469903E-2"/>
    <n v="3.5000287566265373E-2"/>
  </r>
  <r>
    <x v="5"/>
    <x v="5"/>
    <x v="5"/>
    <n v="0"/>
    <n v="1.5482089109812062E-3"/>
    <n v="3.0964178219624124E-3"/>
    <n v="4.6446267329436179E-3"/>
    <n v="6.1928356439248248E-3"/>
  </r>
  <r>
    <x v="5"/>
    <x v="5"/>
    <x v="6"/>
    <n v="1.5482089109812062E-3"/>
    <n v="3.0964178219624124E-3"/>
    <n v="6.1928356439248248E-3"/>
    <n v="9.2892534658872358E-3"/>
    <n v="1.238567128784965E-2"/>
  </r>
  <r>
    <x v="5"/>
    <x v="5"/>
    <x v="7"/>
    <n v="2.322313366471809E-3"/>
    <n v="4.6446267329436179E-3"/>
    <n v="9.2892534658872358E-3"/>
    <n v="1.3933880198830855E-2"/>
    <n v="1.8578506931774472E-2"/>
  </r>
  <r>
    <x v="5"/>
    <x v="5"/>
    <x v="8"/>
    <n v="3.0964178219624124E-3"/>
    <n v="6.1928356439248248E-3"/>
    <n v="1.238567128784965E-2"/>
    <n v="1.8578506931774472E-2"/>
    <n v="2.4771342575699299E-2"/>
  </r>
  <r>
    <x v="5"/>
    <x v="5"/>
    <x v="9"/>
    <n v="3.8705222774530154E-3"/>
    <n v="7.7410445549060307E-3"/>
    <n v="1.5482089109812061E-2"/>
    <n v="2.3223133664718093E-2"/>
    <n v="3.0964178219624123E-2"/>
  </r>
  <r>
    <x v="5"/>
    <x v="7"/>
    <x v="5"/>
    <n v="0"/>
    <n v="1.558845653366947E-3"/>
    <n v="3.1176913067338941E-3"/>
    <n v="4.6765369601008411E-3"/>
    <n v="6.2353826134677881E-3"/>
  </r>
  <r>
    <x v="5"/>
    <x v="7"/>
    <x v="6"/>
    <n v="1.558845653366947E-3"/>
    <n v="3.1176913067338941E-3"/>
    <n v="6.2353826134677881E-3"/>
    <n v="9.3530739202016822E-3"/>
    <n v="1.2470765226935576E-2"/>
  </r>
  <r>
    <x v="5"/>
    <x v="7"/>
    <x v="7"/>
    <n v="2.3382684800504205E-3"/>
    <n v="4.6765369601008411E-3"/>
    <n v="9.3530739202016822E-3"/>
    <n v="1.4029610880302523E-2"/>
    <n v="1.8706147840403364E-2"/>
  </r>
  <r>
    <x v="5"/>
    <x v="7"/>
    <x v="8"/>
    <n v="3.1176913067338941E-3"/>
    <n v="6.2353826134677881E-3"/>
    <n v="1.2470765226935576E-2"/>
    <n v="1.8706147840403364E-2"/>
    <n v="2.4941530453871152E-2"/>
  </r>
  <r>
    <x v="5"/>
    <x v="7"/>
    <x v="9"/>
    <n v="3.8971141334173676E-3"/>
    <n v="7.7942282668347351E-3"/>
    <n v="1.558845653366947E-2"/>
    <n v="2.3382684800504205E-2"/>
    <n v="3.1176913067338941E-2"/>
  </r>
  <r>
    <x v="5"/>
    <x v="8"/>
    <x v="5"/>
    <n v="0"/>
    <n v="1.6878733617770412E-3"/>
    <n v="3.3757467235540823E-3"/>
    <n v="5.0636200853311228E-3"/>
    <n v="6.7514934471081646E-3"/>
  </r>
  <r>
    <x v="5"/>
    <x v="8"/>
    <x v="6"/>
    <n v="1.6878733617770412E-3"/>
    <n v="3.3757467235540823E-3"/>
    <n v="6.7514934471081646E-3"/>
    <n v="1.0127240170662246E-2"/>
    <n v="1.3502986894216329E-2"/>
  </r>
  <r>
    <x v="5"/>
    <x v="8"/>
    <x v="7"/>
    <n v="2.5318100426655614E-3"/>
    <n v="5.0636200853311228E-3"/>
    <n v="1.0127240170662246E-2"/>
    <n v="1.5190860255993371E-2"/>
    <n v="2.0254480341324491E-2"/>
  </r>
  <r>
    <x v="5"/>
    <x v="8"/>
    <x v="8"/>
    <n v="3.3757467235540823E-3"/>
    <n v="6.7514934471081646E-3"/>
    <n v="1.3502986894216329E-2"/>
    <n v="2.0254480341324491E-2"/>
    <n v="2.7005973788432659E-2"/>
  </r>
  <r>
    <x v="5"/>
    <x v="8"/>
    <x v="9"/>
    <n v="4.2196834044426028E-3"/>
    <n v="8.4393668088852056E-3"/>
    <n v="1.6878733617770411E-2"/>
    <n v="2.5318100426655617E-2"/>
    <n v="3.3757467235540822E-2"/>
  </r>
  <r>
    <x v="5"/>
    <x v="9"/>
    <x v="5"/>
    <n v="0"/>
    <n v="1.8341847989410331E-3"/>
    <n v="3.6683695978820662E-3"/>
    <n v="5.5025543968230985E-3"/>
    <n v="7.3367391957641324E-3"/>
  </r>
  <r>
    <x v="5"/>
    <x v="9"/>
    <x v="6"/>
    <n v="1.8341847989410331E-3"/>
    <n v="3.6683695978820662E-3"/>
    <n v="7.3367391957641324E-3"/>
    <n v="1.1005108793646197E-2"/>
    <n v="1.4673478391528265E-2"/>
  </r>
  <r>
    <x v="5"/>
    <x v="9"/>
    <x v="7"/>
    <n v="2.7512771984115492E-3"/>
    <n v="5.5025543968230985E-3"/>
    <n v="1.1005108793646197E-2"/>
    <n v="1.6507663190469295E-2"/>
    <n v="2.2010217587292394E-2"/>
  </r>
  <r>
    <x v="5"/>
    <x v="9"/>
    <x v="8"/>
    <n v="3.6683695978820662E-3"/>
    <n v="7.3367391957641324E-3"/>
    <n v="1.4673478391528265E-2"/>
    <n v="2.2010217587292394E-2"/>
    <n v="2.934695678305653E-2"/>
  </r>
  <r>
    <x v="5"/>
    <x v="9"/>
    <x v="9"/>
    <n v="4.5854619973525823E-3"/>
    <n v="9.1709239947051647E-3"/>
    <n v="1.8341847989410329E-2"/>
    <n v="2.7512771984115496E-2"/>
    <n v="3.6683695978820659E-2"/>
  </r>
  <r>
    <x v="5"/>
    <x v="10"/>
    <x v="5"/>
    <n v="0"/>
    <n v="1.6224749778336826E-3"/>
    <n v="3.2449499556673651E-3"/>
    <n v="4.8674249335010477E-3"/>
    <n v="6.4898999113347303E-3"/>
  </r>
  <r>
    <x v="5"/>
    <x v="10"/>
    <x v="6"/>
    <n v="1.6224749778336826E-3"/>
    <n v="3.2449499556673651E-3"/>
    <n v="6.4898999113347303E-3"/>
    <n v="9.7348498670020954E-3"/>
    <n v="1.2979799822669461E-2"/>
  </r>
  <r>
    <x v="5"/>
    <x v="10"/>
    <x v="7"/>
    <n v="2.4337124667505238E-3"/>
    <n v="4.8674249335010477E-3"/>
    <n v="9.7348498670020954E-3"/>
    <n v="1.4602274800503143E-2"/>
    <n v="1.9469699734004191E-2"/>
  </r>
  <r>
    <x v="5"/>
    <x v="10"/>
    <x v="8"/>
    <n v="3.2449499556673651E-3"/>
    <n v="6.4898999113347303E-3"/>
    <n v="1.2979799822669461E-2"/>
    <n v="1.9469699734004191E-2"/>
    <n v="2.5959599645338921E-2"/>
  </r>
  <r>
    <x v="5"/>
    <x v="10"/>
    <x v="9"/>
    <n v="4.0561874445842064E-3"/>
    <n v="8.1123748891684128E-3"/>
    <n v="1.6224749778336826E-2"/>
    <n v="2.433712466750524E-2"/>
    <n v="3.2449499556673651E-2"/>
  </r>
  <r>
    <x v="5"/>
    <x v="11"/>
    <x v="5"/>
    <n v="0"/>
    <n v="1.9191180655951689E-3"/>
    <n v="3.8382361311903378E-3"/>
    <n v="5.7573541967855064E-3"/>
    <n v="7.6764722623806755E-3"/>
  </r>
  <r>
    <x v="5"/>
    <x v="11"/>
    <x v="6"/>
    <n v="1.9191180655951689E-3"/>
    <n v="3.8382361311903378E-3"/>
    <n v="7.6764722623806755E-3"/>
    <n v="1.1514708393571013E-2"/>
    <n v="1.5352944524761351E-2"/>
  </r>
  <r>
    <x v="5"/>
    <x v="11"/>
    <x v="7"/>
    <n v="2.8786770983927532E-3"/>
    <n v="5.7573541967855064E-3"/>
    <n v="1.1514708393571013E-2"/>
    <n v="1.7272062590356518E-2"/>
    <n v="2.3029416787142026E-2"/>
  </r>
  <r>
    <x v="5"/>
    <x v="11"/>
    <x v="8"/>
    <n v="3.8382361311903378E-3"/>
    <n v="7.6764722623806755E-3"/>
    <n v="1.5352944524761351E-2"/>
    <n v="2.3029416787142026E-2"/>
    <n v="3.0705889049522702E-2"/>
  </r>
  <r>
    <x v="5"/>
    <x v="11"/>
    <x v="9"/>
    <n v="4.7977951639879219E-3"/>
    <n v="9.5955903279758437E-3"/>
    <n v="1.9191180655951687E-2"/>
    <n v="2.8786770983927533E-2"/>
    <n v="3.8382361311903375E-2"/>
  </r>
  <r>
    <x v="5"/>
    <x v="12"/>
    <x v="5"/>
    <n v="0"/>
    <n v="1.8325224662192659E-3"/>
    <n v="3.6650449324385319E-3"/>
    <n v="5.4975673986577978E-3"/>
    <n v="7.3300898648770638E-3"/>
  </r>
  <r>
    <x v="5"/>
    <x v="12"/>
    <x v="6"/>
    <n v="1.8325224662192659E-3"/>
    <n v="3.6650449324385319E-3"/>
    <n v="7.3300898648770638E-3"/>
    <n v="1.0995134797315596E-2"/>
    <n v="1.4660179729754128E-2"/>
  </r>
  <r>
    <x v="5"/>
    <x v="12"/>
    <x v="7"/>
    <n v="2.7487836993288989E-3"/>
    <n v="5.4975673986577978E-3"/>
    <n v="1.0995134797315596E-2"/>
    <n v="1.6492702195973395E-2"/>
    <n v="2.1990269594631191E-2"/>
  </r>
  <r>
    <x v="5"/>
    <x v="12"/>
    <x v="8"/>
    <n v="3.6650449324385319E-3"/>
    <n v="7.3300898648770638E-3"/>
    <n v="1.4660179729754128E-2"/>
    <n v="2.1990269594631191E-2"/>
    <n v="2.9320359459508255E-2"/>
  </r>
  <r>
    <x v="5"/>
    <x v="12"/>
    <x v="9"/>
    <n v="4.5813061655481649E-3"/>
    <n v="9.1626123310963297E-3"/>
    <n v="1.8325224662192659E-2"/>
    <n v="2.7487836993288987E-2"/>
    <n v="3.6650449324385319E-2"/>
  </r>
  <r>
    <x v="5"/>
    <x v="0"/>
    <x v="5"/>
    <n v="0"/>
    <n v="1.98671552080903E-3"/>
    <n v="3.9734310416180601E-3"/>
    <n v="5.9601465624270896E-3"/>
    <n v="7.9468620832361201E-3"/>
  </r>
  <r>
    <x v="5"/>
    <x v="0"/>
    <x v="6"/>
    <n v="1.98671552080903E-3"/>
    <n v="3.9734310416180601E-3"/>
    <n v="7.9468620832361201E-3"/>
    <n v="1.1920293124854179E-2"/>
    <n v="1.589372416647224E-2"/>
  </r>
  <r>
    <x v="5"/>
    <x v="0"/>
    <x v="7"/>
    <n v="2.9800732812135448E-3"/>
    <n v="5.9601465624270896E-3"/>
    <n v="1.1920293124854179E-2"/>
    <n v="1.7880439687281272E-2"/>
    <n v="2.3840586249708359E-2"/>
  </r>
  <r>
    <x v="5"/>
    <x v="0"/>
    <x v="8"/>
    <n v="3.9734310416180601E-3"/>
    <n v="7.9468620832361201E-3"/>
    <n v="1.589372416647224E-2"/>
    <n v="2.3840586249708359E-2"/>
    <n v="3.178744833294448E-2"/>
  </r>
  <r>
    <x v="5"/>
    <x v="0"/>
    <x v="9"/>
    <n v="4.9667888020225748E-3"/>
    <n v="9.9335776040451497E-3"/>
    <n v="1.9867155208090299E-2"/>
    <n v="2.9800732812135449E-2"/>
    <n v="3.9734310416180599E-2"/>
  </r>
  <r>
    <x v="5"/>
    <x v="1"/>
    <x v="5"/>
    <n v="0"/>
    <n v="2.0085812450795003E-3"/>
    <n v="4.0171624901590005E-3"/>
    <n v="6.0257437352385012E-3"/>
    <n v="8.0343249803180011E-3"/>
  </r>
  <r>
    <x v="5"/>
    <x v="1"/>
    <x v="6"/>
    <n v="2.0085812450795003E-3"/>
    <n v="4.0171624901590005E-3"/>
    <n v="8.0343249803180011E-3"/>
    <n v="1.2051487470477002E-2"/>
    <n v="1.6068649960636002E-2"/>
  </r>
  <r>
    <x v="5"/>
    <x v="1"/>
    <x v="7"/>
    <n v="3.0128718676192506E-3"/>
    <n v="6.0257437352385012E-3"/>
    <n v="1.2051487470477002E-2"/>
    <n v="1.8077231205715503E-2"/>
    <n v="2.4102974940954005E-2"/>
  </r>
  <r>
    <x v="5"/>
    <x v="1"/>
    <x v="8"/>
    <n v="4.0171624901590005E-3"/>
    <n v="8.0343249803180011E-3"/>
    <n v="1.6068649960636002E-2"/>
    <n v="2.4102974940954005E-2"/>
    <n v="3.2137299921272004E-2"/>
  </r>
  <r>
    <x v="5"/>
    <x v="1"/>
    <x v="9"/>
    <n v="5.0214531126987509E-3"/>
    <n v="1.0042906225397502E-2"/>
    <n v="2.0085812450795004E-2"/>
    <n v="3.0128718676192504E-2"/>
    <n v="4.0171624901590007E-2"/>
  </r>
  <r>
    <x v="5"/>
    <x v="2"/>
    <x v="5"/>
    <n v="0"/>
    <n v="1.7660694124501137E-3"/>
    <n v="3.5321388249002273E-3"/>
    <n v="5.2982082373503403E-3"/>
    <n v="7.0642776498004546E-3"/>
  </r>
  <r>
    <x v="5"/>
    <x v="2"/>
    <x v="6"/>
    <n v="1.7660694124501137E-3"/>
    <n v="3.5321388249002273E-3"/>
    <n v="7.0642776498004546E-3"/>
    <n v="1.0596416474700681E-2"/>
    <n v="1.4128555299600909E-2"/>
  </r>
  <r>
    <x v="5"/>
    <x v="2"/>
    <x v="7"/>
    <n v="2.6491041186751702E-3"/>
    <n v="5.2982082373503403E-3"/>
    <n v="1.0596416474700681E-2"/>
    <n v="1.5894624712051022E-2"/>
    <n v="2.1192832949401361E-2"/>
  </r>
  <r>
    <x v="5"/>
    <x v="2"/>
    <x v="8"/>
    <n v="3.5321388249002273E-3"/>
    <n v="7.0642776498004546E-3"/>
    <n v="1.4128555299600909E-2"/>
    <n v="2.1192832949401361E-2"/>
    <n v="2.8257110599201819E-2"/>
  </r>
  <r>
    <x v="5"/>
    <x v="2"/>
    <x v="9"/>
    <n v="4.415173531125284E-3"/>
    <n v="8.8303470622505681E-3"/>
    <n v="1.7660694124501136E-2"/>
    <n v="2.6491041186751704E-2"/>
    <n v="3.5321388249002272E-2"/>
  </r>
  <r>
    <x v="6"/>
    <x v="6"/>
    <x v="1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49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4"/>
        <item h="1" x="5"/>
        <item h="1" x="7"/>
        <item h="1" x="8"/>
        <item h="1" x="9"/>
        <item h="1" x="10"/>
        <item h="1" x="11"/>
        <item h="1" x="12"/>
        <item h="1" x="0"/>
        <item h="1" x="1"/>
        <item x="2"/>
        <item h="1" x="3"/>
        <item h="1" m="1" x="13"/>
        <item h="1" x="6"/>
        <item t="default"/>
      </items>
    </pivotField>
    <pivotField axis="axisCol" showAll="0" defaultSubtotal="0">
      <items count="16">
        <item x="5"/>
        <item x="6"/>
        <item x="7"/>
        <item x="8"/>
        <item x="0"/>
        <item x="1"/>
        <item x="2"/>
        <item x="3"/>
        <item x="4"/>
        <item h="1" x="10"/>
        <item x="9"/>
        <item h="1" m="1" x="13"/>
        <item h="1" m="1" x="15"/>
        <item h="1" m="1" x="14"/>
        <item h="1" m="1" x="12"/>
        <item h="1" m="1" x="11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10"/>
    </i>
  </colItems>
  <dataFields count="5">
    <dataField name="Suma de Menor o igual a 10%" fld="3" baseField="2" baseItem="0"/>
    <dataField name="Suma de Mayor a 10% y menor o igual a 20%" fld="4" baseField="2" baseItem="0"/>
    <dataField name="Suma de Mayor a 20% y menor o igual a 30%" fld="5" baseField="2" baseItem="0"/>
    <dataField name="Suma de Mayor a 30% y menor o igual a 40%" fld="6" baseField="2" baseItem="0"/>
    <dataField name="Suma de Mayor a 40% y menor o igual a 50%" fld="7" baseField="2" baseItem="0"/>
  </dataFields>
  <formats count="10">
    <format dxfId="121">
      <pivotArea dataOnly="0" labelOnly="1" grandCol="1" outline="0" fieldPosition="0"/>
    </format>
    <format dxfId="120">
      <pivotArea dataOnly="0" labelOnly="1" grandCol="1" outline="0" fieldPosition="0"/>
    </format>
    <format dxfId="119">
      <pivotArea dataOnly="0" labelOnly="1" grandCol="1" outline="0" fieldPosition="0"/>
    </format>
    <format dxfId="118">
      <pivotArea field="-2" type="button" dataOnly="0" labelOnly="1" outline="0" axis="axisRow" fieldPosition="0"/>
    </format>
    <format dxfId="117">
      <pivotArea dataOnly="0" labelOnly="1" grandCol="1" outline="0" fieldPosition="0"/>
    </format>
    <format dxfId="116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115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114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113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11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44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h="1" x="10"/>
        <item h="1" x="11"/>
        <item h="1" x="0"/>
        <item h="1" x="1"/>
        <item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111">
      <pivotArea dataOnly="0" labelOnly="1" grandCol="1" outline="0" fieldPosition="0"/>
    </format>
    <format dxfId="110">
      <pivotArea dataOnly="0" labelOnly="1" grandCol="1" outline="0" fieldPosition="0"/>
    </format>
    <format dxfId="109">
      <pivotArea dataOnly="0" labelOnly="1" grandCol="1" outline="0" fieldPosition="0"/>
    </format>
    <format dxfId="108">
      <pivotArea field="2" type="button" dataOnly="0" labelOnly="1" outline="0" axis="axisCol" fieldPosition="0"/>
    </format>
    <format dxfId="107">
      <pivotArea field="2" type="button" dataOnly="0" labelOnly="1" outline="0" axis="axisCol" fieldPosition="0"/>
    </format>
    <format dxfId="106">
      <pivotArea dataOnly="0" labelOnly="1" fieldPosition="0">
        <references count="1">
          <reference field="2" count="0"/>
        </references>
      </pivotArea>
    </format>
    <format dxfId="105">
      <pivotArea dataOnly="0" labelOnly="1" fieldPosition="0">
        <references count="1">
          <reference field="2" count="0"/>
        </references>
      </pivotArea>
    </format>
    <format dxfId="104">
      <pivotArea dataOnly="0" labelOnly="1" fieldPosition="0">
        <references count="1">
          <reference field="2" count="0"/>
        </references>
      </pivotArea>
    </format>
    <format dxfId="103">
      <pivotArea field="-2" type="button" dataOnly="0" labelOnly="1" outline="0" axis="axisRow" fieldPosition="0"/>
    </format>
    <format dxfId="102">
      <pivotArea field="-2" type="button" dataOnly="0" labelOnly="1" outline="0" axis="axisRow" fieldPosition="0"/>
    </format>
    <format dxfId="101">
      <pivotArea dataOnly="0" outline="0" fieldPosition="0">
        <references count="1">
          <reference field="4294967294" count="1">
            <x v="4"/>
          </reference>
        </references>
      </pivotArea>
    </format>
    <format dxfId="100">
      <pivotArea collapsedLevelsAreSubtotals="1" fieldPosition="0">
        <references count="1">
          <reference field="4294967294" count="1">
            <x v="4"/>
          </reference>
        </references>
      </pivotArea>
    </format>
    <format dxfId="99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98">
      <pivotArea field="-2" type="button" dataOnly="0" labelOnly="1" outline="0" axis="axisRow" fieldPosition="0"/>
    </format>
    <format dxfId="97">
      <pivotArea dataOnly="0" labelOnly="1" fieldPosition="0">
        <references count="1">
          <reference field="2" count="0"/>
        </references>
      </pivotArea>
    </format>
    <format dxfId="9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39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h="1" x="10"/>
        <item h="1" x="11"/>
        <item h="1" x="0"/>
        <item h="1" x="1"/>
        <item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95">
      <pivotArea dataOnly="0" labelOnly="1" fieldPosition="0">
        <references count="1">
          <reference field="2" count="0"/>
        </references>
      </pivotArea>
    </format>
    <format dxfId="94">
      <pivotArea dataOnly="0" labelOnly="1" fieldPosition="0">
        <references count="1">
          <reference field="2" count="0"/>
        </references>
      </pivotArea>
    </format>
    <format dxfId="93">
      <pivotArea dataOnly="0" labelOnly="1" fieldPosition="0">
        <references count="1">
          <reference field="2" count="0"/>
        </references>
      </pivotArea>
    </format>
    <format dxfId="92">
      <pivotArea outline="0" collapsedLevelsAreSubtotals="1" fieldPosition="0"/>
    </format>
    <format dxfId="91">
      <pivotArea field="2" type="button" dataOnly="0" labelOnly="1" outline="0" axis="axisCol" fieldPosition="0"/>
    </format>
    <format dxfId="90">
      <pivotArea collapsedLevelsAreSubtotals="1" fieldPosition="0">
        <references count="1">
          <reference field="4294967294" count="1">
            <x v="4"/>
          </reference>
        </references>
      </pivotArea>
    </format>
    <format dxfId="89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88">
      <pivotArea field="-2" type="button" dataOnly="0" labelOnly="1" outline="0" axis="axisRow" fieldPosition="0"/>
    </format>
    <format dxfId="87">
      <pivotArea dataOnly="0" labelOnly="1" fieldPosition="0">
        <references count="1">
          <reference field="2" count="0"/>
        </references>
      </pivotArea>
    </format>
    <format dxfId="86">
      <pivotArea field="-2" type="button" dataOnly="0" labelOnly="1" outline="0" axis="axisRow" fieldPosition="0"/>
    </format>
    <format dxfId="85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6">
        <i x="0"/>
        <i x="1"/>
        <i x="2"/>
        <i x="3"/>
        <i x="4" s="1"/>
        <i x="5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2" s="1"/>
        <i x="1"/>
        <i x="0"/>
        <i x="11"/>
        <i x="10"/>
        <i x="9"/>
        <i x="8"/>
        <i x="7"/>
        <i x="6"/>
        <i x="5"/>
        <i x="4"/>
        <i x="3"/>
        <i x="13" nd="1"/>
        <i x="12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6">
        <i x="4" s="1"/>
        <i x="3"/>
        <i x="2"/>
        <i x="1"/>
        <i x="0"/>
        <i x="5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7">
        <i x="5" s="1"/>
        <i x="4"/>
        <i x="3"/>
        <i x="2"/>
        <i x="1"/>
        <i x="0"/>
        <i x="6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7"/>
        <i x="8"/>
        <i x="9"/>
        <i x="10"/>
        <i x="11"/>
        <i x="12"/>
        <i x="0"/>
        <i x="1"/>
        <i x="2" s="1"/>
        <i x="3"/>
        <i x="13" nd="1"/>
        <i x="6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/>
        <i x="7"/>
        <i x="8"/>
        <i x="9"/>
        <i x="10"/>
        <i x="11"/>
        <i x="0"/>
        <i x="1"/>
        <i x="2" s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9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4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10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workbookViewId="0">
      <selection activeCell="G2" sqref="G2:I6"/>
    </sheetView>
  </sheetViews>
  <sheetFormatPr baseColWidth="10" defaultColWidth="11.5546875" defaultRowHeight="14.4" x14ac:dyDescent="0.3"/>
  <cols>
    <col min="1" max="1" width="11.5546875" style="20"/>
    <col min="2" max="2" width="4.6640625" style="20" customWidth="1"/>
    <col min="3" max="16384" width="11.5546875" style="20"/>
  </cols>
  <sheetData>
    <row r="2" spans="1:10" ht="14.4" customHeight="1" x14ac:dyDescent="0.3">
      <c r="G2" s="51" t="s">
        <v>90</v>
      </c>
      <c r="H2" s="51"/>
      <c r="I2" s="51"/>
    </row>
    <row r="3" spans="1:10" ht="14.4" customHeight="1" x14ac:dyDescent="0.3">
      <c r="G3" s="51"/>
      <c r="H3" s="51"/>
      <c r="I3" s="51"/>
    </row>
    <row r="4" spans="1:10" ht="14.4" customHeight="1" x14ac:dyDescent="0.3">
      <c r="G4" s="51"/>
      <c r="H4" s="51"/>
      <c r="I4" s="51"/>
    </row>
    <row r="5" spans="1:10" ht="14.4" customHeight="1" x14ac:dyDescent="0.3">
      <c r="G5" s="51"/>
      <c r="H5" s="51"/>
      <c r="I5" s="51"/>
    </row>
    <row r="6" spans="1:10" ht="14.4" customHeight="1" x14ac:dyDescent="0.3">
      <c r="G6" s="51"/>
      <c r="H6" s="51"/>
      <c r="I6" s="51"/>
    </row>
    <row r="8" spans="1:10" ht="34.799999999999997" customHeight="1" x14ac:dyDescent="0.35">
      <c r="B8" s="52" t="s">
        <v>52</v>
      </c>
      <c r="C8" s="52"/>
      <c r="D8" s="52"/>
      <c r="E8" s="52"/>
      <c r="F8" s="52"/>
      <c r="G8" s="52"/>
      <c r="H8" s="52"/>
      <c r="I8" s="52"/>
      <c r="J8" s="52"/>
    </row>
    <row r="10" spans="1:10" x14ac:dyDescent="0.3">
      <c r="B10" s="21" t="s">
        <v>53</v>
      </c>
      <c r="C10" s="53" t="s">
        <v>54</v>
      </c>
      <c r="D10" s="54"/>
      <c r="E10" s="54"/>
      <c r="F10" s="54"/>
      <c r="G10" s="54"/>
      <c r="H10" s="54"/>
      <c r="I10" s="54"/>
      <c r="J10" s="55"/>
    </row>
    <row r="11" spans="1:10" x14ac:dyDescent="0.3">
      <c r="B11" s="22"/>
      <c r="C11" s="23"/>
      <c r="D11" s="23"/>
      <c r="E11" s="23"/>
      <c r="F11" s="23"/>
      <c r="G11" s="23"/>
      <c r="H11" s="23"/>
    </row>
    <row r="12" spans="1:10" x14ac:dyDescent="0.3">
      <c r="B12" s="24" t="s">
        <v>55</v>
      </c>
      <c r="C12" s="54" t="s">
        <v>56</v>
      </c>
      <c r="D12" s="54"/>
      <c r="E12" s="54"/>
      <c r="F12" s="54"/>
      <c r="G12" s="54"/>
      <c r="H12" s="54"/>
      <c r="I12" s="54"/>
      <c r="J12" s="55"/>
    </row>
    <row r="13" spans="1:10" x14ac:dyDescent="0.3">
      <c r="B13" s="25" t="s">
        <v>57</v>
      </c>
      <c r="C13" s="56" t="s">
        <v>43</v>
      </c>
      <c r="D13" s="49"/>
      <c r="E13" s="49"/>
      <c r="F13" s="49"/>
      <c r="G13" s="49"/>
      <c r="H13" s="49"/>
      <c r="I13" s="49"/>
      <c r="J13" s="50"/>
    </row>
    <row r="14" spans="1:10" x14ac:dyDescent="0.3">
      <c r="A14" s="26"/>
      <c r="B14" s="27" t="s">
        <v>58</v>
      </c>
      <c r="C14" s="49" t="s">
        <v>50</v>
      </c>
      <c r="D14" s="49"/>
      <c r="E14" s="49"/>
      <c r="F14" s="49"/>
      <c r="G14" s="49"/>
      <c r="H14" s="49"/>
      <c r="I14" s="49"/>
      <c r="J14" s="50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="94" zoomScaleNormal="94" workbookViewId="0">
      <selection activeCell="C10" sqref="C10"/>
    </sheetView>
  </sheetViews>
  <sheetFormatPr baseColWidth="10" defaultRowHeight="14.4" x14ac:dyDescent="0.3"/>
  <cols>
    <col min="1" max="1" width="49.218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51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/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7" spans="1:15" x14ac:dyDescent="0.3"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G8" s="8"/>
      <c r="H8" s="8"/>
      <c r="I8" s="8"/>
      <c r="J8" s="8"/>
      <c r="K8" s="8"/>
      <c r="L8" s="8"/>
      <c r="M8" s="8"/>
      <c r="N8" s="8"/>
      <c r="O8" s="8"/>
    </row>
    <row r="9" spans="1:15" x14ac:dyDescent="0.3"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G10" s="8"/>
      <c r="H10" s="8"/>
      <c r="I10" s="8"/>
      <c r="J10" s="8"/>
      <c r="K10" s="8"/>
      <c r="L10" s="8"/>
      <c r="M10" s="8"/>
      <c r="N10" s="8"/>
      <c r="O10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58"/>
      <c r="B14" s="58"/>
      <c r="C14" s="58"/>
      <c r="D14" s="58"/>
      <c r="E14" s="58"/>
      <c r="F14" s="58"/>
    </row>
    <row r="15" spans="1:15" x14ac:dyDescent="0.3">
      <c r="B15" s="43" t="s">
        <v>32</v>
      </c>
    </row>
    <row r="16" spans="1:15" ht="28.8" x14ac:dyDescent="0.3">
      <c r="A16" s="16" t="s">
        <v>48</v>
      </c>
      <c r="B16" s="44" t="s">
        <v>79</v>
      </c>
      <c r="C16" s="44" t="s">
        <v>80</v>
      </c>
      <c r="D16" s="44" t="s">
        <v>81</v>
      </c>
      <c r="E16" s="44" t="s">
        <v>82</v>
      </c>
      <c r="F16" s="44" t="s">
        <v>83</v>
      </c>
    </row>
    <row r="17" spans="1:6" x14ac:dyDescent="0.3">
      <c r="A17" s="1" t="s">
        <v>89</v>
      </c>
      <c r="B17" s="2">
        <v>0</v>
      </c>
      <c r="C17" s="2">
        <v>1.7660694124501137E-3</v>
      </c>
      <c r="D17" s="2">
        <v>2.6491041186751702E-3</v>
      </c>
      <c r="E17" s="2">
        <v>3.5321388249002273E-3</v>
      </c>
      <c r="F17" s="2">
        <v>4.415173531125284E-3</v>
      </c>
    </row>
    <row r="18" spans="1:6" x14ac:dyDescent="0.3">
      <c r="A18" s="1" t="s">
        <v>85</v>
      </c>
      <c r="B18" s="2">
        <v>1.7660694124501137E-3</v>
      </c>
      <c r="C18" s="2">
        <v>3.5321388249002273E-3</v>
      </c>
      <c r="D18" s="2">
        <v>5.2982082373503403E-3</v>
      </c>
      <c r="E18" s="2">
        <v>7.0642776498004546E-3</v>
      </c>
      <c r="F18" s="2">
        <v>8.8303470622505681E-3</v>
      </c>
    </row>
    <row r="19" spans="1:6" x14ac:dyDescent="0.3">
      <c r="A19" s="1" t="s">
        <v>86</v>
      </c>
      <c r="B19" s="2">
        <v>3.5321388249002273E-3</v>
      </c>
      <c r="C19" s="2">
        <v>7.0642776498004546E-3</v>
      </c>
      <c r="D19" s="2">
        <v>1.0596416474700681E-2</v>
      </c>
      <c r="E19" s="2">
        <v>1.4128555299600909E-2</v>
      </c>
      <c r="F19" s="2">
        <v>1.7660694124501136E-2</v>
      </c>
    </row>
    <row r="20" spans="1:6" x14ac:dyDescent="0.3">
      <c r="A20" s="1" t="s">
        <v>87</v>
      </c>
      <c r="B20" s="2">
        <v>5.2982082373503403E-3</v>
      </c>
      <c r="C20" s="2">
        <v>1.0596416474700681E-2</v>
      </c>
      <c r="D20" s="2">
        <v>1.5894624712051022E-2</v>
      </c>
      <c r="E20" s="2">
        <v>2.1192832949401361E-2</v>
      </c>
      <c r="F20" s="2">
        <v>2.6491041186751704E-2</v>
      </c>
    </row>
    <row r="21" spans="1:6" x14ac:dyDescent="0.3">
      <c r="A21" s="1" t="s">
        <v>88</v>
      </c>
      <c r="B21" s="2">
        <v>7.0642776498004546E-3</v>
      </c>
      <c r="C21" s="2">
        <v>1.4128555299600909E-2</v>
      </c>
      <c r="D21" s="2">
        <v>2.1192832949401361E-2</v>
      </c>
      <c r="E21" s="2">
        <v>2.8257110599201819E-2</v>
      </c>
      <c r="F21" s="2">
        <v>3.5321388249002272E-2</v>
      </c>
    </row>
    <row r="25" spans="1:6" ht="14.4" customHeight="1" x14ac:dyDescent="0.3"/>
    <row r="26" spans="1:6" ht="78.599999999999994" customHeight="1" x14ac:dyDescent="0.3">
      <c r="A26" s="57" t="s">
        <v>77</v>
      </c>
      <c r="B26" s="57"/>
      <c r="C26" s="57"/>
      <c r="D26" s="57"/>
      <c r="E26" s="57"/>
      <c r="F26" s="57"/>
    </row>
    <row r="27" spans="1:6" x14ac:dyDescent="0.3">
      <c r="A27" s="57" t="s">
        <v>70</v>
      </c>
      <c r="B27" s="57"/>
      <c r="C27" s="57"/>
      <c r="D27" s="57"/>
      <c r="E27" s="57"/>
      <c r="F27" s="57"/>
    </row>
    <row r="28" spans="1:6" x14ac:dyDescent="0.3">
      <c r="A28" s="46" t="s">
        <v>63</v>
      </c>
      <c r="B28" s="28"/>
      <c r="C28" s="29"/>
      <c r="D28" s="29"/>
      <c r="E28" s="29"/>
      <c r="F28" s="29"/>
    </row>
    <row r="29" spans="1:6" x14ac:dyDescent="0.3">
      <c r="A29" s="47" t="s">
        <v>64</v>
      </c>
      <c r="B29" s="30"/>
      <c r="C29" s="31"/>
      <c r="D29" s="31"/>
      <c r="E29" s="31"/>
      <c r="F29" s="31"/>
    </row>
    <row r="30" spans="1:6" x14ac:dyDescent="0.3">
      <c r="A30" s="47" t="s">
        <v>65</v>
      </c>
      <c r="B30" s="30"/>
      <c r="C30" s="29"/>
      <c r="D30" s="29"/>
      <c r="E30" s="29"/>
      <c r="F30" s="29"/>
    </row>
    <row r="31" spans="1:6" x14ac:dyDescent="0.3">
      <c r="A31" s="47" t="s">
        <v>66</v>
      </c>
      <c r="B31" s="32"/>
      <c r="C31" s="33"/>
      <c r="D31" s="33"/>
      <c r="E31" s="33"/>
      <c r="F31" s="33"/>
    </row>
    <row r="32" spans="1:6" x14ac:dyDescent="0.3">
      <c r="A32" s="47" t="s">
        <v>67</v>
      </c>
      <c r="B32" s="32"/>
      <c r="C32" s="33"/>
      <c r="D32" s="33"/>
      <c r="E32" s="33"/>
      <c r="F32" s="33"/>
    </row>
    <row r="33" spans="1:6" x14ac:dyDescent="0.3">
      <c r="A33" s="47" t="s">
        <v>68</v>
      </c>
      <c r="B33" s="32"/>
      <c r="C33" s="33"/>
      <c r="D33" s="33"/>
      <c r="E33" s="33"/>
      <c r="F33" s="33"/>
    </row>
    <row r="34" spans="1:6" x14ac:dyDescent="0.3">
      <c r="A34" s="57" t="s">
        <v>71</v>
      </c>
      <c r="B34" s="57"/>
      <c r="C34" s="57"/>
      <c r="D34" s="57"/>
      <c r="E34" s="57"/>
      <c r="F34" s="57"/>
    </row>
    <row r="35" spans="1:6" x14ac:dyDescent="0.3">
      <c r="A35" s="34" t="s">
        <v>69</v>
      </c>
      <c r="B35" s="35"/>
      <c r="C35" s="36"/>
      <c r="D35" s="36"/>
      <c r="E35" s="36"/>
      <c r="F35" s="36"/>
    </row>
  </sheetData>
  <mergeCells count="8">
    <mergeCell ref="A34:F34"/>
    <mergeCell ref="A14:F14"/>
    <mergeCell ref="B2:F2"/>
    <mergeCell ref="B3:F3"/>
    <mergeCell ref="B4:F4"/>
    <mergeCell ref="B13:F13"/>
    <mergeCell ref="A26:F26"/>
    <mergeCell ref="A27:F27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B3" sqref="B3:F3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 t="s">
        <v>43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65" t="s">
        <v>14</v>
      </c>
      <c r="B14" s="65"/>
      <c r="C14" s="65"/>
      <c r="D14" s="65"/>
      <c r="E14" s="65"/>
      <c r="F14" s="65"/>
    </row>
    <row r="15" spans="1:15" x14ac:dyDescent="0.3">
      <c r="B15" s="3" t="s">
        <v>32</v>
      </c>
    </row>
    <row r="16" spans="1:15" ht="28.8" x14ac:dyDescent="0.3">
      <c r="A16" s="18" t="s">
        <v>38</v>
      </c>
      <c r="B16" s="17" t="s">
        <v>15</v>
      </c>
      <c r="C16" s="17" t="s">
        <v>16</v>
      </c>
      <c r="D16" s="17" t="s">
        <v>17</v>
      </c>
      <c r="E16" s="17" t="s">
        <v>18</v>
      </c>
      <c r="F16" s="17" t="s">
        <v>19</v>
      </c>
    </row>
    <row r="17" spans="1:6" x14ac:dyDescent="0.3">
      <c r="A17" s="1" t="s">
        <v>33</v>
      </c>
      <c r="B17" s="13">
        <v>0</v>
      </c>
      <c r="C17" s="13">
        <v>1.7758612952396861E-3</v>
      </c>
      <c r="D17" s="13">
        <v>3.5517225904793722E-3</v>
      </c>
      <c r="E17" s="13">
        <v>5.3275838857190574E-3</v>
      </c>
      <c r="F17" s="13">
        <v>7.1034451809587444E-3</v>
      </c>
    </row>
    <row r="18" spans="1:6" x14ac:dyDescent="0.3">
      <c r="A18" s="1" t="s">
        <v>34</v>
      </c>
      <c r="B18" s="13">
        <v>1.7758612952396861E-3</v>
      </c>
      <c r="C18" s="13">
        <v>3.5517225904793722E-3</v>
      </c>
      <c r="D18" s="13">
        <v>7.1034451809587444E-3</v>
      </c>
      <c r="E18" s="13">
        <v>1.0655167771438115E-2</v>
      </c>
      <c r="F18" s="13">
        <v>1.4206890361917489E-2</v>
      </c>
    </row>
    <row r="19" spans="1:6" x14ac:dyDescent="0.3">
      <c r="A19" s="1" t="s">
        <v>35</v>
      </c>
      <c r="B19" s="13">
        <v>2.6637919428595287E-3</v>
      </c>
      <c r="C19" s="13">
        <v>5.3275838857190574E-3</v>
      </c>
      <c r="D19" s="13">
        <v>1.0655167771438115E-2</v>
      </c>
      <c r="E19" s="13">
        <v>1.5982751657157172E-2</v>
      </c>
      <c r="F19" s="13">
        <v>2.131033554287623E-2</v>
      </c>
    </row>
    <row r="20" spans="1:6" x14ac:dyDescent="0.3">
      <c r="A20" s="1" t="s">
        <v>36</v>
      </c>
      <c r="B20" s="13">
        <v>3.5517225904793722E-3</v>
      </c>
      <c r="C20" s="13">
        <v>7.1034451809587444E-3</v>
      </c>
      <c r="D20" s="13">
        <v>1.4206890361917489E-2</v>
      </c>
      <c r="E20" s="13">
        <v>2.131033554287623E-2</v>
      </c>
      <c r="F20" s="13">
        <v>2.8413780723834978E-2</v>
      </c>
    </row>
    <row r="21" spans="1:6" x14ac:dyDescent="0.3">
      <c r="A21" s="4" t="s">
        <v>37</v>
      </c>
      <c r="B21" s="40">
        <v>4.4396532380992148E-3</v>
      </c>
      <c r="C21" s="40">
        <v>8.8793064761984297E-3</v>
      </c>
      <c r="D21" s="40">
        <v>1.7758612952396859E-2</v>
      </c>
      <c r="E21" s="40">
        <v>2.6637919428595287E-2</v>
      </c>
      <c r="F21" s="40">
        <v>3.5517225904793719E-2</v>
      </c>
    </row>
    <row r="23" spans="1:6" ht="46.2" customHeight="1" x14ac:dyDescent="0.3">
      <c r="A23" s="57" t="s">
        <v>59</v>
      </c>
      <c r="B23" s="57"/>
      <c r="C23" s="57"/>
      <c r="D23" s="57"/>
      <c r="E23" s="57"/>
      <c r="F23" s="57"/>
    </row>
    <row r="24" spans="1:6" ht="68.400000000000006" customHeight="1" x14ac:dyDescent="0.3">
      <c r="A24" s="63" t="s">
        <v>78</v>
      </c>
      <c r="B24" s="63"/>
      <c r="C24" s="63"/>
      <c r="D24" s="63"/>
      <c r="E24" s="63"/>
      <c r="F24" s="63"/>
    </row>
    <row r="25" spans="1:6" ht="16.2" customHeight="1" x14ac:dyDescent="0.3">
      <c r="A25" s="64" t="s">
        <v>60</v>
      </c>
      <c r="B25" s="64"/>
      <c r="C25" s="64"/>
      <c r="D25" s="64"/>
      <c r="E25" s="64"/>
      <c r="F25" s="64"/>
    </row>
  </sheetData>
  <mergeCells count="8">
    <mergeCell ref="A24:F24"/>
    <mergeCell ref="A25:F25"/>
    <mergeCell ref="A23:F23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workbookViewId="0">
      <selection activeCell="B18" sqref="B18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 t="s">
        <v>50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65" t="s">
        <v>14</v>
      </c>
      <c r="B14" s="65"/>
      <c r="C14" s="65"/>
      <c r="D14" s="65"/>
      <c r="E14" s="65"/>
      <c r="F14" s="65"/>
    </row>
    <row r="15" spans="1:15" x14ac:dyDescent="0.3">
      <c r="B15" s="14" t="s">
        <v>32</v>
      </c>
    </row>
    <row r="16" spans="1:15" ht="28.8" x14ac:dyDescent="0.3">
      <c r="A16" s="18" t="s">
        <v>38</v>
      </c>
      <c r="B16" s="17" t="s">
        <v>15</v>
      </c>
      <c r="C16" s="17" t="s">
        <v>16</v>
      </c>
      <c r="D16" s="17" t="s">
        <v>17</v>
      </c>
      <c r="E16" s="17" t="s">
        <v>18</v>
      </c>
      <c r="F16" s="17" t="s">
        <v>19</v>
      </c>
    </row>
    <row r="17" spans="1:6" x14ac:dyDescent="0.3">
      <c r="A17" s="1" t="s">
        <v>33</v>
      </c>
      <c r="B17" s="2">
        <v>0</v>
      </c>
      <c r="C17" s="2">
        <v>1.8050683669802487E-3</v>
      </c>
      <c r="D17" s="2">
        <v>3.6101367339604973E-3</v>
      </c>
      <c r="E17" s="2">
        <v>5.4152051009407455E-3</v>
      </c>
      <c r="F17" s="2">
        <v>7.2202734679209946E-3</v>
      </c>
    </row>
    <row r="18" spans="1:6" x14ac:dyDescent="0.3">
      <c r="A18" s="1" t="s">
        <v>34</v>
      </c>
      <c r="B18" s="2">
        <v>1.8050683669802487E-3</v>
      </c>
      <c r="C18" s="2">
        <v>3.6101367339604973E-3</v>
      </c>
      <c r="D18" s="2">
        <v>7.2202734679209946E-3</v>
      </c>
      <c r="E18" s="2">
        <v>1.0830410201881491E-2</v>
      </c>
      <c r="F18" s="2">
        <v>1.4440546935841989E-2</v>
      </c>
    </row>
    <row r="19" spans="1:6" x14ac:dyDescent="0.3">
      <c r="A19" s="1" t="s">
        <v>35</v>
      </c>
      <c r="B19" s="2">
        <v>2.7076025504703728E-3</v>
      </c>
      <c r="C19" s="2">
        <v>5.4152051009407455E-3</v>
      </c>
      <c r="D19" s="2">
        <v>1.0830410201881491E-2</v>
      </c>
      <c r="E19" s="2">
        <v>1.6245615302822237E-2</v>
      </c>
      <c r="F19" s="2">
        <v>2.1660820403762982E-2</v>
      </c>
    </row>
    <row r="20" spans="1:6" x14ac:dyDescent="0.3">
      <c r="A20" s="1" t="s">
        <v>36</v>
      </c>
      <c r="B20" s="2">
        <v>3.6101367339604973E-3</v>
      </c>
      <c r="C20" s="2">
        <v>7.2202734679209946E-3</v>
      </c>
      <c r="D20" s="2">
        <v>1.4440546935841989E-2</v>
      </c>
      <c r="E20" s="2">
        <v>2.1660820403762982E-2</v>
      </c>
      <c r="F20" s="2">
        <v>2.8881093871683979E-2</v>
      </c>
    </row>
    <row r="21" spans="1:6" x14ac:dyDescent="0.3">
      <c r="A21" s="4" t="s">
        <v>37</v>
      </c>
      <c r="B21" s="5">
        <v>4.5126709174506214E-3</v>
      </c>
      <c r="C21" s="5">
        <v>9.0253418349012429E-3</v>
      </c>
      <c r="D21" s="5">
        <v>1.8050683669802486E-2</v>
      </c>
      <c r="E21" s="5">
        <v>2.7076025504703727E-2</v>
      </c>
      <c r="F21" s="5">
        <v>3.6101367339604971E-2</v>
      </c>
    </row>
    <row r="22" spans="1:6" x14ac:dyDescent="0.3">
      <c r="C22" s="15"/>
    </row>
    <row r="23" spans="1:6" ht="49.2" customHeight="1" x14ac:dyDescent="0.3">
      <c r="A23" s="57" t="s">
        <v>61</v>
      </c>
      <c r="B23" s="57"/>
      <c r="C23" s="57"/>
      <c r="D23" s="57"/>
      <c r="E23" s="57"/>
      <c r="F23" s="57"/>
    </row>
    <row r="24" spans="1:6" ht="73.2" customHeight="1" x14ac:dyDescent="0.3">
      <c r="A24" s="63" t="s">
        <v>78</v>
      </c>
      <c r="B24" s="63"/>
      <c r="C24" s="63"/>
      <c r="D24" s="63"/>
      <c r="E24" s="63"/>
      <c r="F24" s="63"/>
    </row>
    <row r="25" spans="1:6" x14ac:dyDescent="0.3">
      <c r="A25" s="57" t="s">
        <v>62</v>
      </c>
      <c r="B25" s="57"/>
      <c r="C25" s="57"/>
      <c r="D25" s="57"/>
      <c r="E25" s="57"/>
      <c r="F25" s="57"/>
    </row>
  </sheetData>
  <mergeCells count="8">
    <mergeCell ref="A23:F23"/>
    <mergeCell ref="A24:F24"/>
    <mergeCell ref="A25:F25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18"/>
  <sheetViews>
    <sheetView showGridLines="0" workbookViewId="0">
      <pane xSplit="3" ySplit="3" topLeftCell="D300" activePane="bottomRight" state="frozen"/>
      <selection pane="topRight" activeCell="G1" sqref="G1"/>
      <selection pane="bottomLeft" activeCell="A4" sqref="A4"/>
      <selection pane="bottomRight" activeCell="C314" sqref="C314"/>
    </sheetView>
  </sheetViews>
  <sheetFormatPr baseColWidth="10" defaultRowHeight="14.4" x14ac:dyDescent="0.3"/>
  <cols>
    <col min="4" max="4" width="34.21875" customWidth="1"/>
    <col min="5" max="5" width="13.77734375" customWidth="1"/>
    <col min="6" max="9" width="12.44140625" bestFit="1" customWidth="1"/>
  </cols>
  <sheetData>
    <row r="3" spans="2:9" x14ac:dyDescent="0.3">
      <c r="B3" s="12" t="s">
        <v>26</v>
      </c>
      <c r="C3" s="12" t="s">
        <v>27</v>
      </c>
      <c r="D3" s="12" t="s">
        <v>84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</row>
    <row r="4" spans="2:9" x14ac:dyDescent="0.3">
      <c r="B4" s="12">
        <v>2017</v>
      </c>
      <c r="C4" s="12" t="s">
        <v>0</v>
      </c>
      <c r="D4" s="12" t="s">
        <v>64</v>
      </c>
      <c r="E4" s="45">
        <v>0</v>
      </c>
      <c r="F4" s="45">
        <v>1.142971258621087E-3</v>
      </c>
      <c r="G4" s="45">
        <v>2.285942517242174E-3</v>
      </c>
      <c r="H4" s="45">
        <v>3.4289137758632608E-3</v>
      </c>
      <c r="I4" s="45">
        <v>4.571885034484348E-3</v>
      </c>
    </row>
    <row r="5" spans="2:9" x14ac:dyDescent="0.3">
      <c r="B5" s="12">
        <v>2017</v>
      </c>
      <c r="C5" s="12" t="s">
        <v>0</v>
      </c>
      <c r="D5" s="12" t="s">
        <v>65</v>
      </c>
      <c r="E5" s="45">
        <v>1.142971258621087E-3</v>
      </c>
      <c r="F5" s="45">
        <v>2.285942517242174E-3</v>
      </c>
      <c r="G5" s="45">
        <v>4.571885034484348E-3</v>
      </c>
      <c r="H5" s="45">
        <v>6.8578275517265216E-3</v>
      </c>
      <c r="I5" s="45">
        <v>9.1437700689686961E-3</v>
      </c>
    </row>
    <row r="6" spans="2:9" x14ac:dyDescent="0.3">
      <c r="B6" s="12">
        <v>2017</v>
      </c>
      <c r="C6" s="12" t="s">
        <v>0</v>
      </c>
      <c r="D6" s="12" t="s">
        <v>66</v>
      </c>
      <c r="E6" s="45">
        <v>1.7144568879316304E-3</v>
      </c>
      <c r="F6" s="45">
        <v>3.4289137758632608E-3</v>
      </c>
      <c r="G6" s="45">
        <v>6.8578275517265216E-3</v>
      </c>
      <c r="H6" s="45">
        <v>1.0286741327589784E-2</v>
      </c>
      <c r="I6" s="45">
        <v>1.3715655103453043E-2</v>
      </c>
    </row>
    <row r="7" spans="2:9" x14ac:dyDescent="0.3">
      <c r="B7" s="12">
        <v>2017</v>
      </c>
      <c r="C7" s="12" t="s">
        <v>0</v>
      </c>
      <c r="D7" s="12" t="s">
        <v>67</v>
      </c>
      <c r="E7" s="45">
        <v>2.285942517242174E-3</v>
      </c>
      <c r="F7" s="45">
        <v>4.571885034484348E-3</v>
      </c>
      <c r="G7" s="45">
        <v>9.1437700689686961E-3</v>
      </c>
      <c r="H7" s="45">
        <v>1.3715655103453043E-2</v>
      </c>
      <c r="I7" s="45">
        <v>1.8287540137937392E-2</v>
      </c>
    </row>
    <row r="8" spans="2:9" x14ac:dyDescent="0.3">
      <c r="B8" s="12">
        <v>2017</v>
      </c>
      <c r="C8" s="12" t="s">
        <v>0</v>
      </c>
      <c r="D8" s="12" t="s">
        <v>68</v>
      </c>
      <c r="E8" s="45">
        <v>2.8574281465527174E-3</v>
      </c>
      <c r="F8" s="45">
        <v>5.7148562931054348E-3</v>
      </c>
      <c r="G8" s="45">
        <v>1.142971258621087E-2</v>
      </c>
      <c r="H8" s="45">
        <v>1.7144568879316306E-2</v>
      </c>
      <c r="I8" s="45">
        <v>2.2859425172421739E-2</v>
      </c>
    </row>
    <row r="9" spans="2:9" x14ac:dyDescent="0.3">
      <c r="B9" s="12">
        <v>2017</v>
      </c>
      <c r="C9" s="12" t="s">
        <v>1</v>
      </c>
      <c r="D9" s="12" t="s">
        <v>64</v>
      </c>
      <c r="E9" s="45">
        <v>0</v>
      </c>
      <c r="F9" s="45">
        <v>1.3641018961144669E-3</v>
      </c>
      <c r="G9" s="45">
        <v>2.7282037922289337E-3</v>
      </c>
      <c r="H9" s="45">
        <v>4.0923056883434006E-3</v>
      </c>
      <c r="I9" s="45">
        <v>5.4564075844578674E-3</v>
      </c>
    </row>
    <row r="10" spans="2:9" x14ac:dyDescent="0.3">
      <c r="B10" s="12">
        <v>2017</v>
      </c>
      <c r="C10" s="12" t="s">
        <v>1</v>
      </c>
      <c r="D10" s="12" t="s">
        <v>65</v>
      </c>
      <c r="E10" s="45">
        <v>1.3641018961144669E-3</v>
      </c>
      <c r="F10" s="45">
        <v>2.7282037922289337E-3</v>
      </c>
      <c r="G10" s="45">
        <v>5.4564075844578674E-3</v>
      </c>
      <c r="H10" s="45">
        <v>8.1846113766868012E-3</v>
      </c>
      <c r="I10" s="45">
        <v>1.0912815168915735E-2</v>
      </c>
    </row>
    <row r="11" spans="2:9" x14ac:dyDescent="0.3">
      <c r="B11" s="12">
        <v>2017</v>
      </c>
      <c r="C11" s="12" t="s">
        <v>1</v>
      </c>
      <c r="D11" s="12" t="s">
        <v>66</v>
      </c>
      <c r="E11" s="45">
        <v>2.0461528441717003E-3</v>
      </c>
      <c r="F11" s="45">
        <v>4.0923056883434006E-3</v>
      </c>
      <c r="G11" s="45">
        <v>8.1846113766868012E-3</v>
      </c>
      <c r="H11" s="45">
        <v>1.2276917065030202E-2</v>
      </c>
      <c r="I11" s="45">
        <v>1.6369222753373602E-2</v>
      </c>
    </row>
    <row r="12" spans="2:9" x14ac:dyDescent="0.3">
      <c r="B12" s="12">
        <v>2017</v>
      </c>
      <c r="C12" s="12" t="s">
        <v>1</v>
      </c>
      <c r="D12" s="12" t="s">
        <v>67</v>
      </c>
      <c r="E12" s="45">
        <v>2.7282037922289337E-3</v>
      </c>
      <c r="F12" s="45">
        <v>5.4564075844578674E-3</v>
      </c>
      <c r="G12" s="45">
        <v>1.0912815168915735E-2</v>
      </c>
      <c r="H12" s="45">
        <v>1.6369222753373602E-2</v>
      </c>
      <c r="I12" s="45">
        <v>2.182563033783147E-2</v>
      </c>
    </row>
    <row r="13" spans="2:9" x14ac:dyDescent="0.3">
      <c r="B13" s="12">
        <v>2017</v>
      </c>
      <c r="C13" s="12" t="s">
        <v>1</v>
      </c>
      <c r="D13" s="12" t="s">
        <v>68</v>
      </c>
      <c r="E13" s="45">
        <v>3.4102547402861672E-3</v>
      </c>
      <c r="F13" s="45">
        <v>6.8205094805723343E-3</v>
      </c>
      <c r="G13" s="45">
        <v>1.3641018961144669E-2</v>
      </c>
      <c r="H13" s="45">
        <v>2.0461528441717003E-2</v>
      </c>
      <c r="I13" s="45">
        <v>2.7282037922289337E-2</v>
      </c>
    </row>
    <row r="14" spans="2:9" x14ac:dyDescent="0.3">
      <c r="B14" s="12">
        <v>2017</v>
      </c>
      <c r="C14" s="12" t="s">
        <v>2</v>
      </c>
      <c r="D14" s="12" t="s">
        <v>64</v>
      </c>
      <c r="E14" s="45">
        <v>0</v>
      </c>
      <c r="F14" s="45">
        <v>1.3844729990992273E-3</v>
      </c>
      <c r="G14" s="45">
        <v>2.7689459981984545E-3</v>
      </c>
      <c r="H14" s="45">
        <v>4.1534189972976809E-3</v>
      </c>
      <c r="I14" s="45">
        <v>5.5378919963969091E-3</v>
      </c>
    </row>
    <row r="15" spans="2:9" x14ac:dyDescent="0.3">
      <c r="B15" s="12">
        <v>2017</v>
      </c>
      <c r="C15" s="12" t="s">
        <v>2</v>
      </c>
      <c r="D15" s="12" t="s">
        <v>65</v>
      </c>
      <c r="E15" s="45">
        <v>1.3844729990992273E-3</v>
      </c>
      <c r="F15" s="45">
        <v>2.7689459981984545E-3</v>
      </c>
      <c r="G15" s="45">
        <v>5.5378919963969091E-3</v>
      </c>
      <c r="H15" s="45">
        <v>8.3068379945953619E-3</v>
      </c>
      <c r="I15" s="45">
        <v>1.1075783992793818E-2</v>
      </c>
    </row>
    <row r="16" spans="2:9" x14ac:dyDescent="0.3">
      <c r="B16" s="12">
        <v>2017</v>
      </c>
      <c r="C16" s="12" t="s">
        <v>2</v>
      </c>
      <c r="D16" s="12" t="s">
        <v>66</v>
      </c>
      <c r="E16" s="45">
        <v>2.0767094986488405E-3</v>
      </c>
      <c r="F16" s="45">
        <v>4.1534189972976809E-3</v>
      </c>
      <c r="G16" s="45">
        <v>8.3068379945953619E-3</v>
      </c>
      <c r="H16" s="45">
        <v>1.2460256991893045E-2</v>
      </c>
      <c r="I16" s="45">
        <v>1.6613675989190724E-2</v>
      </c>
    </row>
    <row r="17" spans="2:9" x14ac:dyDescent="0.3">
      <c r="B17" s="12">
        <v>2017</v>
      </c>
      <c r="C17" s="12" t="s">
        <v>2</v>
      </c>
      <c r="D17" s="12" t="s">
        <v>67</v>
      </c>
      <c r="E17" s="45">
        <v>2.7689459981984545E-3</v>
      </c>
      <c r="F17" s="45">
        <v>5.5378919963969091E-3</v>
      </c>
      <c r="G17" s="45">
        <v>1.1075783992793818E-2</v>
      </c>
      <c r="H17" s="45">
        <v>1.6613675989190724E-2</v>
      </c>
      <c r="I17" s="45">
        <v>2.2151567985587636E-2</v>
      </c>
    </row>
    <row r="18" spans="2:9" x14ac:dyDescent="0.3">
      <c r="B18" s="12">
        <v>2017</v>
      </c>
      <c r="C18" s="12" t="s">
        <v>2</v>
      </c>
      <c r="D18" s="12" t="s">
        <v>68</v>
      </c>
      <c r="E18" s="45">
        <v>3.4611824977480677E-3</v>
      </c>
      <c r="F18" s="45">
        <v>6.9223649954961355E-3</v>
      </c>
      <c r="G18" s="45">
        <v>1.3844729990992271E-2</v>
      </c>
      <c r="H18" s="45">
        <v>2.0767094986488405E-2</v>
      </c>
      <c r="I18" s="45">
        <v>2.7689459981984542E-2</v>
      </c>
    </row>
    <row r="19" spans="2:9" x14ac:dyDescent="0.3">
      <c r="B19" s="12">
        <v>2018</v>
      </c>
      <c r="C19" s="12" t="s">
        <v>49</v>
      </c>
      <c r="D19" s="12" t="s">
        <v>64</v>
      </c>
      <c r="E19" s="45">
        <v>0</v>
      </c>
      <c r="F19" s="45">
        <v>1.3828105106193271E-3</v>
      </c>
      <c r="G19" s="45">
        <v>2.7656210212386543E-3</v>
      </c>
      <c r="H19" s="45">
        <v>4.1484315318579806E-3</v>
      </c>
      <c r="I19" s="45">
        <v>5.5312420424773086E-3</v>
      </c>
    </row>
    <row r="20" spans="2:9" x14ac:dyDescent="0.3">
      <c r="B20" s="12">
        <v>2018</v>
      </c>
      <c r="C20" s="12" t="s">
        <v>49</v>
      </c>
      <c r="D20" s="12" t="s">
        <v>65</v>
      </c>
      <c r="E20" s="45">
        <v>1.3828105106193271E-3</v>
      </c>
      <c r="F20" s="45">
        <v>2.7656210212386543E-3</v>
      </c>
      <c r="G20" s="45">
        <v>5.5312420424773086E-3</v>
      </c>
      <c r="H20" s="45">
        <v>8.2968630637159611E-3</v>
      </c>
      <c r="I20" s="45">
        <v>1.1062484084954617E-2</v>
      </c>
    </row>
    <row r="21" spans="2:9" x14ac:dyDescent="0.3">
      <c r="B21" s="12">
        <v>2018</v>
      </c>
      <c r="C21" s="12" t="s">
        <v>49</v>
      </c>
      <c r="D21" s="12" t="s">
        <v>66</v>
      </c>
      <c r="E21" s="45">
        <v>2.0742157659289903E-3</v>
      </c>
      <c r="F21" s="45">
        <v>4.1484315318579806E-3</v>
      </c>
      <c r="G21" s="45">
        <v>8.2968630637159611E-3</v>
      </c>
      <c r="H21" s="45">
        <v>1.2445294595573943E-2</v>
      </c>
      <c r="I21" s="45">
        <v>1.6593726127431922E-2</v>
      </c>
    </row>
    <row r="22" spans="2:9" x14ac:dyDescent="0.3">
      <c r="B22" s="12">
        <v>2018</v>
      </c>
      <c r="C22" s="12" t="s">
        <v>49</v>
      </c>
      <c r="D22" s="12" t="s">
        <v>67</v>
      </c>
      <c r="E22" s="45">
        <v>2.7656210212386543E-3</v>
      </c>
      <c r="F22" s="45">
        <v>5.5312420424773086E-3</v>
      </c>
      <c r="G22" s="45">
        <v>1.1062484084954617E-2</v>
      </c>
      <c r="H22" s="45">
        <v>1.6593726127431922E-2</v>
      </c>
      <c r="I22" s="45">
        <v>2.2124968169909234E-2</v>
      </c>
    </row>
    <row r="23" spans="2:9" x14ac:dyDescent="0.3">
      <c r="B23" s="12">
        <v>2018</v>
      </c>
      <c r="C23" s="12" t="s">
        <v>49</v>
      </c>
      <c r="D23" s="12" t="s">
        <v>68</v>
      </c>
      <c r="E23" s="45">
        <v>3.4570262765483174E-3</v>
      </c>
      <c r="F23" s="45">
        <v>6.9140525530966349E-3</v>
      </c>
      <c r="G23" s="45">
        <v>1.382810510619327E-2</v>
      </c>
      <c r="H23" s="45">
        <v>2.0742157659289905E-2</v>
      </c>
      <c r="I23" s="45">
        <v>2.7656210212386539E-2</v>
      </c>
    </row>
    <row r="24" spans="2:9" x14ac:dyDescent="0.3">
      <c r="B24" s="12">
        <v>2018</v>
      </c>
      <c r="C24" s="12" t="s">
        <v>31</v>
      </c>
      <c r="D24" s="12" t="s">
        <v>64</v>
      </c>
      <c r="E24" s="45">
        <v>0</v>
      </c>
      <c r="F24" s="45">
        <v>1.3746589874782085E-3</v>
      </c>
      <c r="G24" s="45">
        <v>2.7493179749564171E-3</v>
      </c>
      <c r="H24" s="45">
        <v>4.1239769624346256E-3</v>
      </c>
      <c r="I24" s="45">
        <v>5.4986359499128341E-3</v>
      </c>
    </row>
    <row r="25" spans="2:9" x14ac:dyDescent="0.3">
      <c r="B25" s="12">
        <v>2018</v>
      </c>
      <c r="C25" s="12" t="s">
        <v>31</v>
      </c>
      <c r="D25" s="12" t="s">
        <v>65</v>
      </c>
      <c r="E25" s="45">
        <v>1.3746589874782085E-3</v>
      </c>
      <c r="F25" s="45">
        <v>2.7493179749564171E-3</v>
      </c>
      <c r="G25" s="45">
        <v>5.4986359499128341E-3</v>
      </c>
      <c r="H25" s="45">
        <v>8.2479539248692512E-3</v>
      </c>
      <c r="I25" s="45">
        <v>1.0997271899825668E-2</v>
      </c>
    </row>
    <row r="26" spans="2:9" x14ac:dyDescent="0.3">
      <c r="B26" s="12">
        <v>2018</v>
      </c>
      <c r="C26" s="12" t="s">
        <v>31</v>
      </c>
      <c r="D26" s="12" t="s">
        <v>66</v>
      </c>
      <c r="E26" s="45">
        <v>2.0619884812173128E-3</v>
      </c>
      <c r="F26" s="45">
        <v>4.1239769624346256E-3</v>
      </c>
      <c r="G26" s="45">
        <v>8.2479539248692512E-3</v>
      </c>
      <c r="H26" s="45">
        <v>1.2371930887303878E-2</v>
      </c>
      <c r="I26" s="45">
        <v>1.6495907849738502E-2</v>
      </c>
    </row>
    <row r="27" spans="2:9" x14ac:dyDescent="0.3">
      <c r="B27" s="12">
        <v>2018</v>
      </c>
      <c r="C27" s="12" t="s">
        <v>31</v>
      </c>
      <c r="D27" s="12" t="s">
        <v>67</v>
      </c>
      <c r="E27" s="45">
        <v>2.7493179749564171E-3</v>
      </c>
      <c r="F27" s="45">
        <v>5.4986359499128341E-3</v>
      </c>
      <c r="G27" s="45">
        <v>1.0997271899825668E-2</v>
      </c>
      <c r="H27" s="45">
        <v>1.6495907849738502E-2</v>
      </c>
      <c r="I27" s="45">
        <v>2.1994543799651337E-2</v>
      </c>
    </row>
    <row r="28" spans="2:9" x14ac:dyDescent="0.3">
      <c r="B28" s="12">
        <v>2018</v>
      </c>
      <c r="C28" s="12" t="s">
        <v>31</v>
      </c>
      <c r="D28" s="12" t="s">
        <v>68</v>
      </c>
      <c r="E28" s="45">
        <v>3.4366474686955213E-3</v>
      </c>
      <c r="F28" s="45">
        <v>6.8732949373910427E-3</v>
      </c>
      <c r="G28" s="45">
        <v>1.3746589874782085E-2</v>
      </c>
      <c r="H28" s="45">
        <v>2.0619884812173129E-2</v>
      </c>
      <c r="I28" s="45">
        <v>2.7493179749564171E-2</v>
      </c>
    </row>
    <row r="29" spans="2:9" x14ac:dyDescent="0.3">
      <c r="B29" s="12">
        <v>2018</v>
      </c>
      <c r="C29" s="12" t="s">
        <v>5</v>
      </c>
      <c r="D29" s="12" t="s">
        <v>64</v>
      </c>
      <c r="E29" s="45">
        <v>0</v>
      </c>
      <c r="F29" s="45">
        <v>1.3221322459714884E-3</v>
      </c>
      <c r="G29" s="45">
        <v>2.6442644919429767E-3</v>
      </c>
      <c r="H29" s="45">
        <v>3.9663967379144644E-3</v>
      </c>
      <c r="I29" s="45">
        <v>5.2885289838859534E-3</v>
      </c>
    </row>
    <row r="30" spans="2:9" x14ac:dyDescent="0.3">
      <c r="B30" s="12">
        <v>2018</v>
      </c>
      <c r="C30" s="12" t="s">
        <v>5</v>
      </c>
      <c r="D30" s="12" t="s">
        <v>65</v>
      </c>
      <c r="E30" s="45">
        <v>1.3221322459714884E-3</v>
      </c>
      <c r="F30" s="45">
        <v>2.6442644919429767E-3</v>
      </c>
      <c r="G30" s="45">
        <v>5.2885289838859534E-3</v>
      </c>
      <c r="H30" s="45">
        <v>7.9327934758289288E-3</v>
      </c>
      <c r="I30" s="45">
        <v>1.0577057967771907E-2</v>
      </c>
    </row>
    <row r="31" spans="2:9" x14ac:dyDescent="0.3">
      <c r="B31" s="12">
        <v>2018</v>
      </c>
      <c r="C31" s="12" t="s">
        <v>5</v>
      </c>
      <c r="D31" s="12" t="s">
        <v>66</v>
      </c>
      <c r="E31" s="45">
        <v>1.9831983689572322E-3</v>
      </c>
      <c r="F31" s="45">
        <v>3.9663967379144644E-3</v>
      </c>
      <c r="G31" s="45">
        <v>7.9327934758289288E-3</v>
      </c>
      <c r="H31" s="45">
        <v>1.1899190213743395E-2</v>
      </c>
      <c r="I31" s="45">
        <v>1.5865586951657858E-2</v>
      </c>
    </row>
    <row r="32" spans="2:9" x14ac:dyDescent="0.3">
      <c r="B32" s="12">
        <v>2018</v>
      </c>
      <c r="C32" s="12" t="s">
        <v>5</v>
      </c>
      <c r="D32" s="12" t="s">
        <v>67</v>
      </c>
      <c r="E32" s="45">
        <v>2.6442644919429767E-3</v>
      </c>
      <c r="F32" s="45">
        <v>5.2885289838859534E-3</v>
      </c>
      <c r="G32" s="45">
        <v>1.0577057967771907E-2</v>
      </c>
      <c r="H32" s="45">
        <v>1.5865586951657858E-2</v>
      </c>
      <c r="I32" s="45">
        <v>2.1154115935543814E-2</v>
      </c>
    </row>
    <row r="33" spans="2:9" x14ac:dyDescent="0.3">
      <c r="B33" s="12">
        <v>2018</v>
      </c>
      <c r="C33" s="12" t="s">
        <v>5</v>
      </c>
      <c r="D33" s="12" t="s">
        <v>68</v>
      </c>
      <c r="E33" s="45">
        <v>3.3053306149287208E-3</v>
      </c>
      <c r="F33" s="45">
        <v>6.6106612298574416E-3</v>
      </c>
      <c r="G33" s="45">
        <v>1.3221322459714883E-2</v>
      </c>
      <c r="H33" s="45">
        <v>1.9831983689572324E-2</v>
      </c>
      <c r="I33" s="45">
        <v>2.6442644919429766E-2</v>
      </c>
    </row>
    <row r="34" spans="2:9" x14ac:dyDescent="0.3">
      <c r="B34" s="12">
        <v>2018</v>
      </c>
      <c r="C34" s="12"/>
      <c r="D34" s="12" t="s">
        <v>64</v>
      </c>
      <c r="E34" s="45">
        <v>0</v>
      </c>
      <c r="F34" s="45">
        <v>1.2589871709099247E-3</v>
      </c>
      <c r="G34" s="45">
        <v>2.5179743418198494E-3</v>
      </c>
      <c r="H34" s="45">
        <v>3.7769615127297733E-3</v>
      </c>
      <c r="I34" s="45">
        <v>5.0359486836396988E-3</v>
      </c>
    </row>
    <row r="35" spans="2:9" x14ac:dyDescent="0.3">
      <c r="B35" s="12">
        <v>2018</v>
      </c>
      <c r="C35" s="12" t="s">
        <v>30</v>
      </c>
      <c r="D35" s="12" t="s">
        <v>65</v>
      </c>
      <c r="E35" s="45">
        <v>1.2589871709099247E-3</v>
      </c>
      <c r="F35" s="45">
        <v>2.5179743418198494E-3</v>
      </c>
      <c r="G35" s="45">
        <v>5.0359486836396988E-3</v>
      </c>
      <c r="H35" s="45">
        <v>7.5539230254595465E-3</v>
      </c>
      <c r="I35" s="45">
        <v>1.0071897367279398E-2</v>
      </c>
    </row>
    <row r="36" spans="2:9" x14ac:dyDescent="0.3">
      <c r="B36" s="12">
        <v>2018</v>
      </c>
      <c r="C36" s="12" t="s">
        <v>30</v>
      </c>
      <c r="D36" s="12" t="s">
        <v>66</v>
      </c>
      <c r="E36" s="45">
        <v>1.8884807563648866E-3</v>
      </c>
      <c r="F36" s="45">
        <v>3.7769615127297733E-3</v>
      </c>
      <c r="G36" s="45">
        <v>7.5539230254595465E-3</v>
      </c>
      <c r="H36" s="45">
        <v>1.1330884538189321E-2</v>
      </c>
      <c r="I36" s="45">
        <v>1.5107846050919093E-2</v>
      </c>
    </row>
    <row r="37" spans="2:9" x14ac:dyDescent="0.3">
      <c r="B37" s="12">
        <v>2018</v>
      </c>
      <c r="C37" s="12" t="s">
        <v>30</v>
      </c>
      <c r="D37" s="12" t="s">
        <v>67</v>
      </c>
      <c r="E37" s="45">
        <v>2.5179743418198494E-3</v>
      </c>
      <c r="F37" s="45">
        <v>5.0359486836396988E-3</v>
      </c>
      <c r="G37" s="45">
        <v>1.0071897367279398E-2</v>
      </c>
      <c r="H37" s="45">
        <v>1.5107846050919093E-2</v>
      </c>
      <c r="I37" s="45">
        <v>2.0143794734558795E-2</v>
      </c>
    </row>
    <row r="38" spans="2:9" x14ac:dyDescent="0.3">
      <c r="B38" s="12">
        <v>2018</v>
      </c>
      <c r="C38" s="12" t="s">
        <v>30</v>
      </c>
      <c r="D38" s="12" t="s">
        <v>68</v>
      </c>
      <c r="E38" s="45">
        <v>3.1474679272748113E-3</v>
      </c>
      <c r="F38" s="45">
        <v>6.2949358545496227E-3</v>
      </c>
      <c r="G38" s="45">
        <v>1.2589871709099245E-2</v>
      </c>
      <c r="H38" s="45">
        <v>1.8884807563648867E-2</v>
      </c>
      <c r="I38" s="45">
        <v>2.5179743418198491E-2</v>
      </c>
    </row>
    <row r="39" spans="2:9" x14ac:dyDescent="0.3">
      <c r="B39" s="12">
        <v>2018</v>
      </c>
      <c r="C39" s="12" t="s">
        <v>7</v>
      </c>
      <c r="D39" s="12" t="s">
        <v>64</v>
      </c>
      <c r="E39" s="45">
        <v>0</v>
      </c>
      <c r="F39" s="45">
        <v>1.2394591984198219E-3</v>
      </c>
      <c r="G39" s="45">
        <v>2.4789183968396437E-3</v>
      </c>
      <c r="H39" s="45">
        <v>3.7183775952594651E-3</v>
      </c>
      <c r="I39" s="45">
        <v>4.9578367936792874E-3</v>
      </c>
    </row>
    <row r="40" spans="2:9" x14ac:dyDescent="0.3">
      <c r="B40" s="12">
        <v>2018</v>
      </c>
      <c r="C40" s="12" t="s">
        <v>7</v>
      </c>
      <c r="D40" s="12" t="s">
        <v>65</v>
      </c>
      <c r="E40" s="45">
        <v>1.2394591984198219E-3</v>
      </c>
      <c r="F40" s="45">
        <v>2.4789183968396437E-3</v>
      </c>
      <c r="G40" s="45">
        <v>4.9578367936792874E-3</v>
      </c>
      <c r="H40" s="45">
        <v>7.4367551905189302E-3</v>
      </c>
      <c r="I40" s="45">
        <v>9.9156735873585748E-3</v>
      </c>
    </row>
    <row r="41" spans="2:9" x14ac:dyDescent="0.3">
      <c r="B41" s="12">
        <v>2018</v>
      </c>
      <c r="C41" s="12" t="s">
        <v>7</v>
      </c>
      <c r="D41" s="12" t="s">
        <v>66</v>
      </c>
      <c r="E41" s="45">
        <v>1.8591887976297326E-3</v>
      </c>
      <c r="F41" s="45">
        <v>3.7183775952594651E-3</v>
      </c>
      <c r="G41" s="45">
        <v>7.4367551905189302E-3</v>
      </c>
      <c r="H41" s="45">
        <v>1.1155132785778395E-2</v>
      </c>
      <c r="I41" s="45">
        <v>1.487351038103786E-2</v>
      </c>
    </row>
    <row r="42" spans="2:9" x14ac:dyDescent="0.3">
      <c r="B42" s="12">
        <v>2018</v>
      </c>
      <c r="C42" s="12" t="s">
        <v>7</v>
      </c>
      <c r="D42" s="12" t="s">
        <v>67</v>
      </c>
      <c r="E42" s="45">
        <v>2.4789183968396437E-3</v>
      </c>
      <c r="F42" s="45">
        <v>4.9578367936792874E-3</v>
      </c>
      <c r="G42" s="45">
        <v>9.9156735873585748E-3</v>
      </c>
      <c r="H42" s="45">
        <v>1.487351038103786E-2</v>
      </c>
      <c r="I42" s="45">
        <v>1.983134717471715E-2</v>
      </c>
    </row>
    <row r="43" spans="2:9" x14ac:dyDescent="0.3">
      <c r="B43" s="12">
        <v>2018</v>
      </c>
      <c r="C43" s="12" t="s">
        <v>7</v>
      </c>
      <c r="D43" s="12" t="s">
        <v>68</v>
      </c>
      <c r="E43" s="45">
        <v>3.0986479960495544E-3</v>
      </c>
      <c r="F43" s="45">
        <v>6.1972959920991088E-3</v>
      </c>
      <c r="G43" s="45">
        <v>1.2394591984198218E-2</v>
      </c>
      <c r="H43" s="45">
        <v>1.8591887976297326E-2</v>
      </c>
      <c r="I43" s="45">
        <v>2.4789183968396435E-2</v>
      </c>
    </row>
    <row r="44" spans="2:9" x14ac:dyDescent="0.3">
      <c r="B44" s="12">
        <v>2018</v>
      </c>
      <c r="C44" s="12" t="s">
        <v>8</v>
      </c>
      <c r="D44" s="12" t="s">
        <v>64</v>
      </c>
      <c r="E44" s="45">
        <v>0</v>
      </c>
      <c r="F44" s="45">
        <v>1.5381394069801271E-3</v>
      </c>
      <c r="G44" s="45">
        <v>3.0762788139602542E-3</v>
      </c>
      <c r="H44" s="45">
        <v>4.6144182209403809E-3</v>
      </c>
      <c r="I44" s="45">
        <v>6.1525576279205085E-3</v>
      </c>
    </row>
    <row r="45" spans="2:9" x14ac:dyDescent="0.3">
      <c r="B45" s="12">
        <v>2018</v>
      </c>
      <c r="C45" s="12" t="s">
        <v>8</v>
      </c>
      <c r="D45" s="12" t="s">
        <v>65</v>
      </c>
      <c r="E45" s="45">
        <v>1.5381394069801271E-3</v>
      </c>
      <c r="F45" s="45">
        <v>3.0762788139602542E-3</v>
      </c>
      <c r="G45" s="45">
        <v>6.1525576279205085E-3</v>
      </c>
      <c r="H45" s="45">
        <v>9.2288364418807618E-3</v>
      </c>
      <c r="I45" s="45">
        <v>1.2305115255841017E-2</v>
      </c>
    </row>
    <row r="46" spans="2:9" x14ac:dyDescent="0.3">
      <c r="B46" s="12">
        <v>2018</v>
      </c>
      <c r="C46" s="12" t="s">
        <v>8</v>
      </c>
      <c r="D46" s="12" t="s">
        <v>66</v>
      </c>
      <c r="E46" s="45">
        <v>2.3072091104701905E-3</v>
      </c>
      <c r="F46" s="45">
        <v>4.6144182209403809E-3</v>
      </c>
      <c r="G46" s="45">
        <v>9.2288364418807618E-3</v>
      </c>
      <c r="H46" s="45">
        <v>1.3843254662821143E-2</v>
      </c>
      <c r="I46" s="45">
        <v>1.8457672883761524E-2</v>
      </c>
    </row>
    <row r="47" spans="2:9" x14ac:dyDescent="0.3">
      <c r="B47" s="12">
        <v>2018</v>
      </c>
      <c r="C47" s="12" t="s">
        <v>8</v>
      </c>
      <c r="D47" s="12" t="s">
        <v>67</v>
      </c>
      <c r="E47" s="45">
        <v>3.0762788139602542E-3</v>
      </c>
      <c r="F47" s="45">
        <v>6.1525576279205085E-3</v>
      </c>
      <c r="G47" s="45">
        <v>1.2305115255841017E-2</v>
      </c>
      <c r="H47" s="45">
        <v>1.8457672883761524E-2</v>
      </c>
      <c r="I47" s="45">
        <v>2.4610230511682034E-2</v>
      </c>
    </row>
    <row r="48" spans="2:9" x14ac:dyDescent="0.3">
      <c r="B48" s="12">
        <v>2018</v>
      </c>
      <c r="C48" s="12" t="s">
        <v>8</v>
      </c>
      <c r="D48" s="12" t="s">
        <v>68</v>
      </c>
      <c r="E48" s="45">
        <v>3.8453485174503176E-3</v>
      </c>
      <c r="F48" s="45">
        <v>7.6906970349006351E-3</v>
      </c>
      <c r="G48" s="45">
        <v>1.538139406980127E-2</v>
      </c>
      <c r="H48" s="45">
        <v>2.3072091104701906E-2</v>
      </c>
      <c r="I48" s="45">
        <v>3.0762788139602541E-2</v>
      </c>
    </row>
    <row r="49" spans="2:9" x14ac:dyDescent="0.3">
      <c r="B49" s="12">
        <v>2018</v>
      </c>
      <c r="C49" s="12" t="s">
        <v>9</v>
      </c>
      <c r="D49" s="12" t="s">
        <v>64</v>
      </c>
      <c r="E49" s="45">
        <v>0</v>
      </c>
      <c r="F49" s="45">
        <v>1.4785952841900017E-3</v>
      </c>
      <c r="G49" s="45">
        <v>2.9571905683800034E-3</v>
      </c>
      <c r="H49" s="45">
        <v>4.4357858525700044E-3</v>
      </c>
      <c r="I49" s="45">
        <v>5.9143811367600068E-3</v>
      </c>
    </row>
    <row r="50" spans="2:9" x14ac:dyDescent="0.3">
      <c r="B50" s="12">
        <v>2018</v>
      </c>
      <c r="C50" s="12" t="s">
        <v>9</v>
      </c>
      <c r="D50" s="12" t="s">
        <v>65</v>
      </c>
      <c r="E50" s="45">
        <v>1.4785952841900017E-3</v>
      </c>
      <c r="F50" s="45">
        <v>2.9571905683800034E-3</v>
      </c>
      <c r="G50" s="45">
        <v>5.9143811367600068E-3</v>
      </c>
      <c r="H50" s="45">
        <v>8.8715717051400089E-3</v>
      </c>
      <c r="I50" s="45">
        <v>1.1828762273520014E-2</v>
      </c>
    </row>
    <row r="51" spans="2:9" x14ac:dyDescent="0.3">
      <c r="B51" s="12">
        <v>2018</v>
      </c>
      <c r="C51" s="12" t="s">
        <v>9</v>
      </c>
      <c r="D51" s="12" t="s">
        <v>66</v>
      </c>
      <c r="E51" s="45">
        <v>2.2178929262850022E-3</v>
      </c>
      <c r="F51" s="45">
        <v>4.4357858525700044E-3</v>
      </c>
      <c r="G51" s="45">
        <v>8.8715717051400089E-3</v>
      </c>
      <c r="H51" s="45">
        <v>1.3307357557710016E-2</v>
      </c>
      <c r="I51" s="45">
        <v>1.7743143410280018E-2</v>
      </c>
    </row>
    <row r="52" spans="2:9" x14ac:dyDescent="0.3">
      <c r="B52" s="12">
        <v>2018</v>
      </c>
      <c r="C52" s="12" t="s">
        <v>9</v>
      </c>
      <c r="D52" s="12" t="s">
        <v>67</v>
      </c>
      <c r="E52" s="45">
        <v>2.9571905683800034E-3</v>
      </c>
      <c r="F52" s="45">
        <v>5.9143811367600068E-3</v>
      </c>
      <c r="G52" s="45">
        <v>1.1828762273520014E-2</v>
      </c>
      <c r="H52" s="45">
        <v>1.7743143410280018E-2</v>
      </c>
      <c r="I52" s="45">
        <v>2.3657524547040027E-2</v>
      </c>
    </row>
    <row r="53" spans="2:9" x14ac:dyDescent="0.3">
      <c r="B53" s="12">
        <v>2018</v>
      </c>
      <c r="C53" s="12" t="s">
        <v>9</v>
      </c>
      <c r="D53" s="12" t="s">
        <v>68</v>
      </c>
      <c r="E53" s="45">
        <v>3.6964882104750041E-3</v>
      </c>
      <c r="F53" s="45">
        <v>7.3929764209500082E-3</v>
      </c>
      <c r="G53" s="45">
        <v>1.4785952841900016E-2</v>
      </c>
      <c r="H53" s="45">
        <v>2.2178929262850026E-2</v>
      </c>
      <c r="I53" s="45">
        <v>2.9571905683800033E-2</v>
      </c>
    </row>
    <row r="54" spans="2:9" x14ac:dyDescent="0.3">
      <c r="B54" s="12">
        <v>2018</v>
      </c>
      <c r="C54" s="12" t="s">
        <v>29</v>
      </c>
      <c r="D54" s="12" t="s">
        <v>64</v>
      </c>
      <c r="E54" s="45">
        <v>0</v>
      </c>
      <c r="F54" s="45">
        <v>1.3140631154817855E-3</v>
      </c>
      <c r="G54" s="45">
        <v>2.6281262309635709E-3</v>
      </c>
      <c r="H54" s="45">
        <v>3.9421893464453564E-3</v>
      </c>
      <c r="I54" s="45">
        <v>5.2562524619271418E-3</v>
      </c>
    </row>
    <row r="55" spans="2:9" x14ac:dyDescent="0.3">
      <c r="B55" s="12">
        <v>2018</v>
      </c>
      <c r="C55" s="12" t="s">
        <v>29</v>
      </c>
      <c r="D55" s="12" t="s">
        <v>65</v>
      </c>
      <c r="E55" s="45">
        <v>1.3140631154817855E-3</v>
      </c>
      <c r="F55" s="45">
        <v>2.6281262309635709E-3</v>
      </c>
      <c r="G55" s="45">
        <v>5.2562524619271418E-3</v>
      </c>
      <c r="H55" s="45">
        <v>7.8843786928907127E-3</v>
      </c>
      <c r="I55" s="45">
        <v>1.0512504923854284E-2</v>
      </c>
    </row>
    <row r="56" spans="2:9" x14ac:dyDescent="0.3">
      <c r="B56" s="12">
        <v>2018</v>
      </c>
      <c r="C56" s="12" t="s">
        <v>29</v>
      </c>
      <c r="D56" s="12" t="s">
        <v>66</v>
      </c>
      <c r="E56" s="45">
        <v>1.9710946732226782E-3</v>
      </c>
      <c r="F56" s="45">
        <v>3.9421893464453564E-3</v>
      </c>
      <c r="G56" s="45">
        <v>7.8843786928907127E-3</v>
      </c>
      <c r="H56" s="45">
        <v>1.182656803933607E-2</v>
      </c>
      <c r="I56" s="45">
        <v>1.5768757385781425E-2</v>
      </c>
    </row>
    <row r="57" spans="2:9" x14ac:dyDescent="0.3">
      <c r="B57" s="12">
        <v>2018</v>
      </c>
      <c r="C57" s="12" t="s">
        <v>29</v>
      </c>
      <c r="D57" s="12" t="s">
        <v>67</v>
      </c>
      <c r="E57" s="45">
        <v>2.6281262309635709E-3</v>
      </c>
      <c r="F57" s="45">
        <v>5.2562524619271418E-3</v>
      </c>
      <c r="G57" s="45">
        <v>1.0512504923854284E-2</v>
      </c>
      <c r="H57" s="45">
        <v>1.5768757385781425E-2</v>
      </c>
      <c r="I57" s="45">
        <v>2.1025009847708567E-2</v>
      </c>
    </row>
    <row r="58" spans="2:9" x14ac:dyDescent="0.3">
      <c r="B58" s="12">
        <v>2018</v>
      </c>
      <c r="C58" s="12" t="s">
        <v>29</v>
      </c>
      <c r="D58" s="12" t="s">
        <v>68</v>
      </c>
      <c r="E58" s="45">
        <v>3.2851577887044636E-3</v>
      </c>
      <c r="F58" s="45">
        <v>6.5703155774089273E-3</v>
      </c>
      <c r="G58" s="45">
        <v>1.3140631154817855E-2</v>
      </c>
      <c r="H58" s="45">
        <v>1.9710946732226783E-2</v>
      </c>
      <c r="I58" s="45">
        <v>2.6281262309635709E-2</v>
      </c>
    </row>
    <row r="59" spans="2:9" x14ac:dyDescent="0.3">
      <c r="B59" s="12">
        <v>2018</v>
      </c>
      <c r="C59" s="12" t="s">
        <v>28</v>
      </c>
      <c r="D59" s="12" t="s">
        <v>64</v>
      </c>
      <c r="E59" s="45">
        <v>0</v>
      </c>
      <c r="F59" s="45">
        <v>1.4554774054332238E-3</v>
      </c>
      <c r="G59" s="45">
        <v>2.9109548108664477E-3</v>
      </c>
      <c r="H59" s="45">
        <v>4.3664322162996708E-3</v>
      </c>
      <c r="I59" s="45">
        <v>5.8219096217328953E-3</v>
      </c>
    </row>
    <row r="60" spans="2:9" x14ac:dyDescent="0.3">
      <c r="B60" s="12">
        <v>2018</v>
      </c>
      <c r="C60" s="12" t="s">
        <v>28</v>
      </c>
      <c r="D60" s="12" t="s">
        <v>65</v>
      </c>
      <c r="E60" s="45">
        <v>1.4554774054332238E-3</v>
      </c>
      <c r="F60" s="45">
        <v>2.9109548108664477E-3</v>
      </c>
      <c r="G60" s="45">
        <v>5.8219096217328953E-3</v>
      </c>
      <c r="H60" s="45">
        <v>8.7328644325993417E-3</v>
      </c>
      <c r="I60" s="45">
        <v>1.1643819243465791E-2</v>
      </c>
    </row>
    <row r="61" spans="2:9" x14ac:dyDescent="0.3">
      <c r="B61" s="12">
        <v>2018</v>
      </c>
      <c r="C61" s="12" t="s">
        <v>28</v>
      </c>
      <c r="D61" s="12" t="s">
        <v>66</v>
      </c>
      <c r="E61" s="45">
        <v>2.1832161081498354E-3</v>
      </c>
      <c r="F61" s="45">
        <v>4.3664322162996708E-3</v>
      </c>
      <c r="G61" s="45">
        <v>8.7328644325993417E-3</v>
      </c>
      <c r="H61" s="45">
        <v>1.3099296648899014E-2</v>
      </c>
      <c r="I61" s="45">
        <v>1.7465728865198683E-2</v>
      </c>
    </row>
    <row r="62" spans="2:9" x14ac:dyDescent="0.3">
      <c r="B62" s="12">
        <v>2018</v>
      </c>
      <c r="C62" s="12" t="s">
        <v>28</v>
      </c>
      <c r="D62" s="12" t="s">
        <v>67</v>
      </c>
      <c r="E62" s="45">
        <v>2.9109548108664477E-3</v>
      </c>
      <c r="F62" s="45">
        <v>5.8219096217328953E-3</v>
      </c>
      <c r="G62" s="45">
        <v>1.1643819243465791E-2</v>
      </c>
      <c r="H62" s="45">
        <v>1.7465728865198683E-2</v>
      </c>
      <c r="I62" s="45">
        <v>2.3287638486931581E-2</v>
      </c>
    </row>
    <row r="63" spans="2:9" x14ac:dyDescent="0.3">
      <c r="B63" s="12">
        <v>2018</v>
      </c>
      <c r="C63" s="12" t="s">
        <v>28</v>
      </c>
      <c r="D63" s="12" t="s">
        <v>68</v>
      </c>
      <c r="E63" s="45">
        <v>3.6386935135830595E-3</v>
      </c>
      <c r="F63" s="45">
        <v>7.2773870271661189E-3</v>
      </c>
      <c r="G63" s="45">
        <v>1.4554774054332238E-2</v>
      </c>
      <c r="H63" s="45">
        <v>2.1832161081498356E-2</v>
      </c>
      <c r="I63" s="45">
        <v>2.9109548108664476E-2</v>
      </c>
    </row>
    <row r="64" spans="2:9" x14ac:dyDescent="0.3">
      <c r="B64" s="12">
        <v>2018</v>
      </c>
      <c r="C64" s="12" t="s">
        <v>0</v>
      </c>
      <c r="D64" s="12" t="s">
        <v>79</v>
      </c>
      <c r="E64" s="45">
        <v>0</v>
      </c>
      <c r="F64" s="45">
        <v>1.6510542167325088E-3</v>
      </c>
      <c r="G64" s="45">
        <v>3.3021084334650176E-3</v>
      </c>
      <c r="H64" s="45">
        <v>4.9531626501975257E-3</v>
      </c>
      <c r="I64" s="45">
        <v>6.6042168669300351E-3</v>
      </c>
    </row>
    <row r="65" spans="2:9" x14ac:dyDescent="0.3">
      <c r="B65" s="12">
        <v>2018</v>
      </c>
      <c r="C65" s="12" t="s">
        <v>0</v>
      </c>
      <c r="D65" s="12" t="s">
        <v>80</v>
      </c>
      <c r="E65" s="45">
        <v>1.6510542167325088E-3</v>
      </c>
      <c r="F65" s="45">
        <v>3.3021084334650176E-3</v>
      </c>
      <c r="G65" s="45">
        <v>6.6042168669300351E-3</v>
      </c>
      <c r="H65" s="45">
        <v>9.9063253003950514E-3</v>
      </c>
      <c r="I65" s="45">
        <v>1.320843373386007E-2</v>
      </c>
    </row>
    <row r="66" spans="2:9" x14ac:dyDescent="0.3">
      <c r="B66" s="12">
        <v>2018</v>
      </c>
      <c r="C66" s="12" t="s">
        <v>0</v>
      </c>
      <c r="D66" s="12" t="s">
        <v>81</v>
      </c>
      <c r="E66" s="45">
        <v>2.4765813250987628E-3</v>
      </c>
      <c r="F66" s="45">
        <v>4.9531626501975257E-3</v>
      </c>
      <c r="G66" s="45">
        <v>9.9063253003950514E-3</v>
      </c>
      <c r="H66" s="45">
        <v>1.485948795059258E-2</v>
      </c>
      <c r="I66" s="45">
        <v>1.9812650600790103E-2</v>
      </c>
    </row>
    <row r="67" spans="2:9" x14ac:dyDescent="0.3">
      <c r="B67" s="12">
        <v>2018</v>
      </c>
      <c r="C67" s="12" t="s">
        <v>0</v>
      </c>
      <c r="D67" s="12" t="s">
        <v>82</v>
      </c>
      <c r="E67" s="45">
        <v>3.3021084334650176E-3</v>
      </c>
      <c r="F67" s="45">
        <v>6.6042168669300351E-3</v>
      </c>
      <c r="G67" s="45">
        <v>1.320843373386007E-2</v>
      </c>
      <c r="H67" s="45">
        <v>1.9812650600790103E-2</v>
      </c>
      <c r="I67" s="45">
        <v>2.6416867467720141E-2</v>
      </c>
    </row>
    <row r="68" spans="2:9" x14ac:dyDescent="0.3">
      <c r="B68" s="12">
        <v>2018</v>
      </c>
      <c r="C68" s="12" t="s">
        <v>0</v>
      </c>
      <c r="D68" s="12" t="s">
        <v>83</v>
      </c>
      <c r="E68" s="45">
        <v>4.1276355418312718E-3</v>
      </c>
      <c r="F68" s="45">
        <v>8.2552710836625437E-3</v>
      </c>
      <c r="G68" s="45">
        <v>1.6510542167325087E-2</v>
      </c>
      <c r="H68" s="45">
        <v>2.4765813250987631E-2</v>
      </c>
      <c r="I68" s="45">
        <v>3.3021084334650175E-2</v>
      </c>
    </row>
    <row r="69" spans="2:9" x14ac:dyDescent="0.3">
      <c r="B69" s="12">
        <v>2018</v>
      </c>
      <c r="C69" s="12" t="s">
        <v>1</v>
      </c>
      <c r="D69" s="12" t="s">
        <v>79</v>
      </c>
      <c r="E69" s="45">
        <v>0</v>
      </c>
      <c r="F69" s="45">
        <v>1.470123914757193E-3</v>
      </c>
      <c r="G69" s="45">
        <v>2.940247829514386E-3</v>
      </c>
      <c r="H69" s="45">
        <v>4.4103717442715781E-3</v>
      </c>
      <c r="I69" s="45">
        <v>5.880495659028772E-3</v>
      </c>
    </row>
    <row r="70" spans="2:9" x14ac:dyDescent="0.3">
      <c r="B70" s="12">
        <v>2018</v>
      </c>
      <c r="C70" s="12" t="s">
        <v>1</v>
      </c>
      <c r="D70" s="12" t="s">
        <v>80</v>
      </c>
      <c r="E70" s="45">
        <v>1.470123914757193E-3</v>
      </c>
      <c r="F70" s="45">
        <v>2.940247829514386E-3</v>
      </c>
      <c r="G70" s="45">
        <v>5.880495659028772E-3</v>
      </c>
      <c r="H70" s="45">
        <v>8.8207434885431563E-3</v>
      </c>
      <c r="I70" s="45">
        <v>1.1760991318057544E-2</v>
      </c>
    </row>
    <row r="71" spans="2:9" x14ac:dyDescent="0.3">
      <c r="B71" s="12">
        <v>2018</v>
      </c>
      <c r="C71" s="12" t="s">
        <v>1</v>
      </c>
      <c r="D71" s="12" t="s">
        <v>81</v>
      </c>
      <c r="E71" s="45">
        <v>2.2051858721357891E-3</v>
      </c>
      <c r="F71" s="45">
        <v>4.4103717442715781E-3</v>
      </c>
      <c r="G71" s="45">
        <v>8.8207434885431563E-3</v>
      </c>
      <c r="H71" s="45">
        <v>1.3231115232814736E-2</v>
      </c>
      <c r="I71" s="45">
        <v>1.7641486977086313E-2</v>
      </c>
    </row>
    <row r="72" spans="2:9" x14ac:dyDescent="0.3">
      <c r="B72" s="12">
        <v>2018</v>
      </c>
      <c r="C72" s="12" t="s">
        <v>1</v>
      </c>
      <c r="D72" s="12" t="s">
        <v>82</v>
      </c>
      <c r="E72" s="45">
        <v>2.940247829514386E-3</v>
      </c>
      <c r="F72" s="45">
        <v>5.880495659028772E-3</v>
      </c>
      <c r="G72" s="45">
        <v>1.1760991318057544E-2</v>
      </c>
      <c r="H72" s="45">
        <v>1.7641486977086313E-2</v>
      </c>
      <c r="I72" s="45">
        <v>2.3521982636115088E-2</v>
      </c>
    </row>
    <row r="73" spans="2:9" x14ac:dyDescent="0.3">
      <c r="B73" s="12">
        <v>2018</v>
      </c>
      <c r="C73" s="12" t="s">
        <v>1</v>
      </c>
      <c r="D73" s="12" t="s">
        <v>83</v>
      </c>
      <c r="E73" s="45">
        <v>3.6753097868929821E-3</v>
      </c>
      <c r="F73" s="45">
        <v>7.3506195737859641E-3</v>
      </c>
      <c r="G73" s="45">
        <v>1.4701239147571928E-2</v>
      </c>
      <c r="H73" s="45">
        <v>2.2051858721357891E-2</v>
      </c>
      <c r="I73" s="45">
        <v>2.9402478295143857E-2</v>
      </c>
    </row>
    <row r="74" spans="2:9" x14ac:dyDescent="0.3">
      <c r="B74" s="12">
        <v>2018</v>
      </c>
      <c r="C74" s="12" t="s">
        <v>2</v>
      </c>
      <c r="D74" s="12" t="s">
        <v>79</v>
      </c>
      <c r="E74" s="45">
        <v>0</v>
      </c>
      <c r="F74" s="45">
        <v>1.3570786212675952E-3</v>
      </c>
      <c r="G74" s="45">
        <v>2.7141572425351903E-3</v>
      </c>
      <c r="H74" s="45">
        <v>4.0712358638027848E-3</v>
      </c>
      <c r="I74" s="45">
        <v>5.4283144850703806E-3</v>
      </c>
    </row>
    <row r="75" spans="2:9" x14ac:dyDescent="0.3">
      <c r="B75" s="12">
        <v>2018</v>
      </c>
      <c r="C75" s="12" t="s">
        <v>2</v>
      </c>
      <c r="D75" s="12" t="s">
        <v>80</v>
      </c>
      <c r="E75" s="45">
        <v>1.3570786212675952E-3</v>
      </c>
      <c r="F75" s="45">
        <v>2.7141572425351903E-3</v>
      </c>
      <c r="G75" s="45">
        <v>5.4283144850703806E-3</v>
      </c>
      <c r="H75" s="45">
        <v>8.1424717276055696E-3</v>
      </c>
      <c r="I75" s="45">
        <v>1.0856628970140761E-2</v>
      </c>
    </row>
    <row r="76" spans="2:9" x14ac:dyDescent="0.3">
      <c r="B76" s="12">
        <v>2018</v>
      </c>
      <c r="C76" s="12" t="s">
        <v>2</v>
      </c>
      <c r="D76" s="12" t="s">
        <v>81</v>
      </c>
      <c r="E76" s="45">
        <v>2.0356179319013924E-3</v>
      </c>
      <c r="F76" s="45">
        <v>4.0712358638027848E-3</v>
      </c>
      <c r="G76" s="45">
        <v>8.1424717276055696E-3</v>
      </c>
      <c r="H76" s="45">
        <v>1.2213707591408357E-2</v>
      </c>
      <c r="I76" s="45">
        <v>1.6284943455211139E-2</v>
      </c>
    </row>
    <row r="77" spans="2:9" x14ac:dyDescent="0.3">
      <c r="B77" s="12">
        <v>2018</v>
      </c>
      <c r="C77" s="12" t="s">
        <v>2</v>
      </c>
      <c r="D77" s="12" t="s">
        <v>82</v>
      </c>
      <c r="E77" s="45">
        <v>2.7141572425351903E-3</v>
      </c>
      <c r="F77" s="45">
        <v>5.4283144850703806E-3</v>
      </c>
      <c r="G77" s="45">
        <v>1.0856628970140761E-2</v>
      </c>
      <c r="H77" s="45">
        <v>1.6284943455211139E-2</v>
      </c>
      <c r="I77" s="45">
        <v>2.1713257940281522E-2</v>
      </c>
    </row>
    <row r="78" spans="2:9" x14ac:dyDescent="0.3">
      <c r="B78" s="12">
        <v>2018</v>
      </c>
      <c r="C78" s="12" t="s">
        <v>2</v>
      </c>
      <c r="D78" s="12" t="s">
        <v>83</v>
      </c>
      <c r="E78" s="45">
        <v>3.3926965531689878E-3</v>
      </c>
      <c r="F78" s="45">
        <v>6.7853931063379756E-3</v>
      </c>
      <c r="G78" s="45">
        <v>1.3570786212675951E-2</v>
      </c>
      <c r="H78" s="45">
        <v>2.0356179319013928E-2</v>
      </c>
      <c r="I78" s="45">
        <v>2.7141572425351902E-2</v>
      </c>
    </row>
    <row r="79" spans="2:9" x14ac:dyDescent="0.3">
      <c r="B79" s="12">
        <v>2019</v>
      </c>
      <c r="C79" s="12" t="s">
        <v>49</v>
      </c>
      <c r="D79" s="12" t="s">
        <v>79</v>
      </c>
      <c r="E79" s="45">
        <v>0</v>
      </c>
      <c r="F79" s="45">
        <v>1.5828678523934275E-3</v>
      </c>
      <c r="G79" s="45">
        <v>3.165735704786855E-3</v>
      </c>
      <c r="H79" s="45">
        <v>4.7486035571802816E-3</v>
      </c>
      <c r="I79" s="45">
        <v>6.33147140957371E-3</v>
      </c>
    </row>
    <row r="80" spans="2:9" x14ac:dyDescent="0.3">
      <c r="B80" s="12">
        <v>2019</v>
      </c>
      <c r="C80" s="12" t="s">
        <v>49</v>
      </c>
      <c r="D80" s="12" t="s">
        <v>80</v>
      </c>
      <c r="E80" s="45">
        <v>1.5828678523934275E-3</v>
      </c>
      <c r="F80" s="45">
        <v>3.165735704786855E-3</v>
      </c>
      <c r="G80" s="45">
        <v>6.33147140957371E-3</v>
      </c>
      <c r="H80" s="45">
        <v>9.4972071143605633E-3</v>
      </c>
      <c r="I80" s="45">
        <v>1.266294281914742E-2</v>
      </c>
    </row>
    <row r="81" spans="2:9" x14ac:dyDescent="0.3">
      <c r="B81" s="12">
        <v>2019</v>
      </c>
      <c r="C81" s="12" t="s">
        <v>49</v>
      </c>
      <c r="D81" s="12" t="s">
        <v>81</v>
      </c>
      <c r="E81" s="45">
        <v>2.3743017785901408E-3</v>
      </c>
      <c r="F81" s="45">
        <v>4.7486035571802816E-3</v>
      </c>
      <c r="G81" s="45">
        <v>9.4972071143605633E-3</v>
      </c>
      <c r="H81" s="45">
        <v>1.4245810671540847E-2</v>
      </c>
      <c r="I81" s="45">
        <v>1.8994414228721127E-2</v>
      </c>
    </row>
    <row r="82" spans="2:9" x14ac:dyDescent="0.3">
      <c r="B82" s="12">
        <v>2019</v>
      </c>
      <c r="C82" s="12" t="s">
        <v>49</v>
      </c>
      <c r="D82" s="12" t="s">
        <v>82</v>
      </c>
      <c r="E82" s="45">
        <v>3.165735704786855E-3</v>
      </c>
      <c r="F82" s="45">
        <v>6.33147140957371E-3</v>
      </c>
      <c r="G82" s="45">
        <v>1.266294281914742E-2</v>
      </c>
      <c r="H82" s="45">
        <v>1.8994414228721127E-2</v>
      </c>
      <c r="I82" s="45">
        <v>2.532588563829484E-2</v>
      </c>
    </row>
    <row r="83" spans="2:9" x14ac:dyDescent="0.3">
      <c r="B83" s="12">
        <v>2019</v>
      </c>
      <c r="C83" s="12" t="s">
        <v>49</v>
      </c>
      <c r="D83" s="12" t="s">
        <v>83</v>
      </c>
      <c r="E83" s="45">
        <v>3.9571696309835683E-3</v>
      </c>
      <c r="F83" s="45">
        <v>7.9143392619671366E-3</v>
      </c>
      <c r="G83" s="45">
        <v>1.5828678523934273E-2</v>
      </c>
      <c r="H83" s="45">
        <v>2.3743017785901412E-2</v>
      </c>
      <c r="I83" s="45">
        <v>3.1657357047868546E-2</v>
      </c>
    </row>
    <row r="84" spans="2:9" x14ac:dyDescent="0.3">
      <c r="B84" s="12">
        <v>2019</v>
      </c>
      <c r="C84" s="12" t="s">
        <v>31</v>
      </c>
      <c r="D84" s="12" t="s">
        <v>79</v>
      </c>
      <c r="E84" s="45">
        <v>0</v>
      </c>
      <c r="F84" s="45">
        <v>1.5139307415812568E-3</v>
      </c>
      <c r="G84" s="45">
        <v>3.0278614831625137E-3</v>
      </c>
      <c r="H84" s="45">
        <v>4.5417922247437698E-3</v>
      </c>
      <c r="I84" s="45">
        <v>6.0557229663250273E-3</v>
      </c>
    </row>
    <row r="85" spans="2:9" x14ac:dyDescent="0.3">
      <c r="B85" s="12">
        <v>2019</v>
      </c>
      <c r="C85" s="12" t="s">
        <v>31</v>
      </c>
      <c r="D85" s="12" t="s">
        <v>80</v>
      </c>
      <c r="E85" s="45">
        <v>1.5139307415812568E-3</v>
      </c>
      <c r="F85" s="45">
        <v>3.0278614831625137E-3</v>
      </c>
      <c r="G85" s="45">
        <v>6.0557229663250273E-3</v>
      </c>
      <c r="H85" s="45">
        <v>9.0835844494875397E-3</v>
      </c>
      <c r="I85" s="45">
        <v>1.2111445932650055E-2</v>
      </c>
    </row>
    <row r="86" spans="2:9" x14ac:dyDescent="0.3">
      <c r="B86" s="12">
        <v>2019</v>
      </c>
      <c r="C86" s="12" t="s">
        <v>31</v>
      </c>
      <c r="D86" s="12" t="s">
        <v>81</v>
      </c>
      <c r="E86" s="45">
        <v>2.2708961123718849E-3</v>
      </c>
      <c r="F86" s="45">
        <v>4.5417922247437698E-3</v>
      </c>
      <c r="G86" s="45">
        <v>9.0835844494875397E-3</v>
      </c>
      <c r="H86" s="45">
        <v>1.3625376674231311E-2</v>
      </c>
      <c r="I86" s="45">
        <v>1.8167168898975079E-2</v>
      </c>
    </row>
    <row r="87" spans="2:9" x14ac:dyDescent="0.3">
      <c r="B87" s="12">
        <v>2019</v>
      </c>
      <c r="C87" s="12" t="s">
        <v>31</v>
      </c>
      <c r="D87" s="12" t="s">
        <v>82</v>
      </c>
      <c r="E87" s="45">
        <v>3.0278614831625137E-3</v>
      </c>
      <c r="F87" s="45">
        <v>6.0557229663250273E-3</v>
      </c>
      <c r="G87" s="45">
        <v>1.2111445932650055E-2</v>
      </c>
      <c r="H87" s="45">
        <v>1.8167168898975079E-2</v>
      </c>
      <c r="I87" s="45">
        <v>2.4222891865300109E-2</v>
      </c>
    </row>
    <row r="88" spans="2:9" x14ac:dyDescent="0.3">
      <c r="B88" s="12">
        <v>2019</v>
      </c>
      <c r="C88" s="12" t="s">
        <v>31</v>
      </c>
      <c r="D88" s="12" t="s">
        <v>83</v>
      </c>
      <c r="E88" s="45">
        <v>3.784826853953142E-3</v>
      </c>
      <c r="F88" s="45">
        <v>7.5696537079062839E-3</v>
      </c>
      <c r="G88" s="45">
        <v>1.5139307415812568E-2</v>
      </c>
      <c r="H88" s="45">
        <v>2.2708961123718851E-2</v>
      </c>
      <c r="I88" s="45">
        <v>3.0278614831625136E-2</v>
      </c>
    </row>
    <row r="89" spans="2:9" x14ac:dyDescent="0.3">
      <c r="B89" s="12">
        <v>2019</v>
      </c>
      <c r="C89" s="12" t="s">
        <v>5</v>
      </c>
      <c r="D89" s="12" t="s">
        <v>79</v>
      </c>
      <c r="E89" s="45">
        <v>0</v>
      </c>
      <c r="F89" s="45">
        <v>1.6132685589711144E-3</v>
      </c>
      <c r="G89" s="45">
        <v>3.2265371179422287E-3</v>
      </c>
      <c r="H89" s="45">
        <v>4.8398056769133422E-3</v>
      </c>
      <c r="I89" s="45">
        <v>6.4530742358844574E-3</v>
      </c>
    </row>
    <row r="90" spans="2:9" x14ac:dyDescent="0.3">
      <c r="B90" s="12">
        <v>2019</v>
      </c>
      <c r="C90" s="12" t="s">
        <v>5</v>
      </c>
      <c r="D90" s="12" t="s">
        <v>80</v>
      </c>
      <c r="E90" s="45">
        <v>1.6132685589711144E-3</v>
      </c>
      <c r="F90" s="45">
        <v>3.2265371179422287E-3</v>
      </c>
      <c r="G90" s="45">
        <v>6.4530742358844574E-3</v>
      </c>
      <c r="H90" s="45">
        <v>9.6796113538266844E-3</v>
      </c>
      <c r="I90" s="45">
        <v>1.2906148471768915E-2</v>
      </c>
    </row>
    <row r="91" spans="2:9" x14ac:dyDescent="0.3">
      <c r="B91" s="12">
        <v>2019</v>
      </c>
      <c r="C91" s="12" t="s">
        <v>5</v>
      </c>
      <c r="D91" s="12" t="s">
        <v>81</v>
      </c>
      <c r="E91" s="45">
        <v>2.4199028384566711E-3</v>
      </c>
      <c r="F91" s="45">
        <v>4.8398056769133422E-3</v>
      </c>
      <c r="G91" s="45">
        <v>9.6796113538266844E-3</v>
      </c>
      <c r="H91" s="45">
        <v>1.4519417030740028E-2</v>
      </c>
      <c r="I91" s="45">
        <v>1.9359222707653369E-2</v>
      </c>
    </row>
    <row r="92" spans="2:9" x14ac:dyDescent="0.3">
      <c r="B92" s="12">
        <v>2019</v>
      </c>
      <c r="C92" s="12" t="s">
        <v>5</v>
      </c>
      <c r="D92" s="12" t="s">
        <v>82</v>
      </c>
      <c r="E92" s="45">
        <v>3.2265371179422287E-3</v>
      </c>
      <c r="F92" s="45">
        <v>6.4530742358844574E-3</v>
      </c>
      <c r="G92" s="45">
        <v>1.2906148471768915E-2</v>
      </c>
      <c r="H92" s="45">
        <v>1.9359222707653369E-2</v>
      </c>
      <c r="I92" s="45">
        <v>2.581229694353783E-2</v>
      </c>
    </row>
    <row r="93" spans="2:9" x14ac:dyDescent="0.3">
      <c r="B93" s="12">
        <v>2019</v>
      </c>
      <c r="C93" s="12" t="s">
        <v>5</v>
      </c>
      <c r="D93" s="12" t="s">
        <v>83</v>
      </c>
      <c r="E93" s="45">
        <v>4.0331713974277855E-3</v>
      </c>
      <c r="F93" s="45">
        <v>8.0663427948555709E-3</v>
      </c>
      <c r="G93" s="45">
        <v>1.6132685589711142E-2</v>
      </c>
      <c r="H93" s="45">
        <v>2.4199028384566713E-2</v>
      </c>
      <c r="I93" s="45">
        <v>3.2265371179422284E-2</v>
      </c>
    </row>
    <row r="94" spans="2:9" x14ac:dyDescent="0.3">
      <c r="B94" s="12">
        <v>2019</v>
      </c>
      <c r="C94" s="12" t="s">
        <v>30</v>
      </c>
      <c r="D94" s="12" t="s">
        <v>79</v>
      </c>
      <c r="E94" s="45">
        <v>0</v>
      </c>
      <c r="F94" s="45">
        <v>1.5252292749322509E-3</v>
      </c>
      <c r="G94" s="45">
        <v>3.0504585498645018E-3</v>
      </c>
      <c r="H94" s="45">
        <v>4.5756878247967519E-3</v>
      </c>
      <c r="I94" s="45">
        <v>6.1009170997290037E-3</v>
      </c>
    </row>
    <row r="95" spans="2:9" x14ac:dyDescent="0.3">
      <c r="B95" s="12">
        <v>2019</v>
      </c>
      <c r="C95" s="12" t="s">
        <v>30</v>
      </c>
      <c r="D95" s="12" t="s">
        <v>80</v>
      </c>
      <c r="E95" s="45">
        <v>1.5252292749322509E-3</v>
      </c>
      <c r="F95" s="45">
        <v>3.0504585498645018E-3</v>
      </c>
      <c r="G95" s="45">
        <v>6.1009170997290037E-3</v>
      </c>
      <c r="H95" s="45">
        <v>9.1513756495935038E-3</v>
      </c>
      <c r="I95" s="45">
        <v>1.2201834199458007E-2</v>
      </c>
    </row>
    <row r="96" spans="2:9" x14ac:dyDescent="0.3">
      <c r="B96" s="12">
        <v>2019</v>
      </c>
      <c r="C96" s="12" t="s">
        <v>30</v>
      </c>
      <c r="D96" s="12" t="s">
        <v>81</v>
      </c>
      <c r="E96" s="45">
        <v>2.2878439123983759E-3</v>
      </c>
      <c r="F96" s="45">
        <v>4.5756878247967519E-3</v>
      </c>
      <c r="G96" s="45">
        <v>9.1513756495935038E-3</v>
      </c>
      <c r="H96" s="45">
        <v>1.3727063474390257E-2</v>
      </c>
      <c r="I96" s="45">
        <v>1.8302751299187008E-2</v>
      </c>
    </row>
    <row r="97" spans="2:9" x14ac:dyDescent="0.3">
      <c r="B97" s="12">
        <v>2019</v>
      </c>
      <c r="C97" s="12" t="s">
        <v>30</v>
      </c>
      <c r="D97" s="12" t="s">
        <v>82</v>
      </c>
      <c r="E97" s="45">
        <v>3.0504585498645018E-3</v>
      </c>
      <c r="F97" s="45">
        <v>6.1009170997290037E-3</v>
      </c>
      <c r="G97" s="45">
        <v>1.2201834199458007E-2</v>
      </c>
      <c r="H97" s="45">
        <v>1.8302751299187008E-2</v>
      </c>
      <c r="I97" s="45">
        <v>2.4403668398916015E-2</v>
      </c>
    </row>
    <row r="98" spans="2:9" x14ac:dyDescent="0.3">
      <c r="B98" s="12">
        <v>2019</v>
      </c>
      <c r="C98" s="12" t="s">
        <v>30</v>
      </c>
      <c r="D98" s="12" t="s">
        <v>83</v>
      </c>
      <c r="E98" s="45">
        <v>3.8130731873306269E-3</v>
      </c>
      <c r="F98" s="45">
        <v>7.6261463746612537E-3</v>
      </c>
      <c r="G98" s="45">
        <v>1.5252292749322507E-2</v>
      </c>
      <c r="H98" s="45">
        <v>2.2878439123983761E-2</v>
      </c>
      <c r="I98" s="45">
        <v>3.0504585498645015E-2</v>
      </c>
    </row>
    <row r="99" spans="2:9" x14ac:dyDescent="0.3">
      <c r="B99" s="12">
        <v>2019</v>
      </c>
      <c r="C99" s="12" t="s">
        <v>7</v>
      </c>
      <c r="D99" s="12" t="s">
        <v>79</v>
      </c>
      <c r="E99" s="45">
        <v>0</v>
      </c>
      <c r="F99" s="45">
        <v>1.4341788177034596E-3</v>
      </c>
      <c r="G99" s="45">
        <v>2.8683576354069191E-3</v>
      </c>
      <c r="H99" s="45">
        <v>4.3025364531103782E-3</v>
      </c>
      <c r="I99" s="45">
        <v>5.7367152708138382E-3</v>
      </c>
    </row>
    <row r="100" spans="2:9" x14ac:dyDescent="0.3">
      <c r="B100" s="12">
        <v>2019</v>
      </c>
      <c r="C100" s="12" t="s">
        <v>7</v>
      </c>
      <c r="D100" s="12" t="s">
        <v>80</v>
      </c>
      <c r="E100" s="45">
        <v>1.4341788177034596E-3</v>
      </c>
      <c r="F100" s="45">
        <v>2.8683576354069191E-3</v>
      </c>
      <c r="G100" s="45">
        <v>5.7367152708138382E-3</v>
      </c>
      <c r="H100" s="45">
        <v>8.6050729062207565E-3</v>
      </c>
      <c r="I100" s="45">
        <v>1.1473430541627676E-2</v>
      </c>
    </row>
    <row r="101" spans="2:9" x14ac:dyDescent="0.3">
      <c r="B101" s="12">
        <v>2019</v>
      </c>
      <c r="C101" s="12" t="s">
        <v>7</v>
      </c>
      <c r="D101" s="12" t="s">
        <v>81</v>
      </c>
      <c r="E101" s="45">
        <v>2.1512682265551891E-3</v>
      </c>
      <c r="F101" s="45">
        <v>4.3025364531103782E-3</v>
      </c>
      <c r="G101" s="45">
        <v>8.6050729062207565E-3</v>
      </c>
      <c r="H101" s="45">
        <v>1.2907609359331135E-2</v>
      </c>
      <c r="I101" s="45">
        <v>1.7210145812441513E-2</v>
      </c>
    </row>
    <row r="102" spans="2:9" x14ac:dyDescent="0.3">
      <c r="B102" s="12">
        <v>2019</v>
      </c>
      <c r="C102" s="12" t="s">
        <v>7</v>
      </c>
      <c r="D102" s="12" t="s">
        <v>82</v>
      </c>
      <c r="E102" s="45">
        <v>2.8683576354069191E-3</v>
      </c>
      <c r="F102" s="45">
        <v>5.7367152708138382E-3</v>
      </c>
      <c r="G102" s="45">
        <v>1.1473430541627676E-2</v>
      </c>
      <c r="H102" s="45">
        <v>1.7210145812441513E-2</v>
      </c>
      <c r="I102" s="45">
        <v>2.2946861083255353E-2</v>
      </c>
    </row>
    <row r="103" spans="2:9" x14ac:dyDescent="0.3">
      <c r="B103" s="12">
        <v>2019</v>
      </c>
      <c r="C103" s="12" t="s">
        <v>7</v>
      </c>
      <c r="D103" s="12" t="s">
        <v>83</v>
      </c>
      <c r="E103" s="45">
        <v>3.5854470442586487E-3</v>
      </c>
      <c r="F103" s="45">
        <v>7.1708940885172974E-3</v>
      </c>
      <c r="G103" s="45">
        <v>1.4341788177034595E-2</v>
      </c>
      <c r="H103" s="45">
        <v>2.1512682265551891E-2</v>
      </c>
      <c r="I103" s="45">
        <v>2.8683576354069189E-2</v>
      </c>
    </row>
    <row r="104" spans="2:9" x14ac:dyDescent="0.3">
      <c r="B104" s="12">
        <v>2019</v>
      </c>
      <c r="C104" s="12" t="s">
        <v>8</v>
      </c>
      <c r="D104" s="12" t="s">
        <v>79</v>
      </c>
      <c r="E104" s="45">
        <v>0</v>
      </c>
      <c r="F104" s="45">
        <v>1.5276692651223641E-3</v>
      </c>
      <c r="G104" s="45">
        <v>3.0553385302447282E-3</v>
      </c>
      <c r="H104" s="45">
        <v>4.5830077953670917E-3</v>
      </c>
      <c r="I104" s="45">
        <v>6.1106770604894564E-3</v>
      </c>
    </row>
    <row r="105" spans="2:9" x14ac:dyDescent="0.3">
      <c r="B105" s="12">
        <v>2019</v>
      </c>
      <c r="C105" s="12" t="s">
        <v>8</v>
      </c>
      <c r="D105" s="12" t="s">
        <v>80</v>
      </c>
      <c r="E105" s="45">
        <v>1.5276692651223641E-3</v>
      </c>
      <c r="F105" s="45">
        <v>3.0553385302447282E-3</v>
      </c>
      <c r="G105" s="45">
        <v>6.1106770604894564E-3</v>
      </c>
      <c r="H105" s="45">
        <v>9.1660155907341834E-3</v>
      </c>
      <c r="I105" s="45">
        <v>1.2221354120978913E-2</v>
      </c>
    </row>
    <row r="106" spans="2:9" x14ac:dyDescent="0.3">
      <c r="B106" s="12">
        <v>2019</v>
      </c>
      <c r="C106" s="12" t="s">
        <v>8</v>
      </c>
      <c r="D106" s="12" t="s">
        <v>81</v>
      </c>
      <c r="E106" s="45">
        <v>2.2915038976835458E-3</v>
      </c>
      <c r="F106" s="45">
        <v>4.5830077953670917E-3</v>
      </c>
      <c r="G106" s="45">
        <v>9.1660155907341834E-3</v>
      </c>
      <c r="H106" s="45">
        <v>1.3749023386101277E-2</v>
      </c>
      <c r="I106" s="45">
        <v>1.8332031181468367E-2</v>
      </c>
    </row>
    <row r="107" spans="2:9" x14ac:dyDescent="0.3">
      <c r="B107" s="12">
        <v>2019</v>
      </c>
      <c r="C107" s="12" t="s">
        <v>8</v>
      </c>
      <c r="D107" s="12" t="s">
        <v>82</v>
      </c>
      <c r="E107" s="45">
        <v>3.0553385302447282E-3</v>
      </c>
      <c r="F107" s="45">
        <v>6.1106770604894564E-3</v>
      </c>
      <c r="G107" s="45">
        <v>1.2221354120978913E-2</v>
      </c>
      <c r="H107" s="45">
        <v>1.8332031181468367E-2</v>
      </c>
      <c r="I107" s="45">
        <v>2.4442708241957826E-2</v>
      </c>
    </row>
    <row r="108" spans="2:9" x14ac:dyDescent="0.3">
      <c r="B108" s="12">
        <v>2019</v>
      </c>
      <c r="C108" s="12" t="s">
        <v>8</v>
      </c>
      <c r="D108" s="12" t="s">
        <v>83</v>
      </c>
      <c r="E108" s="45">
        <v>3.8191731628059102E-3</v>
      </c>
      <c r="F108" s="45">
        <v>7.6383463256118203E-3</v>
      </c>
      <c r="G108" s="45">
        <v>1.5276692651223641E-2</v>
      </c>
      <c r="H108" s="45">
        <v>2.2915038976835462E-2</v>
      </c>
      <c r="I108" s="45">
        <v>3.0553385302447281E-2</v>
      </c>
    </row>
    <row r="109" spans="2:9" x14ac:dyDescent="0.3">
      <c r="B109" s="12">
        <v>2019</v>
      </c>
      <c r="C109" s="12" t="s">
        <v>9</v>
      </c>
      <c r="D109" s="12" t="s">
        <v>79</v>
      </c>
      <c r="E109" s="45">
        <v>0</v>
      </c>
      <c r="F109" s="45">
        <v>1.572911707231066E-3</v>
      </c>
      <c r="G109" s="45">
        <v>3.145823414462132E-3</v>
      </c>
      <c r="H109" s="45">
        <v>4.7187351216931971E-3</v>
      </c>
      <c r="I109" s="45">
        <v>6.291646828924264E-3</v>
      </c>
    </row>
    <row r="110" spans="2:9" x14ac:dyDescent="0.3">
      <c r="B110" s="12">
        <v>2019</v>
      </c>
      <c r="C110" s="12" t="s">
        <v>9</v>
      </c>
      <c r="D110" s="12" t="s">
        <v>80</v>
      </c>
      <c r="E110" s="45">
        <v>1.572911707231066E-3</v>
      </c>
      <c r="F110" s="45">
        <v>3.145823414462132E-3</v>
      </c>
      <c r="G110" s="45">
        <v>6.291646828924264E-3</v>
      </c>
      <c r="H110" s="45">
        <v>9.4374702433863943E-3</v>
      </c>
      <c r="I110" s="45">
        <v>1.2583293657848528E-2</v>
      </c>
    </row>
    <row r="111" spans="2:9" x14ac:dyDescent="0.3">
      <c r="B111" s="12">
        <v>2019</v>
      </c>
      <c r="C111" s="12" t="s">
        <v>9</v>
      </c>
      <c r="D111" s="12" t="s">
        <v>81</v>
      </c>
      <c r="E111" s="45">
        <v>2.3593675608465986E-3</v>
      </c>
      <c r="F111" s="45">
        <v>4.7187351216931971E-3</v>
      </c>
      <c r="G111" s="45">
        <v>9.4374702433863943E-3</v>
      </c>
      <c r="H111" s="45">
        <v>1.4156205365079593E-2</v>
      </c>
      <c r="I111" s="45">
        <v>1.8874940486772789E-2</v>
      </c>
    </row>
    <row r="112" spans="2:9" x14ac:dyDescent="0.3">
      <c r="B112" s="12">
        <v>2019</v>
      </c>
      <c r="C112" s="12" t="s">
        <v>9</v>
      </c>
      <c r="D112" s="12" t="s">
        <v>82</v>
      </c>
      <c r="E112" s="45">
        <v>3.145823414462132E-3</v>
      </c>
      <c r="F112" s="45">
        <v>6.291646828924264E-3</v>
      </c>
      <c r="G112" s="45">
        <v>1.2583293657848528E-2</v>
      </c>
      <c r="H112" s="45">
        <v>1.8874940486772789E-2</v>
      </c>
      <c r="I112" s="45">
        <v>2.5166587315697056E-2</v>
      </c>
    </row>
    <row r="113" spans="2:9" x14ac:dyDescent="0.3">
      <c r="B113" s="12">
        <v>2019</v>
      </c>
      <c r="C113" s="12" t="s">
        <v>9</v>
      </c>
      <c r="D113" s="12" t="s">
        <v>83</v>
      </c>
      <c r="E113" s="45">
        <v>3.9322792680776646E-3</v>
      </c>
      <c r="F113" s="45">
        <v>7.8645585361553291E-3</v>
      </c>
      <c r="G113" s="45">
        <v>1.5729117072310658E-2</v>
      </c>
      <c r="H113" s="45">
        <v>2.3593675608465987E-2</v>
      </c>
      <c r="I113" s="45">
        <v>3.1458234144621317E-2</v>
      </c>
    </row>
    <row r="114" spans="2:9" x14ac:dyDescent="0.3">
      <c r="B114" s="12">
        <v>2019</v>
      </c>
      <c r="C114" s="12" t="s">
        <v>29</v>
      </c>
      <c r="D114" s="12" t="s">
        <v>79</v>
      </c>
      <c r="E114" s="45">
        <v>0</v>
      </c>
      <c r="F114" s="45">
        <v>1.4990183077012514E-3</v>
      </c>
      <c r="G114" s="45">
        <v>2.9980366154025028E-3</v>
      </c>
      <c r="H114" s="45">
        <v>4.4970549231037535E-3</v>
      </c>
      <c r="I114" s="45">
        <v>5.9960732308050055E-3</v>
      </c>
    </row>
    <row r="115" spans="2:9" x14ac:dyDescent="0.3">
      <c r="B115" s="12">
        <v>2019</v>
      </c>
      <c r="C115" s="12" t="s">
        <v>29</v>
      </c>
      <c r="D115" s="12" t="s">
        <v>80</v>
      </c>
      <c r="E115" s="45">
        <v>1.4990183077012514E-3</v>
      </c>
      <c r="F115" s="45">
        <v>2.9980366154025028E-3</v>
      </c>
      <c r="G115" s="45">
        <v>5.9960732308050055E-3</v>
      </c>
      <c r="H115" s="45">
        <v>8.994109846207507E-3</v>
      </c>
      <c r="I115" s="45">
        <v>1.1992146461610011E-2</v>
      </c>
    </row>
    <row r="116" spans="2:9" x14ac:dyDescent="0.3">
      <c r="B116" s="12">
        <v>2019</v>
      </c>
      <c r="C116" s="12" t="s">
        <v>29</v>
      </c>
      <c r="D116" s="12" t="s">
        <v>81</v>
      </c>
      <c r="E116" s="45">
        <v>2.2485274615518767E-3</v>
      </c>
      <c r="F116" s="45">
        <v>4.4970549231037535E-3</v>
      </c>
      <c r="G116" s="45">
        <v>8.994109846207507E-3</v>
      </c>
      <c r="H116" s="45">
        <v>1.3491164769311262E-2</v>
      </c>
      <c r="I116" s="45">
        <v>1.7988219692415014E-2</v>
      </c>
    </row>
    <row r="117" spans="2:9" x14ac:dyDescent="0.3">
      <c r="B117" s="12">
        <v>2019</v>
      </c>
      <c r="C117" s="12" t="s">
        <v>29</v>
      </c>
      <c r="D117" s="12" t="s">
        <v>82</v>
      </c>
      <c r="E117" s="45">
        <v>2.9980366154025028E-3</v>
      </c>
      <c r="F117" s="45">
        <v>5.9960732308050055E-3</v>
      </c>
      <c r="G117" s="45">
        <v>1.1992146461610011E-2</v>
      </c>
      <c r="H117" s="45">
        <v>1.7988219692415014E-2</v>
      </c>
      <c r="I117" s="45">
        <v>2.3984292923220022E-2</v>
      </c>
    </row>
    <row r="118" spans="2:9" x14ac:dyDescent="0.3">
      <c r="B118" s="12">
        <v>2019</v>
      </c>
      <c r="C118" s="12" t="s">
        <v>29</v>
      </c>
      <c r="D118" s="12" t="s">
        <v>83</v>
      </c>
      <c r="E118" s="45">
        <v>3.7475457692531283E-3</v>
      </c>
      <c r="F118" s="45">
        <v>7.4950915385062567E-3</v>
      </c>
      <c r="G118" s="45">
        <v>1.4990183077012513E-2</v>
      </c>
      <c r="H118" s="45">
        <v>2.2485274615518771E-2</v>
      </c>
      <c r="I118" s="45">
        <v>2.9980366154025027E-2</v>
      </c>
    </row>
    <row r="119" spans="2:9" x14ac:dyDescent="0.3">
      <c r="B119" s="12">
        <v>2019</v>
      </c>
      <c r="C119" s="12" t="s">
        <v>28</v>
      </c>
      <c r="D119" s="12" t="s">
        <v>79</v>
      </c>
      <c r="E119" s="45">
        <v>0</v>
      </c>
      <c r="F119" s="45">
        <v>1.4637204528094158E-3</v>
      </c>
      <c r="G119" s="45">
        <v>2.9274409056188316E-3</v>
      </c>
      <c r="H119" s="45">
        <v>4.3911613584282465E-3</v>
      </c>
      <c r="I119" s="45">
        <v>5.8548818112376631E-3</v>
      </c>
    </row>
    <row r="120" spans="2:9" x14ac:dyDescent="0.3">
      <c r="B120" s="12">
        <v>2019</v>
      </c>
      <c r="C120" s="12" t="s">
        <v>28</v>
      </c>
      <c r="D120" s="12" t="s">
        <v>80</v>
      </c>
      <c r="E120" s="45">
        <v>1.4637204528094158E-3</v>
      </c>
      <c r="F120" s="45">
        <v>2.9274409056188316E-3</v>
      </c>
      <c r="G120" s="45">
        <v>5.8548818112376631E-3</v>
      </c>
      <c r="H120" s="45">
        <v>8.782322716856493E-3</v>
      </c>
      <c r="I120" s="45">
        <v>1.1709763622475326E-2</v>
      </c>
    </row>
    <row r="121" spans="2:9" x14ac:dyDescent="0.3">
      <c r="B121" s="12">
        <v>2019</v>
      </c>
      <c r="C121" s="12" t="s">
        <v>28</v>
      </c>
      <c r="D121" s="12" t="s">
        <v>81</v>
      </c>
      <c r="E121" s="45">
        <v>2.1955806792141232E-3</v>
      </c>
      <c r="F121" s="45">
        <v>4.3911613584282465E-3</v>
      </c>
      <c r="G121" s="45">
        <v>8.782322716856493E-3</v>
      </c>
      <c r="H121" s="45">
        <v>1.3173484075284741E-2</v>
      </c>
      <c r="I121" s="45">
        <v>1.7564645433712986E-2</v>
      </c>
    </row>
    <row r="122" spans="2:9" x14ac:dyDescent="0.3">
      <c r="B122" s="12">
        <v>2019</v>
      </c>
      <c r="C122" s="12" t="s">
        <v>28</v>
      </c>
      <c r="D122" s="12" t="s">
        <v>82</v>
      </c>
      <c r="E122" s="45">
        <v>2.9274409056188316E-3</v>
      </c>
      <c r="F122" s="45">
        <v>5.8548818112376631E-3</v>
      </c>
      <c r="G122" s="45">
        <v>1.1709763622475326E-2</v>
      </c>
      <c r="H122" s="45">
        <v>1.7564645433712986E-2</v>
      </c>
      <c r="I122" s="45">
        <v>2.3419527244950653E-2</v>
      </c>
    </row>
    <row r="123" spans="2:9" x14ac:dyDescent="0.3">
      <c r="B123" s="12">
        <v>2019</v>
      </c>
      <c r="C123" s="12" t="s">
        <v>28</v>
      </c>
      <c r="D123" s="12" t="s">
        <v>83</v>
      </c>
      <c r="E123" s="45">
        <v>3.659301132023539E-3</v>
      </c>
      <c r="F123" s="45">
        <v>7.318602264047078E-3</v>
      </c>
      <c r="G123" s="45">
        <v>1.4637204528094156E-2</v>
      </c>
      <c r="H123" s="45">
        <v>2.1955806792141236E-2</v>
      </c>
      <c r="I123" s="45">
        <v>2.9274409056188312E-2</v>
      </c>
    </row>
    <row r="124" spans="2:9" x14ac:dyDescent="0.3">
      <c r="B124" s="12">
        <v>2019</v>
      </c>
      <c r="C124" s="12" t="s">
        <v>0</v>
      </c>
      <c r="D124" s="12" t="s">
        <v>79</v>
      </c>
      <c r="E124" s="45">
        <v>0</v>
      </c>
      <c r="F124" s="45">
        <v>1.3275537381937635E-3</v>
      </c>
      <c r="G124" s="45">
        <v>2.6551074763875269E-3</v>
      </c>
      <c r="H124" s="45">
        <v>3.9826612145812904E-3</v>
      </c>
      <c r="I124" s="45">
        <v>5.3102149527750539E-3</v>
      </c>
    </row>
    <row r="125" spans="2:9" x14ac:dyDescent="0.3">
      <c r="B125" s="12">
        <v>2019</v>
      </c>
      <c r="C125" s="12" t="s">
        <v>0</v>
      </c>
      <c r="D125" s="12" t="s">
        <v>80</v>
      </c>
      <c r="E125" s="45">
        <v>1.3275537381937635E-3</v>
      </c>
      <c r="F125" s="45">
        <v>2.6551074763875269E-3</v>
      </c>
      <c r="G125" s="45">
        <v>5.3102149527750539E-3</v>
      </c>
      <c r="H125" s="45">
        <v>7.9653224291625808E-3</v>
      </c>
      <c r="I125" s="45">
        <v>1.0620429905550108E-2</v>
      </c>
    </row>
    <row r="126" spans="2:9" x14ac:dyDescent="0.3">
      <c r="B126" s="12">
        <v>2019</v>
      </c>
      <c r="C126" s="12" t="s">
        <v>0</v>
      </c>
      <c r="D126" s="12" t="s">
        <v>81</v>
      </c>
      <c r="E126" s="45">
        <v>1.9913306072906452E-3</v>
      </c>
      <c r="F126" s="45">
        <v>3.9826612145812904E-3</v>
      </c>
      <c r="G126" s="45">
        <v>7.9653224291625808E-3</v>
      </c>
      <c r="H126" s="45">
        <v>1.1947983643743871E-2</v>
      </c>
      <c r="I126" s="45">
        <v>1.5930644858325162E-2</v>
      </c>
    </row>
    <row r="127" spans="2:9" x14ac:dyDescent="0.3">
      <c r="B127" s="12">
        <v>2019</v>
      </c>
      <c r="C127" s="12" t="s">
        <v>0</v>
      </c>
      <c r="D127" s="12" t="s">
        <v>82</v>
      </c>
      <c r="E127" s="45">
        <v>2.6551074763875269E-3</v>
      </c>
      <c r="F127" s="45">
        <v>5.3102149527750539E-3</v>
      </c>
      <c r="G127" s="45">
        <v>1.0620429905550108E-2</v>
      </c>
      <c r="H127" s="45">
        <v>1.5930644858325162E-2</v>
      </c>
      <c r="I127" s="45">
        <v>2.1240859811100216E-2</v>
      </c>
    </row>
    <row r="128" spans="2:9" x14ac:dyDescent="0.3">
      <c r="B128" s="12">
        <v>2019</v>
      </c>
      <c r="C128" s="12" t="s">
        <v>0</v>
      </c>
      <c r="D128" s="12" t="s">
        <v>83</v>
      </c>
      <c r="E128" s="45">
        <v>3.3188843454844087E-3</v>
      </c>
      <c r="F128" s="45">
        <v>6.6377686909688174E-3</v>
      </c>
      <c r="G128" s="45">
        <v>1.3275537381937635E-2</v>
      </c>
      <c r="H128" s="45">
        <v>1.991330607290645E-2</v>
      </c>
      <c r="I128" s="45">
        <v>2.6551074763875269E-2</v>
      </c>
    </row>
    <row r="129" spans="2:9" x14ac:dyDescent="0.3">
      <c r="B129" s="12">
        <v>2019</v>
      </c>
      <c r="C129" s="12" t="s">
        <v>1</v>
      </c>
      <c r="D129" s="12" t="s">
        <v>79</v>
      </c>
      <c r="E129" s="45">
        <v>0</v>
      </c>
      <c r="F129" s="45">
        <v>1.5120945135965367E-3</v>
      </c>
      <c r="G129" s="45">
        <v>3.0241890271930734E-3</v>
      </c>
      <c r="H129" s="45">
        <v>4.5362835407896096E-3</v>
      </c>
      <c r="I129" s="45">
        <v>6.0483780543861467E-3</v>
      </c>
    </row>
    <row r="130" spans="2:9" x14ac:dyDescent="0.3">
      <c r="B130" s="12">
        <v>2019</v>
      </c>
      <c r="C130" s="12" t="s">
        <v>1</v>
      </c>
      <c r="D130" s="12" t="s">
        <v>80</v>
      </c>
      <c r="E130" s="45">
        <v>1.5120945135965367E-3</v>
      </c>
      <c r="F130" s="45">
        <v>3.0241890271930734E-3</v>
      </c>
      <c r="G130" s="45">
        <v>6.0483780543861467E-3</v>
      </c>
      <c r="H130" s="45">
        <v>9.0725670815792192E-3</v>
      </c>
      <c r="I130" s="45">
        <v>1.2096756108772293E-2</v>
      </c>
    </row>
    <row r="131" spans="2:9" x14ac:dyDescent="0.3">
      <c r="B131" s="12">
        <v>2019</v>
      </c>
      <c r="C131" s="12" t="s">
        <v>1</v>
      </c>
      <c r="D131" s="12" t="s">
        <v>81</v>
      </c>
      <c r="E131" s="45">
        <v>2.2681417703948048E-3</v>
      </c>
      <c r="F131" s="45">
        <v>4.5362835407896096E-3</v>
      </c>
      <c r="G131" s="45">
        <v>9.0725670815792192E-3</v>
      </c>
      <c r="H131" s="45">
        <v>1.3608850622368829E-2</v>
      </c>
      <c r="I131" s="45">
        <v>1.8145134163158438E-2</v>
      </c>
    </row>
    <row r="132" spans="2:9" x14ac:dyDescent="0.3">
      <c r="B132" s="12">
        <v>2019</v>
      </c>
      <c r="C132" s="12" t="s">
        <v>1</v>
      </c>
      <c r="D132" s="12" t="s">
        <v>82</v>
      </c>
      <c r="E132" s="45">
        <v>3.0241890271930734E-3</v>
      </c>
      <c r="F132" s="45">
        <v>6.0483780543861467E-3</v>
      </c>
      <c r="G132" s="45">
        <v>1.2096756108772293E-2</v>
      </c>
      <c r="H132" s="45">
        <v>1.8145134163158438E-2</v>
      </c>
      <c r="I132" s="45">
        <v>2.4193512217544587E-2</v>
      </c>
    </row>
    <row r="133" spans="2:9" x14ac:dyDescent="0.3">
      <c r="B133" s="12">
        <v>2019</v>
      </c>
      <c r="C133" s="12" t="s">
        <v>1</v>
      </c>
      <c r="D133" s="12" t="s">
        <v>83</v>
      </c>
      <c r="E133" s="45">
        <v>3.7802362839913415E-3</v>
      </c>
      <c r="F133" s="45">
        <v>7.560472567982683E-3</v>
      </c>
      <c r="G133" s="45">
        <v>1.5120945135965366E-2</v>
      </c>
      <c r="H133" s="45">
        <v>2.2681417703948048E-2</v>
      </c>
      <c r="I133" s="45">
        <v>3.0241890271930732E-2</v>
      </c>
    </row>
    <row r="134" spans="2:9" x14ac:dyDescent="0.3">
      <c r="B134" s="12">
        <v>2019</v>
      </c>
      <c r="C134" s="12" t="s">
        <v>2</v>
      </c>
      <c r="D134" s="12" t="s">
        <v>79</v>
      </c>
      <c r="E134" s="45">
        <v>0</v>
      </c>
      <c r="F134" s="45">
        <v>1.3341073571834028E-3</v>
      </c>
      <c r="G134" s="45">
        <v>2.6682147143668056E-3</v>
      </c>
      <c r="H134" s="45">
        <v>4.0023220715502076E-3</v>
      </c>
      <c r="I134" s="45">
        <v>5.3364294287336113E-3</v>
      </c>
    </row>
    <row r="135" spans="2:9" x14ac:dyDescent="0.3">
      <c r="B135" s="12">
        <v>2019</v>
      </c>
      <c r="C135" s="12" t="s">
        <v>2</v>
      </c>
      <c r="D135" s="12" t="s">
        <v>80</v>
      </c>
      <c r="E135" s="45">
        <v>1.3341073571834028E-3</v>
      </c>
      <c r="F135" s="45">
        <v>2.6682147143668056E-3</v>
      </c>
      <c r="G135" s="45">
        <v>5.3364294287336113E-3</v>
      </c>
      <c r="H135" s="45">
        <v>8.0046441431004152E-3</v>
      </c>
      <c r="I135" s="45">
        <v>1.0672858857467223E-2</v>
      </c>
    </row>
    <row r="136" spans="2:9" x14ac:dyDescent="0.3">
      <c r="B136" s="12">
        <v>2019</v>
      </c>
      <c r="C136" s="12" t="s">
        <v>2</v>
      </c>
      <c r="D136" s="12" t="s">
        <v>81</v>
      </c>
      <c r="E136" s="45">
        <v>2.0011610357751038E-3</v>
      </c>
      <c r="F136" s="45">
        <v>4.0023220715502076E-3</v>
      </c>
      <c r="G136" s="45">
        <v>8.0046441431004152E-3</v>
      </c>
      <c r="H136" s="45">
        <v>1.2006966214650625E-2</v>
      </c>
      <c r="I136" s="45">
        <v>1.600928828620083E-2</v>
      </c>
    </row>
    <row r="137" spans="2:9" x14ac:dyDescent="0.3">
      <c r="B137" s="12">
        <v>2019</v>
      </c>
      <c r="C137" s="12" t="s">
        <v>2</v>
      </c>
      <c r="D137" s="12" t="s">
        <v>82</v>
      </c>
      <c r="E137" s="45">
        <v>2.6682147143668056E-3</v>
      </c>
      <c r="F137" s="45">
        <v>5.3364294287336113E-3</v>
      </c>
      <c r="G137" s="45">
        <v>1.0672858857467223E-2</v>
      </c>
      <c r="H137" s="45">
        <v>1.600928828620083E-2</v>
      </c>
      <c r="I137" s="45">
        <v>2.1345717714934445E-2</v>
      </c>
    </row>
    <row r="138" spans="2:9" x14ac:dyDescent="0.3">
      <c r="B138" s="12">
        <v>2019</v>
      </c>
      <c r="C138" s="12" t="s">
        <v>2</v>
      </c>
      <c r="D138" s="12" t="s">
        <v>83</v>
      </c>
      <c r="E138" s="45">
        <v>3.3352683929585066E-3</v>
      </c>
      <c r="F138" s="45">
        <v>6.6705367859170132E-3</v>
      </c>
      <c r="G138" s="45">
        <v>1.3341073571834026E-2</v>
      </c>
      <c r="H138" s="45">
        <v>2.001161035775104E-2</v>
      </c>
      <c r="I138" s="45">
        <v>2.6682147143668053E-2</v>
      </c>
    </row>
    <row r="139" spans="2:9" x14ac:dyDescent="0.3">
      <c r="B139" s="12">
        <v>2020</v>
      </c>
      <c r="C139" s="37" t="s">
        <v>49</v>
      </c>
      <c r="D139" s="37" t="s">
        <v>79</v>
      </c>
      <c r="E139" s="45">
        <v>0</v>
      </c>
      <c r="F139" s="45">
        <v>1.6354735807916215E-3</v>
      </c>
      <c r="G139" s="45">
        <v>3.2709471615832431E-3</v>
      </c>
      <c r="H139" s="45">
        <v>4.9064207423748646E-3</v>
      </c>
      <c r="I139" s="45">
        <v>6.5418943231664861E-3</v>
      </c>
    </row>
    <row r="140" spans="2:9" x14ac:dyDescent="0.3">
      <c r="B140" s="12">
        <v>2020</v>
      </c>
      <c r="C140" s="37" t="s">
        <v>49</v>
      </c>
      <c r="D140" s="37" t="s">
        <v>80</v>
      </c>
      <c r="E140" s="45">
        <v>1.6354735807916215E-3</v>
      </c>
      <c r="F140" s="45">
        <v>3.2709471615832431E-3</v>
      </c>
      <c r="G140" s="45">
        <v>6.5418943231664861E-3</v>
      </c>
      <c r="H140" s="45">
        <v>9.8128414847497292E-3</v>
      </c>
      <c r="I140" s="45">
        <v>1.3083788646332972E-2</v>
      </c>
    </row>
    <row r="141" spans="2:9" x14ac:dyDescent="0.3">
      <c r="B141" s="12">
        <v>2020</v>
      </c>
      <c r="C141" s="37" t="s">
        <v>49</v>
      </c>
      <c r="D141" s="37" t="s">
        <v>81</v>
      </c>
      <c r="E141" s="45">
        <v>2.4532103711874323E-3</v>
      </c>
      <c r="F141" s="45">
        <v>4.9064207423748646E-3</v>
      </c>
      <c r="G141" s="45">
        <v>9.8128414847497292E-3</v>
      </c>
      <c r="H141" s="45">
        <v>1.4719262227124594E-2</v>
      </c>
      <c r="I141" s="45">
        <v>1.9625682969499458E-2</v>
      </c>
    </row>
    <row r="142" spans="2:9" x14ac:dyDescent="0.3">
      <c r="B142" s="12">
        <v>2020</v>
      </c>
      <c r="C142" s="37" t="s">
        <v>49</v>
      </c>
      <c r="D142" s="37" t="s">
        <v>82</v>
      </c>
      <c r="E142" s="45">
        <v>3.2709471615832431E-3</v>
      </c>
      <c r="F142" s="45">
        <v>6.5418943231664861E-3</v>
      </c>
      <c r="G142" s="45">
        <v>1.3083788646332972E-2</v>
      </c>
      <c r="H142" s="45">
        <v>1.9625682969499458E-2</v>
      </c>
      <c r="I142" s="45">
        <v>2.6167577292665944E-2</v>
      </c>
    </row>
    <row r="143" spans="2:9" x14ac:dyDescent="0.3">
      <c r="B143" s="12">
        <v>2020</v>
      </c>
      <c r="C143" s="37" t="s">
        <v>49</v>
      </c>
      <c r="D143" s="37" t="s">
        <v>83</v>
      </c>
      <c r="E143" s="45">
        <v>4.0886839519790538E-3</v>
      </c>
      <c r="F143" s="45">
        <v>8.1773679039581076E-3</v>
      </c>
      <c r="G143" s="45">
        <v>1.6354735807916215E-2</v>
      </c>
      <c r="H143" s="45">
        <v>2.4532103711874323E-2</v>
      </c>
      <c r="I143" s="45">
        <v>3.2709471615832431E-2</v>
      </c>
    </row>
    <row r="144" spans="2:9" x14ac:dyDescent="0.3">
      <c r="B144" s="12">
        <v>2020</v>
      </c>
      <c r="C144" s="37" t="s">
        <v>31</v>
      </c>
      <c r="D144" s="37" t="s">
        <v>79</v>
      </c>
      <c r="E144" s="45">
        <v>0</v>
      </c>
      <c r="F144" s="45">
        <v>1.674759955092431E-3</v>
      </c>
      <c r="G144" s="45">
        <v>3.349519910184862E-3</v>
      </c>
      <c r="H144" s="45">
        <v>5.0242798652772921E-3</v>
      </c>
      <c r="I144" s="45">
        <v>6.6990398203697239E-3</v>
      </c>
    </row>
    <row r="145" spans="2:9" x14ac:dyDescent="0.3">
      <c r="B145" s="12">
        <v>2020</v>
      </c>
      <c r="C145" s="37" t="s">
        <v>31</v>
      </c>
      <c r="D145" s="37" t="s">
        <v>80</v>
      </c>
      <c r="E145" s="45">
        <v>1.674759955092431E-3</v>
      </c>
      <c r="F145" s="45">
        <v>3.349519910184862E-3</v>
      </c>
      <c r="G145" s="45">
        <v>6.6990398203697239E-3</v>
      </c>
      <c r="H145" s="45">
        <v>1.0048559730554584E-2</v>
      </c>
      <c r="I145" s="45">
        <v>1.3398079640739448E-2</v>
      </c>
    </row>
    <row r="146" spans="2:9" x14ac:dyDescent="0.3">
      <c r="B146" s="12">
        <v>2020</v>
      </c>
      <c r="C146" s="37" t="s">
        <v>31</v>
      </c>
      <c r="D146" s="37" t="s">
        <v>81</v>
      </c>
      <c r="E146" s="45">
        <v>2.512139932638646E-3</v>
      </c>
      <c r="F146" s="45">
        <v>5.0242798652772921E-3</v>
      </c>
      <c r="G146" s="45">
        <v>1.0048559730554584E-2</v>
      </c>
      <c r="H146" s="45">
        <v>1.5072839595831878E-2</v>
      </c>
      <c r="I146" s="45">
        <v>2.0097119461109168E-2</v>
      </c>
    </row>
    <row r="147" spans="2:9" x14ac:dyDescent="0.3">
      <c r="B147" s="12">
        <v>2020</v>
      </c>
      <c r="C147" s="37" t="s">
        <v>31</v>
      </c>
      <c r="D147" s="37" t="s">
        <v>82</v>
      </c>
      <c r="E147" s="45">
        <v>3.349519910184862E-3</v>
      </c>
      <c r="F147" s="45">
        <v>6.6990398203697239E-3</v>
      </c>
      <c r="G147" s="45">
        <v>1.3398079640739448E-2</v>
      </c>
      <c r="H147" s="45">
        <v>2.0097119461109168E-2</v>
      </c>
      <c r="I147" s="45">
        <v>2.6796159281478896E-2</v>
      </c>
    </row>
    <row r="148" spans="2:9" x14ac:dyDescent="0.3">
      <c r="B148" s="12">
        <v>2020</v>
      </c>
      <c r="C148" s="37" t="s">
        <v>31</v>
      </c>
      <c r="D148" s="37" t="s">
        <v>83</v>
      </c>
      <c r="E148" s="45">
        <v>4.186899887731077E-3</v>
      </c>
      <c r="F148" s="45">
        <v>8.373799775462154E-3</v>
      </c>
      <c r="G148" s="45">
        <v>1.6747599550924308E-2</v>
      </c>
      <c r="H148" s="45">
        <v>2.5121399326386462E-2</v>
      </c>
      <c r="I148" s="45">
        <v>3.3495199101848616E-2</v>
      </c>
    </row>
    <row r="149" spans="2:9" x14ac:dyDescent="0.3">
      <c r="B149" s="12">
        <v>2020</v>
      </c>
      <c r="C149" s="37" t="s">
        <v>5</v>
      </c>
      <c r="D149" s="12" t="s">
        <v>79</v>
      </c>
      <c r="E149" s="45">
        <v>0</v>
      </c>
      <c r="F149" s="45">
        <v>1.5753564823908009E-3</v>
      </c>
      <c r="G149" s="45">
        <v>3.1507129647816018E-3</v>
      </c>
      <c r="H149" s="45">
        <v>4.7260694471724027E-3</v>
      </c>
      <c r="I149" s="45">
        <v>6.3014259295632036E-3</v>
      </c>
    </row>
    <row r="150" spans="2:9" x14ac:dyDescent="0.3">
      <c r="B150" s="12">
        <v>2020</v>
      </c>
      <c r="C150" s="37" t="s">
        <v>5</v>
      </c>
      <c r="D150" s="12" t="s">
        <v>80</v>
      </c>
      <c r="E150" s="45">
        <v>1.5753564823908009E-3</v>
      </c>
      <c r="F150" s="45">
        <v>3.1507129647816018E-3</v>
      </c>
      <c r="G150" s="45">
        <v>6.3014259295632036E-3</v>
      </c>
      <c r="H150" s="45">
        <v>9.4521388943448054E-3</v>
      </c>
      <c r="I150" s="45">
        <v>1.2602851859126407E-2</v>
      </c>
    </row>
    <row r="151" spans="2:9" x14ac:dyDescent="0.3">
      <c r="B151" s="12">
        <v>2020</v>
      </c>
      <c r="C151" s="37" t="s">
        <v>5</v>
      </c>
      <c r="D151" s="12" t="s">
        <v>81</v>
      </c>
      <c r="E151" s="45">
        <v>2.3630347235862013E-3</v>
      </c>
      <c r="F151" s="45">
        <v>4.7260694471724027E-3</v>
      </c>
      <c r="G151" s="45">
        <v>9.4521388943448054E-3</v>
      </c>
      <c r="H151" s="45">
        <v>1.4178208341517208E-2</v>
      </c>
      <c r="I151" s="45">
        <v>1.8904277788689611E-2</v>
      </c>
    </row>
    <row r="152" spans="2:9" x14ac:dyDescent="0.3">
      <c r="B152" s="12">
        <v>2020</v>
      </c>
      <c r="C152" s="37" t="s">
        <v>5</v>
      </c>
      <c r="D152" s="12" t="s">
        <v>82</v>
      </c>
      <c r="E152" s="45">
        <v>3.1507129647816018E-3</v>
      </c>
      <c r="F152" s="45">
        <v>6.3014259295632036E-3</v>
      </c>
      <c r="G152" s="45">
        <v>1.2602851859126407E-2</v>
      </c>
      <c r="H152" s="45">
        <v>1.8904277788689611E-2</v>
      </c>
      <c r="I152" s="45">
        <v>2.5205703718252814E-2</v>
      </c>
    </row>
    <row r="153" spans="2:9" x14ac:dyDescent="0.3">
      <c r="B153" s="12">
        <v>2020</v>
      </c>
      <c r="C153" s="37" t="s">
        <v>5</v>
      </c>
      <c r="D153" s="12" t="s">
        <v>83</v>
      </c>
      <c r="E153" s="45">
        <v>3.9383912059770022E-3</v>
      </c>
      <c r="F153" s="45">
        <v>7.8767824119540045E-3</v>
      </c>
      <c r="G153" s="45">
        <v>1.5753564823908009E-2</v>
      </c>
      <c r="H153" s="45">
        <v>2.3630347235862013E-2</v>
      </c>
      <c r="I153" s="45">
        <v>3.1507129647816018E-2</v>
      </c>
    </row>
    <row r="154" spans="2:9" x14ac:dyDescent="0.3">
      <c r="B154" s="12">
        <v>2020</v>
      </c>
      <c r="C154" s="37" t="s">
        <v>30</v>
      </c>
      <c r="D154" s="37" t="s">
        <v>79</v>
      </c>
      <c r="E154" s="45">
        <v>0</v>
      </c>
      <c r="F154" s="45">
        <v>2.1523790149605712E-3</v>
      </c>
      <c r="G154" s="45">
        <v>4.3047580299211425E-3</v>
      </c>
      <c r="H154" s="45">
        <v>6.4571370448817129E-3</v>
      </c>
      <c r="I154" s="45">
        <v>8.609516059842285E-3</v>
      </c>
    </row>
    <row r="155" spans="2:9" x14ac:dyDescent="0.3">
      <c r="B155" s="12">
        <v>2020</v>
      </c>
      <c r="C155" s="37" t="s">
        <v>30</v>
      </c>
      <c r="D155" s="37" t="s">
        <v>80</v>
      </c>
      <c r="E155" s="45">
        <v>2.1523790149605712E-3</v>
      </c>
      <c r="F155" s="45">
        <v>4.3047580299211425E-3</v>
      </c>
      <c r="G155" s="45">
        <v>8.609516059842285E-3</v>
      </c>
      <c r="H155" s="45">
        <v>1.2914274089763426E-2</v>
      </c>
      <c r="I155" s="45">
        <v>1.721903211968457E-2</v>
      </c>
    </row>
    <row r="156" spans="2:9" x14ac:dyDescent="0.3">
      <c r="B156" s="12">
        <v>2020</v>
      </c>
      <c r="C156" s="37" t="s">
        <v>30</v>
      </c>
      <c r="D156" s="37" t="s">
        <v>81</v>
      </c>
      <c r="E156" s="45">
        <v>3.2285685224408564E-3</v>
      </c>
      <c r="F156" s="45">
        <v>6.4571370448817129E-3</v>
      </c>
      <c r="G156" s="45">
        <v>1.2914274089763426E-2</v>
      </c>
      <c r="H156" s="45">
        <v>1.937141113464514E-2</v>
      </c>
      <c r="I156" s="45">
        <v>2.5828548179526852E-2</v>
      </c>
    </row>
    <row r="157" spans="2:9" x14ac:dyDescent="0.3">
      <c r="B157" s="12">
        <v>2020</v>
      </c>
      <c r="C157" s="37" t="s">
        <v>30</v>
      </c>
      <c r="D157" s="37" t="s">
        <v>82</v>
      </c>
      <c r="E157" s="45">
        <v>4.3047580299211425E-3</v>
      </c>
      <c r="F157" s="45">
        <v>8.609516059842285E-3</v>
      </c>
      <c r="G157" s="45">
        <v>1.721903211968457E-2</v>
      </c>
      <c r="H157" s="45">
        <v>2.5828548179526852E-2</v>
      </c>
      <c r="I157" s="45">
        <v>3.443806423936914E-2</v>
      </c>
    </row>
    <row r="158" spans="2:9" x14ac:dyDescent="0.3">
      <c r="B158" s="12">
        <v>2020</v>
      </c>
      <c r="C158" s="37" t="s">
        <v>30</v>
      </c>
      <c r="D158" s="37" t="s">
        <v>83</v>
      </c>
      <c r="E158" s="45">
        <v>5.3809475374014277E-3</v>
      </c>
      <c r="F158" s="45">
        <v>1.0761895074802855E-2</v>
      </c>
      <c r="G158" s="45">
        <v>2.1523790149605711E-2</v>
      </c>
      <c r="H158" s="45">
        <v>3.228568522440857E-2</v>
      </c>
      <c r="I158" s="45">
        <v>4.3047580299211421E-2</v>
      </c>
    </row>
    <row r="159" spans="2:9" x14ac:dyDescent="0.3">
      <c r="B159" s="12">
        <v>2020</v>
      </c>
      <c r="C159" s="37" t="s">
        <v>7</v>
      </c>
      <c r="D159" s="37" t="s">
        <v>79</v>
      </c>
      <c r="E159" s="45">
        <v>0</v>
      </c>
      <c r="F159" s="45">
        <v>0</v>
      </c>
      <c r="G159" s="45">
        <v>0</v>
      </c>
      <c r="H159" s="45">
        <v>0</v>
      </c>
      <c r="I159" s="45">
        <v>0</v>
      </c>
    </row>
    <row r="160" spans="2:9" x14ac:dyDescent="0.3">
      <c r="B160" s="12">
        <v>2020</v>
      </c>
      <c r="C160" s="37" t="s">
        <v>7</v>
      </c>
      <c r="D160" s="37" t="s">
        <v>80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</row>
    <row r="161" spans="2:9" x14ac:dyDescent="0.3">
      <c r="B161" s="12">
        <v>2020</v>
      </c>
      <c r="C161" s="37" t="s">
        <v>7</v>
      </c>
      <c r="D161" s="37" t="s">
        <v>81</v>
      </c>
      <c r="E161" s="45">
        <v>0</v>
      </c>
      <c r="F161" s="45">
        <v>0</v>
      </c>
      <c r="G161" s="45">
        <v>0</v>
      </c>
      <c r="H161" s="45">
        <v>0</v>
      </c>
      <c r="I161" s="45">
        <v>0</v>
      </c>
    </row>
    <row r="162" spans="2:9" x14ac:dyDescent="0.3">
      <c r="B162" s="12">
        <v>2020</v>
      </c>
      <c r="C162" s="37" t="s">
        <v>7</v>
      </c>
      <c r="D162" s="37" t="s">
        <v>82</v>
      </c>
      <c r="E162" s="45">
        <v>0</v>
      </c>
      <c r="F162" s="45">
        <v>0</v>
      </c>
      <c r="G162" s="45">
        <v>0</v>
      </c>
      <c r="H162" s="45">
        <v>0</v>
      </c>
      <c r="I162" s="45">
        <v>0</v>
      </c>
    </row>
    <row r="163" spans="2:9" x14ac:dyDescent="0.3">
      <c r="B163" s="12">
        <v>2020</v>
      </c>
      <c r="C163" s="37" t="s">
        <v>7</v>
      </c>
      <c r="D163" s="37" t="s">
        <v>83</v>
      </c>
      <c r="E163" s="45">
        <v>0</v>
      </c>
      <c r="F163" s="45">
        <v>0</v>
      </c>
      <c r="G163" s="45">
        <v>0</v>
      </c>
      <c r="H163" s="45">
        <v>0</v>
      </c>
      <c r="I163" s="45">
        <v>0</v>
      </c>
    </row>
    <row r="164" spans="2:9" x14ac:dyDescent="0.3">
      <c r="B164" s="12">
        <v>2020</v>
      </c>
      <c r="C164" s="37" t="s">
        <v>8</v>
      </c>
      <c r="D164" s="37" t="s">
        <v>79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</row>
    <row r="165" spans="2:9" x14ac:dyDescent="0.3">
      <c r="B165" s="12">
        <v>2020</v>
      </c>
      <c r="C165" s="37" t="s">
        <v>8</v>
      </c>
      <c r="D165" s="37" t="s">
        <v>80</v>
      </c>
      <c r="E165" s="45">
        <v>0</v>
      </c>
      <c r="F165" s="45">
        <v>0</v>
      </c>
      <c r="G165" s="45">
        <v>0</v>
      </c>
      <c r="H165" s="45">
        <v>0</v>
      </c>
      <c r="I165" s="45">
        <v>0</v>
      </c>
    </row>
    <row r="166" spans="2:9" x14ac:dyDescent="0.3">
      <c r="B166" s="12">
        <v>2020</v>
      </c>
      <c r="C166" s="37" t="s">
        <v>8</v>
      </c>
      <c r="D166" s="37" t="s">
        <v>81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</row>
    <row r="167" spans="2:9" x14ac:dyDescent="0.3">
      <c r="B167" s="12">
        <v>2020</v>
      </c>
      <c r="C167" s="37" t="s">
        <v>8</v>
      </c>
      <c r="D167" s="37" t="s">
        <v>82</v>
      </c>
      <c r="E167" s="45">
        <v>0</v>
      </c>
      <c r="F167" s="45">
        <v>0</v>
      </c>
      <c r="G167" s="45">
        <v>0</v>
      </c>
      <c r="H167" s="45">
        <v>0</v>
      </c>
      <c r="I167" s="45">
        <v>0</v>
      </c>
    </row>
    <row r="168" spans="2:9" x14ac:dyDescent="0.3">
      <c r="B168" s="12">
        <v>2020</v>
      </c>
      <c r="C168" s="37" t="s">
        <v>8</v>
      </c>
      <c r="D168" s="37" t="s">
        <v>83</v>
      </c>
      <c r="E168" s="45">
        <v>0</v>
      </c>
      <c r="F168" s="45">
        <v>0</v>
      </c>
      <c r="G168" s="45">
        <v>0</v>
      </c>
      <c r="H168" s="45">
        <v>0</v>
      </c>
      <c r="I168" s="45">
        <v>0</v>
      </c>
    </row>
    <row r="169" spans="2:9" x14ac:dyDescent="0.3">
      <c r="B169" s="12">
        <v>2020</v>
      </c>
      <c r="C169" s="37" t="s">
        <v>9</v>
      </c>
      <c r="D169" s="37" t="s">
        <v>79</v>
      </c>
      <c r="E169" s="45">
        <v>0</v>
      </c>
      <c r="F169" s="45">
        <v>0</v>
      </c>
      <c r="G169" s="45">
        <v>0</v>
      </c>
      <c r="H169" s="45">
        <v>0</v>
      </c>
      <c r="I169" s="45">
        <v>0</v>
      </c>
    </row>
    <row r="170" spans="2:9" x14ac:dyDescent="0.3">
      <c r="B170" s="12">
        <v>2020</v>
      </c>
      <c r="C170" s="37" t="s">
        <v>9</v>
      </c>
      <c r="D170" s="37" t="s">
        <v>80</v>
      </c>
      <c r="E170" s="45">
        <v>0</v>
      </c>
      <c r="F170" s="45">
        <v>0</v>
      </c>
      <c r="G170" s="45">
        <v>0</v>
      </c>
      <c r="H170" s="45">
        <v>0</v>
      </c>
      <c r="I170" s="45">
        <v>0</v>
      </c>
    </row>
    <row r="171" spans="2:9" x14ac:dyDescent="0.3">
      <c r="B171" s="12">
        <v>2020</v>
      </c>
      <c r="C171" s="37" t="s">
        <v>9</v>
      </c>
      <c r="D171" s="37" t="s">
        <v>81</v>
      </c>
      <c r="E171" s="45">
        <v>0</v>
      </c>
      <c r="F171" s="45">
        <v>0</v>
      </c>
      <c r="G171" s="45">
        <v>0</v>
      </c>
      <c r="H171" s="45">
        <v>0</v>
      </c>
      <c r="I171" s="45">
        <v>0</v>
      </c>
    </row>
    <row r="172" spans="2:9" x14ac:dyDescent="0.3">
      <c r="B172" s="12">
        <v>2020</v>
      </c>
      <c r="C172" s="37" t="s">
        <v>9</v>
      </c>
      <c r="D172" s="37" t="s">
        <v>82</v>
      </c>
      <c r="E172" s="45">
        <v>0</v>
      </c>
      <c r="F172" s="45">
        <v>0</v>
      </c>
      <c r="G172" s="45">
        <v>0</v>
      </c>
      <c r="H172" s="45">
        <v>0</v>
      </c>
      <c r="I172" s="45">
        <v>0</v>
      </c>
    </row>
    <row r="173" spans="2:9" x14ac:dyDescent="0.3">
      <c r="B173" s="12">
        <v>2020</v>
      </c>
      <c r="C173" s="37" t="s">
        <v>9</v>
      </c>
      <c r="D173" s="37" t="s">
        <v>83</v>
      </c>
      <c r="E173" s="45">
        <v>0</v>
      </c>
      <c r="F173" s="45">
        <v>0</v>
      </c>
      <c r="G173" s="45">
        <v>0</v>
      </c>
      <c r="H173" s="45">
        <v>0</v>
      </c>
      <c r="I173" s="45">
        <v>0</v>
      </c>
    </row>
    <row r="174" spans="2:9" x14ac:dyDescent="0.3">
      <c r="B174" s="12">
        <v>2020</v>
      </c>
      <c r="C174" s="37" t="s">
        <v>29</v>
      </c>
      <c r="D174" s="37" t="s">
        <v>79</v>
      </c>
      <c r="E174" s="45">
        <v>0</v>
      </c>
      <c r="F174" s="45">
        <v>0</v>
      </c>
      <c r="G174" s="45">
        <v>0</v>
      </c>
      <c r="H174" s="45">
        <v>0</v>
      </c>
      <c r="I174" s="45">
        <v>0</v>
      </c>
    </row>
    <row r="175" spans="2:9" x14ac:dyDescent="0.3">
      <c r="B175" s="12">
        <v>2020</v>
      </c>
      <c r="C175" s="37" t="s">
        <v>29</v>
      </c>
      <c r="D175" s="37" t="s">
        <v>80</v>
      </c>
      <c r="E175" s="45">
        <v>0</v>
      </c>
      <c r="F175" s="45">
        <v>0</v>
      </c>
      <c r="G175" s="45">
        <v>0</v>
      </c>
      <c r="H175" s="45">
        <v>0</v>
      </c>
      <c r="I175" s="45">
        <v>0</v>
      </c>
    </row>
    <row r="176" spans="2:9" x14ac:dyDescent="0.3">
      <c r="B176" s="12">
        <v>2020</v>
      </c>
      <c r="C176" s="37" t="s">
        <v>29</v>
      </c>
      <c r="D176" s="37" t="s">
        <v>81</v>
      </c>
      <c r="E176" s="45">
        <v>0</v>
      </c>
      <c r="F176" s="45">
        <v>0</v>
      </c>
      <c r="G176" s="45">
        <v>0</v>
      </c>
      <c r="H176" s="45">
        <v>0</v>
      </c>
      <c r="I176" s="45">
        <v>0</v>
      </c>
    </row>
    <row r="177" spans="2:9" x14ac:dyDescent="0.3">
      <c r="B177" s="12">
        <v>2020</v>
      </c>
      <c r="C177" s="37" t="s">
        <v>29</v>
      </c>
      <c r="D177" s="37" t="s">
        <v>82</v>
      </c>
      <c r="E177" s="45">
        <v>0</v>
      </c>
      <c r="F177" s="45">
        <v>0</v>
      </c>
      <c r="G177" s="45">
        <v>0</v>
      </c>
      <c r="H177" s="45">
        <v>0</v>
      </c>
      <c r="I177" s="45">
        <v>0</v>
      </c>
    </row>
    <row r="178" spans="2:9" x14ac:dyDescent="0.3">
      <c r="B178" s="12">
        <v>2020</v>
      </c>
      <c r="C178" s="37" t="s">
        <v>29</v>
      </c>
      <c r="D178" s="37" t="s">
        <v>83</v>
      </c>
      <c r="E178" s="45">
        <v>0</v>
      </c>
      <c r="F178" s="45">
        <v>0</v>
      </c>
      <c r="G178" s="45">
        <v>0</v>
      </c>
      <c r="H178" s="45">
        <v>0</v>
      </c>
      <c r="I178" s="45">
        <v>0</v>
      </c>
    </row>
    <row r="179" spans="2:9" x14ac:dyDescent="0.3">
      <c r="B179" s="12">
        <v>2020</v>
      </c>
      <c r="C179" s="37" t="s">
        <v>28</v>
      </c>
      <c r="D179" s="37" t="s">
        <v>79</v>
      </c>
      <c r="E179" s="45">
        <v>0</v>
      </c>
      <c r="F179" s="45">
        <v>0</v>
      </c>
      <c r="G179" s="45">
        <v>0</v>
      </c>
      <c r="H179" s="45">
        <v>0</v>
      </c>
      <c r="I179" s="45">
        <v>0</v>
      </c>
    </row>
    <row r="180" spans="2:9" x14ac:dyDescent="0.3">
      <c r="B180" s="12">
        <v>2020</v>
      </c>
      <c r="C180" s="37" t="s">
        <v>28</v>
      </c>
      <c r="D180" s="37" t="s">
        <v>80</v>
      </c>
      <c r="E180" s="45">
        <v>0</v>
      </c>
      <c r="F180" s="45">
        <v>0</v>
      </c>
      <c r="G180" s="45">
        <v>0</v>
      </c>
      <c r="H180" s="45">
        <v>0</v>
      </c>
      <c r="I180" s="45">
        <v>0</v>
      </c>
    </row>
    <row r="181" spans="2:9" x14ac:dyDescent="0.3">
      <c r="B181" s="12">
        <v>2020</v>
      </c>
      <c r="C181" s="37" t="s">
        <v>28</v>
      </c>
      <c r="D181" s="37" t="s">
        <v>81</v>
      </c>
      <c r="E181" s="45">
        <v>0</v>
      </c>
      <c r="F181" s="45">
        <v>0</v>
      </c>
      <c r="G181" s="45">
        <v>0</v>
      </c>
      <c r="H181" s="45">
        <v>0</v>
      </c>
      <c r="I181" s="45">
        <v>0</v>
      </c>
    </row>
    <row r="182" spans="2:9" x14ac:dyDescent="0.3">
      <c r="B182" s="12">
        <v>2020</v>
      </c>
      <c r="C182" s="37" t="s">
        <v>28</v>
      </c>
      <c r="D182" s="37" t="s">
        <v>82</v>
      </c>
      <c r="E182" s="45">
        <v>0</v>
      </c>
      <c r="F182" s="45">
        <v>0</v>
      </c>
      <c r="G182" s="45">
        <v>0</v>
      </c>
      <c r="H182" s="45">
        <v>0</v>
      </c>
      <c r="I182" s="45">
        <v>0</v>
      </c>
    </row>
    <row r="183" spans="2:9" x14ac:dyDescent="0.3">
      <c r="B183" s="12">
        <v>2020</v>
      </c>
      <c r="C183" s="37" t="s">
        <v>28</v>
      </c>
      <c r="D183" s="37" t="s">
        <v>83</v>
      </c>
      <c r="E183" s="45">
        <v>0</v>
      </c>
      <c r="F183" s="45">
        <v>0</v>
      </c>
      <c r="G183" s="45">
        <v>0</v>
      </c>
      <c r="H183" s="45">
        <v>0</v>
      </c>
      <c r="I183" s="45">
        <v>0</v>
      </c>
    </row>
    <row r="184" spans="2:9" x14ac:dyDescent="0.3">
      <c r="B184" s="12">
        <v>2020</v>
      </c>
      <c r="C184" s="37" t="s">
        <v>0</v>
      </c>
      <c r="D184" s="37" t="s">
        <v>79</v>
      </c>
      <c r="E184" s="45">
        <v>0</v>
      </c>
      <c r="F184" s="45">
        <v>0</v>
      </c>
      <c r="G184" s="45">
        <v>0</v>
      </c>
      <c r="H184" s="45">
        <v>0</v>
      </c>
      <c r="I184" s="45">
        <v>0</v>
      </c>
    </row>
    <row r="185" spans="2:9" x14ac:dyDescent="0.3">
      <c r="B185" s="12">
        <v>2020</v>
      </c>
      <c r="C185" s="37" t="s">
        <v>0</v>
      </c>
      <c r="D185" s="37" t="s">
        <v>80</v>
      </c>
      <c r="E185" s="45">
        <v>0</v>
      </c>
      <c r="F185" s="45">
        <v>0</v>
      </c>
      <c r="G185" s="45">
        <v>0</v>
      </c>
      <c r="H185" s="45">
        <v>0</v>
      </c>
      <c r="I185" s="45">
        <v>0</v>
      </c>
    </row>
    <row r="186" spans="2:9" x14ac:dyDescent="0.3">
      <c r="B186" s="12">
        <v>2020</v>
      </c>
      <c r="C186" s="37" t="s">
        <v>0</v>
      </c>
      <c r="D186" s="37" t="s">
        <v>81</v>
      </c>
      <c r="E186" s="45">
        <v>0</v>
      </c>
      <c r="F186" s="45">
        <v>0</v>
      </c>
      <c r="G186" s="45">
        <v>0</v>
      </c>
      <c r="H186" s="45">
        <v>0</v>
      </c>
      <c r="I186" s="45">
        <v>0</v>
      </c>
    </row>
    <row r="187" spans="2:9" x14ac:dyDescent="0.3">
      <c r="B187" s="12">
        <v>2020</v>
      </c>
      <c r="C187" s="37" t="s">
        <v>0</v>
      </c>
      <c r="D187" s="37" t="s">
        <v>82</v>
      </c>
      <c r="E187" s="45">
        <v>0</v>
      </c>
      <c r="F187" s="45">
        <v>0</v>
      </c>
      <c r="G187" s="45">
        <v>0</v>
      </c>
      <c r="H187" s="45">
        <v>0</v>
      </c>
      <c r="I187" s="45">
        <v>0</v>
      </c>
    </row>
    <row r="188" spans="2:9" x14ac:dyDescent="0.3">
      <c r="B188" s="12">
        <v>2020</v>
      </c>
      <c r="C188" s="37" t="s">
        <v>0</v>
      </c>
      <c r="D188" s="37" t="s">
        <v>83</v>
      </c>
      <c r="E188" s="45">
        <v>0</v>
      </c>
      <c r="F188" s="45">
        <v>0</v>
      </c>
      <c r="G188" s="45">
        <v>0</v>
      </c>
      <c r="H188" s="45">
        <v>0</v>
      </c>
      <c r="I188" s="45">
        <v>0</v>
      </c>
    </row>
    <row r="189" spans="2:9" x14ac:dyDescent="0.3">
      <c r="B189" s="12">
        <v>2020</v>
      </c>
      <c r="C189" s="12" t="s">
        <v>1</v>
      </c>
      <c r="D189" s="37" t="s">
        <v>79</v>
      </c>
      <c r="E189" s="45">
        <v>0</v>
      </c>
      <c r="F189" s="45">
        <v>0</v>
      </c>
      <c r="G189" s="45">
        <v>0</v>
      </c>
      <c r="H189" s="45">
        <v>0</v>
      </c>
      <c r="I189" s="45">
        <v>0</v>
      </c>
    </row>
    <row r="190" spans="2:9" x14ac:dyDescent="0.3">
      <c r="B190" s="12">
        <v>2020</v>
      </c>
      <c r="C190" s="12" t="s">
        <v>1</v>
      </c>
      <c r="D190" s="37" t="s">
        <v>80</v>
      </c>
      <c r="E190" s="45">
        <v>0</v>
      </c>
      <c r="F190" s="45">
        <v>0</v>
      </c>
      <c r="G190" s="45">
        <v>0</v>
      </c>
      <c r="H190" s="45">
        <v>0</v>
      </c>
      <c r="I190" s="45">
        <v>0</v>
      </c>
    </row>
    <row r="191" spans="2:9" x14ac:dyDescent="0.3">
      <c r="B191" s="12">
        <v>2020</v>
      </c>
      <c r="C191" s="12" t="s">
        <v>1</v>
      </c>
      <c r="D191" s="37" t="s">
        <v>81</v>
      </c>
      <c r="E191" s="45">
        <v>0</v>
      </c>
      <c r="F191" s="45">
        <v>0</v>
      </c>
      <c r="G191" s="45">
        <v>0</v>
      </c>
      <c r="H191" s="45">
        <v>0</v>
      </c>
      <c r="I191" s="45">
        <v>0</v>
      </c>
    </row>
    <row r="192" spans="2:9" x14ac:dyDescent="0.3">
      <c r="B192" s="12">
        <v>2020</v>
      </c>
      <c r="C192" s="12" t="s">
        <v>1</v>
      </c>
      <c r="D192" s="37" t="s">
        <v>82</v>
      </c>
      <c r="E192" s="45">
        <v>0</v>
      </c>
      <c r="F192" s="45">
        <v>0</v>
      </c>
      <c r="G192" s="45">
        <v>0</v>
      </c>
      <c r="H192" s="45">
        <v>0</v>
      </c>
      <c r="I192" s="45">
        <v>0</v>
      </c>
    </row>
    <row r="193" spans="2:9" x14ac:dyDescent="0.3">
      <c r="B193" s="12">
        <v>2020</v>
      </c>
      <c r="C193" s="12" t="s">
        <v>1</v>
      </c>
      <c r="D193" s="37" t="s">
        <v>83</v>
      </c>
      <c r="E193" s="45">
        <v>0</v>
      </c>
      <c r="F193" s="45">
        <v>0</v>
      </c>
      <c r="G193" s="45">
        <v>0</v>
      </c>
      <c r="H193" s="45">
        <v>0</v>
      </c>
      <c r="I193" s="45">
        <v>0</v>
      </c>
    </row>
    <row r="194" spans="2:9" x14ac:dyDescent="0.3">
      <c r="B194" s="12">
        <v>2020</v>
      </c>
      <c r="C194" s="12" t="s">
        <v>2</v>
      </c>
      <c r="D194" s="37" t="s">
        <v>79</v>
      </c>
      <c r="E194" s="45">
        <v>0</v>
      </c>
      <c r="F194" s="45">
        <v>0</v>
      </c>
      <c r="G194" s="45">
        <v>0</v>
      </c>
      <c r="H194" s="45">
        <v>0</v>
      </c>
      <c r="I194" s="45">
        <v>0</v>
      </c>
    </row>
    <row r="195" spans="2:9" x14ac:dyDescent="0.3">
      <c r="B195" s="12">
        <v>2020</v>
      </c>
      <c r="C195" s="12" t="s">
        <v>2</v>
      </c>
      <c r="D195" s="37" t="s">
        <v>80</v>
      </c>
      <c r="E195" s="45">
        <v>0</v>
      </c>
      <c r="F195" s="45">
        <v>0</v>
      </c>
      <c r="G195" s="45">
        <v>0</v>
      </c>
      <c r="H195" s="45">
        <v>0</v>
      </c>
      <c r="I195" s="45">
        <v>0</v>
      </c>
    </row>
    <row r="196" spans="2:9" x14ac:dyDescent="0.3">
      <c r="B196" s="12">
        <v>2020</v>
      </c>
      <c r="C196" s="12" t="s">
        <v>2</v>
      </c>
      <c r="D196" s="37" t="s">
        <v>81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</row>
    <row r="197" spans="2:9" x14ac:dyDescent="0.3">
      <c r="B197" s="12">
        <v>2020</v>
      </c>
      <c r="C197" s="12" t="s">
        <v>2</v>
      </c>
      <c r="D197" s="37" t="s">
        <v>82</v>
      </c>
      <c r="E197" s="45">
        <v>0</v>
      </c>
      <c r="F197" s="45">
        <v>0</v>
      </c>
      <c r="G197" s="45">
        <v>0</v>
      </c>
      <c r="H197" s="45">
        <v>0</v>
      </c>
      <c r="I197" s="45">
        <v>0</v>
      </c>
    </row>
    <row r="198" spans="2:9" x14ac:dyDescent="0.3">
      <c r="B198" s="12">
        <v>2020</v>
      </c>
      <c r="C198" s="12" t="s">
        <v>2</v>
      </c>
      <c r="D198" s="37" t="s">
        <v>83</v>
      </c>
      <c r="E198" s="45">
        <v>0</v>
      </c>
      <c r="F198" s="45">
        <v>0</v>
      </c>
      <c r="G198" s="45">
        <v>0</v>
      </c>
      <c r="H198" s="45">
        <v>0</v>
      </c>
      <c r="I198" s="45">
        <v>0</v>
      </c>
    </row>
    <row r="199" spans="2:9" x14ac:dyDescent="0.3">
      <c r="B199" s="12">
        <v>2021</v>
      </c>
      <c r="C199" s="12" t="s">
        <v>49</v>
      </c>
      <c r="D199" s="37" t="s">
        <v>79</v>
      </c>
      <c r="E199" s="45">
        <v>0</v>
      </c>
      <c r="F199" s="45">
        <v>1.5858119560876766E-3</v>
      </c>
      <c r="G199" s="45">
        <v>3.1716239121753532E-3</v>
      </c>
      <c r="H199" s="45">
        <v>4.7574358682630291E-3</v>
      </c>
      <c r="I199" s="45">
        <v>6.3432478243507064E-3</v>
      </c>
    </row>
    <row r="200" spans="2:9" x14ac:dyDescent="0.3">
      <c r="B200" s="12">
        <v>2021</v>
      </c>
      <c r="C200" s="12" t="s">
        <v>49</v>
      </c>
      <c r="D200" s="37" t="s">
        <v>80</v>
      </c>
      <c r="E200" s="45">
        <v>1.5858119560876766E-3</v>
      </c>
      <c r="F200" s="45">
        <v>3.1716239121753532E-3</v>
      </c>
      <c r="G200" s="45">
        <v>6.3432478243507064E-3</v>
      </c>
      <c r="H200" s="45">
        <v>9.5148717365260583E-3</v>
      </c>
      <c r="I200" s="45">
        <v>1.2686495648701413E-2</v>
      </c>
    </row>
    <row r="201" spans="2:9" x14ac:dyDescent="0.3">
      <c r="B201" s="12">
        <v>2021</v>
      </c>
      <c r="C201" s="12" t="s">
        <v>49</v>
      </c>
      <c r="D201" s="37" t="s">
        <v>81</v>
      </c>
      <c r="E201" s="45">
        <v>2.3787179341315146E-3</v>
      </c>
      <c r="F201" s="45">
        <v>4.7574358682630291E-3</v>
      </c>
      <c r="G201" s="45">
        <v>9.5148717365260583E-3</v>
      </c>
      <c r="H201" s="45">
        <v>1.427230760478909E-2</v>
      </c>
      <c r="I201" s="45">
        <v>1.9029743473052117E-2</v>
      </c>
    </row>
    <row r="202" spans="2:9" x14ac:dyDescent="0.3">
      <c r="B202" s="12">
        <v>2021</v>
      </c>
      <c r="C202" s="12" t="s">
        <v>49</v>
      </c>
      <c r="D202" s="37" t="s">
        <v>82</v>
      </c>
      <c r="E202" s="45">
        <v>3.1716239121753532E-3</v>
      </c>
      <c r="F202" s="45">
        <v>6.3432478243507064E-3</v>
      </c>
      <c r="G202" s="45">
        <v>1.2686495648701413E-2</v>
      </c>
      <c r="H202" s="45">
        <v>1.9029743473052117E-2</v>
      </c>
      <c r="I202" s="45">
        <v>2.5372991297402826E-2</v>
      </c>
    </row>
    <row r="203" spans="2:9" x14ac:dyDescent="0.3">
      <c r="B203" s="12">
        <v>2021</v>
      </c>
      <c r="C203" s="12" t="s">
        <v>49</v>
      </c>
      <c r="D203" s="37" t="s">
        <v>83</v>
      </c>
      <c r="E203" s="45">
        <v>3.9645298902191914E-3</v>
      </c>
      <c r="F203" s="45">
        <v>7.9290597804383828E-3</v>
      </c>
      <c r="G203" s="45">
        <v>1.5858119560876766E-2</v>
      </c>
      <c r="H203" s="45">
        <v>2.3787179341315148E-2</v>
      </c>
      <c r="I203" s="45">
        <v>3.1716239121753531E-2</v>
      </c>
    </row>
    <row r="204" spans="2:9" x14ac:dyDescent="0.3">
      <c r="B204" s="12">
        <v>2021</v>
      </c>
      <c r="C204" s="12" t="s">
        <v>31</v>
      </c>
      <c r="D204" s="37" t="s">
        <v>79</v>
      </c>
      <c r="E204" s="45">
        <v>0</v>
      </c>
      <c r="F204" s="45">
        <v>1.3523900575314141E-3</v>
      </c>
      <c r="G204" s="45">
        <v>2.7047801150628281E-3</v>
      </c>
      <c r="H204" s="45">
        <v>4.0571701725942416E-3</v>
      </c>
      <c r="I204" s="45">
        <v>5.4095602301256563E-3</v>
      </c>
    </row>
    <row r="205" spans="2:9" x14ac:dyDescent="0.3">
      <c r="B205" s="12">
        <v>2021</v>
      </c>
      <c r="C205" s="12" t="s">
        <v>31</v>
      </c>
      <c r="D205" s="37" t="s">
        <v>80</v>
      </c>
      <c r="E205" s="45">
        <v>1.3523900575314141E-3</v>
      </c>
      <c r="F205" s="45">
        <v>2.7047801150628281E-3</v>
      </c>
      <c r="G205" s="45">
        <v>5.4095602301256563E-3</v>
      </c>
      <c r="H205" s="45">
        <v>8.1143403451884831E-3</v>
      </c>
      <c r="I205" s="45">
        <v>1.0819120460251313E-2</v>
      </c>
    </row>
    <row r="206" spans="2:9" x14ac:dyDescent="0.3">
      <c r="B206" s="12">
        <v>2021</v>
      </c>
      <c r="C206" s="12" t="s">
        <v>31</v>
      </c>
      <c r="D206" s="37" t="s">
        <v>81</v>
      </c>
      <c r="E206" s="45">
        <v>2.0285850862971208E-3</v>
      </c>
      <c r="F206" s="45">
        <v>4.0571701725942416E-3</v>
      </c>
      <c r="G206" s="45">
        <v>8.1143403451884831E-3</v>
      </c>
      <c r="H206" s="45">
        <v>1.2171510517782726E-2</v>
      </c>
      <c r="I206" s="45">
        <v>1.6228680690376966E-2</v>
      </c>
    </row>
    <row r="207" spans="2:9" x14ac:dyDescent="0.3">
      <c r="B207" s="12">
        <v>2021</v>
      </c>
      <c r="C207" s="12" t="s">
        <v>31</v>
      </c>
      <c r="D207" s="37" t="s">
        <v>82</v>
      </c>
      <c r="E207" s="45">
        <v>2.7047801150628281E-3</v>
      </c>
      <c r="F207" s="45">
        <v>5.4095602301256563E-3</v>
      </c>
      <c r="G207" s="45">
        <v>1.0819120460251313E-2</v>
      </c>
      <c r="H207" s="45">
        <v>1.6228680690376966E-2</v>
      </c>
      <c r="I207" s="45">
        <v>2.1638240920502625E-2</v>
      </c>
    </row>
    <row r="208" spans="2:9" x14ac:dyDescent="0.3">
      <c r="B208" s="12">
        <v>2021</v>
      </c>
      <c r="C208" s="12" t="s">
        <v>31</v>
      </c>
      <c r="D208" s="37" t="s">
        <v>83</v>
      </c>
      <c r="E208" s="45">
        <v>3.3809751438285351E-3</v>
      </c>
      <c r="F208" s="45">
        <v>6.7619502876570701E-3</v>
      </c>
      <c r="G208" s="45">
        <v>1.352390057531414E-2</v>
      </c>
      <c r="H208" s="45">
        <v>2.0285850862971209E-2</v>
      </c>
      <c r="I208" s="45">
        <v>2.704780115062828E-2</v>
      </c>
    </row>
    <row r="209" spans="2:9" x14ac:dyDescent="0.3">
      <c r="B209" s="12">
        <v>2021</v>
      </c>
      <c r="C209" s="12" t="s">
        <v>5</v>
      </c>
      <c r="D209" s="37" t="s">
        <v>79</v>
      </c>
      <c r="E209" s="45">
        <v>0</v>
      </c>
      <c r="F209" s="45">
        <v>1.5239635488694021E-3</v>
      </c>
      <c r="G209" s="45">
        <v>3.0479270977388042E-3</v>
      </c>
      <c r="H209" s="45">
        <v>4.5718906466082057E-3</v>
      </c>
      <c r="I209" s="45">
        <v>6.0958541954776084E-3</v>
      </c>
    </row>
    <row r="210" spans="2:9" x14ac:dyDescent="0.3">
      <c r="B210" s="12">
        <v>2021</v>
      </c>
      <c r="C210" s="12" t="s">
        <v>5</v>
      </c>
      <c r="D210" s="37" t="s">
        <v>80</v>
      </c>
      <c r="E210" s="45">
        <v>1.5239635488694021E-3</v>
      </c>
      <c r="F210" s="45">
        <v>3.0479270977388042E-3</v>
      </c>
      <c r="G210" s="45">
        <v>6.0958541954776084E-3</v>
      </c>
      <c r="H210" s="45">
        <v>9.1437812932164114E-3</v>
      </c>
      <c r="I210" s="45">
        <v>1.2191708390955217E-2</v>
      </c>
    </row>
    <row r="211" spans="2:9" x14ac:dyDescent="0.3">
      <c r="B211" s="12">
        <v>2021</v>
      </c>
      <c r="C211" s="12" t="s">
        <v>5</v>
      </c>
      <c r="D211" s="37" t="s">
        <v>81</v>
      </c>
      <c r="E211" s="45">
        <v>2.2859453233041028E-3</v>
      </c>
      <c r="F211" s="45">
        <v>4.5718906466082057E-3</v>
      </c>
      <c r="G211" s="45">
        <v>9.1437812932164114E-3</v>
      </c>
      <c r="H211" s="45">
        <v>1.371567193982462E-2</v>
      </c>
      <c r="I211" s="45">
        <v>1.8287562586432823E-2</v>
      </c>
    </row>
    <row r="212" spans="2:9" x14ac:dyDescent="0.3">
      <c r="B212" s="12">
        <v>2021</v>
      </c>
      <c r="C212" s="12" t="s">
        <v>5</v>
      </c>
      <c r="D212" s="37" t="s">
        <v>82</v>
      </c>
      <c r="E212" s="45">
        <v>3.0479270977388042E-3</v>
      </c>
      <c r="F212" s="45">
        <v>6.0958541954776084E-3</v>
      </c>
      <c r="G212" s="45">
        <v>1.2191708390955217E-2</v>
      </c>
      <c r="H212" s="45">
        <v>1.8287562586432823E-2</v>
      </c>
      <c r="I212" s="45">
        <v>2.4383416781910434E-2</v>
      </c>
    </row>
    <row r="213" spans="2:9" x14ac:dyDescent="0.3">
      <c r="B213" s="12">
        <v>2021</v>
      </c>
      <c r="C213" s="12" t="s">
        <v>5</v>
      </c>
      <c r="D213" s="37" t="s">
        <v>83</v>
      </c>
      <c r="E213" s="45">
        <v>3.8099088721735052E-3</v>
      </c>
      <c r="F213" s="45">
        <v>7.6198177443470103E-3</v>
      </c>
      <c r="G213" s="45">
        <v>1.5239635488694021E-2</v>
      </c>
      <c r="H213" s="45">
        <v>2.2859453233041033E-2</v>
      </c>
      <c r="I213" s="45">
        <v>3.0479270977388041E-2</v>
      </c>
    </row>
    <row r="214" spans="2:9" x14ac:dyDescent="0.3">
      <c r="B214" s="12">
        <v>2021</v>
      </c>
      <c r="C214" s="12" t="s">
        <v>30</v>
      </c>
      <c r="D214" s="37" t="s">
        <v>79</v>
      </c>
      <c r="E214" s="45">
        <v>0</v>
      </c>
      <c r="F214" s="45">
        <v>1.3228551717871337E-3</v>
      </c>
      <c r="G214" s="45">
        <v>2.6457103435742675E-3</v>
      </c>
      <c r="H214" s="45">
        <v>3.9685655153614005E-3</v>
      </c>
      <c r="I214" s="45">
        <v>5.2914206871485349E-3</v>
      </c>
    </row>
    <row r="215" spans="2:9" x14ac:dyDescent="0.3">
      <c r="B215" s="12">
        <v>2021</v>
      </c>
      <c r="C215" s="12" t="s">
        <v>30</v>
      </c>
      <c r="D215" s="37" t="s">
        <v>80</v>
      </c>
      <c r="E215" s="45">
        <v>1.3228551717871337E-3</v>
      </c>
      <c r="F215" s="45">
        <v>2.6457103435742675E-3</v>
      </c>
      <c r="G215" s="45">
        <v>5.2914206871485349E-3</v>
      </c>
      <c r="H215" s="45">
        <v>7.9371310307228011E-3</v>
      </c>
      <c r="I215" s="45">
        <v>1.058284137429707E-2</v>
      </c>
    </row>
    <row r="216" spans="2:9" x14ac:dyDescent="0.3">
      <c r="B216" s="12">
        <v>2021</v>
      </c>
      <c r="C216" s="12" t="s">
        <v>30</v>
      </c>
      <c r="D216" s="37" t="s">
        <v>81</v>
      </c>
      <c r="E216" s="45">
        <v>1.9842827576807003E-3</v>
      </c>
      <c r="F216" s="45">
        <v>3.9685655153614005E-3</v>
      </c>
      <c r="G216" s="45">
        <v>7.9371310307228011E-3</v>
      </c>
      <c r="H216" s="45">
        <v>1.1905696546084204E-2</v>
      </c>
      <c r="I216" s="45">
        <v>1.5874262061445602E-2</v>
      </c>
    </row>
    <row r="217" spans="2:9" x14ac:dyDescent="0.3">
      <c r="B217" s="12">
        <v>2021</v>
      </c>
      <c r="C217" s="12" t="s">
        <v>30</v>
      </c>
      <c r="D217" s="37" t="s">
        <v>82</v>
      </c>
      <c r="E217" s="45">
        <v>2.6457103435742675E-3</v>
      </c>
      <c r="F217" s="45">
        <v>5.2914206871485349E-3</v>
      </c>
      <c r="G217" s="45">
        <v>1.058284137429707E-2</v>
      </c>
      <c r="H217" s="45">
        <v>1.5874262061445602E-2</v>
      </c>
      <c r="I217" s="45">
        <v>2.116568274859414E-2</v>
      </c>
    </row>
    <row r="218" spans="2:9" x14ac:dyDescent="0.3">
      <c r="B218" s="12">
        <v>2021</v>
      </c>
      <c r="C218" s="12" t="s">
        <v>30</v>
      </c>
      <c r="D218" s="37" t="s">
        <v>83</v>
      </c>
      <c r="E218" s="45">
        <v>3.3071379294678342E-3</v>
      </c>
      <c r="F218" s="45">
        <v>6.6142758589356684E-3</v>
      </c>
      <c r="G218" s="45">
        <v>1.3228551717871337E-2</v>
      </c>
      <c r="H218" s="45">
        <v>1.9842827576807005E-2</v>
      </c>
      <c r="I218" s="45">
        <v>2.6457103435742674E-2</v>
      </c>
    </row>
    <row r="219" spans="2:9" x14ac:dyDescent="0.3">
      <c r="B219" s="12">
        <v>2021</v>
      </c>
      <c r="C219" s="12" t="s">
        <v>7</v>
      </c>
      <c r="D219" s="37" t="s">
        <v>79</v>
      </c>
      <c r="E219" s="45">
        <v>0</v>
      </c>
      <c r="F219" s="45">
        <v>2.0175617703995035E-3</v>
      </c>
      <c r="G219" s="45">
        <v>4.035123540799007E-3</v>
      </c>
      <c r="H219" s="45">
        <v>6.0526853111985092E-3</v>
      </c>
      <c r="I219" s="45">
        <v>8.0702470815980139E-3</v>
      </c>
    </row>
    <row r="220" spans="2:9" x14ac:dyDescent="0.3">
      <c r="B220" s="12">
        <v>2021</v>
      </c>
      <c r="C220" s="12" t="s">
        <v>7</v>
      </c>
      <c r="D220" s="37" t="s">
        <v>80</v>
      </c>
      <c r="E220" s="45">
        <v>2.0175617703995035E-3</v>
      </c>
      <c r="F220" s="45">
        <v>4.035123540799007E-3</v>
      </c>
      <c r="G220" s="45">
        <v>8.0702470815980139E-3</v>
      </c>
      <c r="H220" s="45">
        <v>1.2105370622397018E-2</v>
      </c>
      <c r="I220" s="45">
        <v>1.6140494163196028E-2</v>
      </c>
    </row>
    <row r="221" spans="2:9" x14ac:dyDescent="0.3">
      <c r="B221" s="12">
        <v>2021</v>
      </c>
      <c r="C221" s="12" t="s">
        <v>7</v>
      </c>
      <c r="D221" s="37" t="s">
        <v>81</v>
      </c>
      <c r="E221" s="45">
        <v>3.0263426555992546E-3</v>
      </c>
      <c r="F221" s="45">
        <v>6.0526853111985092E-3</v>
      </c>
      <c r="G221" s="45">
        <v>1.2105370622397018E-2</v>
      </c>
      <c r="H221" s="45">
        <v>1.815805593359553E-2</v>
      </c>
      <c r="I221" s="45">
        <v>2.4210741244794037E-2</v>
      </c>
    </row>
    <row r="222" spans="2:9" x14ac:dyDescent="0.3">
      <c r="B222" s="12">
        <v>2021</v>
      </c>
      <c r="C222" s="12" t="s">
        <v>7</v>
      </c>
      <c r="D222" s="37" t="s">
        <v>82</v>
      </c>
      <c r="E222" s="45">
        <v>4.035123540799007E-3</v>
      </c>
      <c r="F222" s="45">
        <v>8.0702470815980139E-3</v>
      </c>
      <c r="G222" s="45">
        <v>1.6140494163196028E-2</v>
      </c>
      <c r="H222" s="45">
        <v>2.4210741244794037E-2</v>
      </c>
      <c r="I222" s="45">
        <v>3.2280988326392056E-2</v>
      </c>
    </row>
    <row r="223" spans="2:9" x14ac:dyDescent="0.3">
      <c r="B223" s="12">
        <v>2021</v>
      </c>
      <c r="C223" s="12" t="s">
        <v>7</v>
      </c>
      <c r="D223" s="37" t="s">
        <v>83</v>
      </c>
      <c r="E223" s="45">
        <v>5.0439044259987581E-3</v>
      </c>
      <c r="F223" s="45">
        <v>1.0087808851997516E-2</v>
      </c>
      <c r="G223" s="45">
        <v>2.0175617703995032E-2</v>
      </c>
      <c r="H223" s="45">
        <v>3.0263426555992547E-2</v>
      </c>
      <c r="I223" s="45">
        <v>4.0351235407990065E-2</v>
      </c>
    </row>
    <row r="224" spans="2:9" x14ac:dyDescent="0.3">
      <c r="B224" s="12">
        <v>2021</v>
      </c>
      <c r="C224" s="12" t="s">
        <v>8</v>
      </c>
      <c r="D224" s="12" t="s">
        <v>79</v>
      </c>
      <c r="E224" s="45">
        <v>0</v>
      </c>
      <c r="F224" s="45">
        <v>1.9622202345322744E-3</v>
      </c>
      <c r="G224" s="45">
        <v>3.9244404690645489E-3</v>
      </c>
      <c r="H224" s="45">
        <v>5.8866607035968233E-3</v>
      </c>
      <c r="I224" s="45">
        <v>7.8488809381290978E-3</v>
      </c>
    </row>
    <row r="225" spans="2:9" x14ac:dyDescent="0.3">
      <c r="B225" s="12">
        <v>2021</v>
      </c>
      <c r="C225" s="12" t="s">
        <v>8</v>
      </c>
      <c r="D225" s="12" t="s">
        <v>80</v>
      </c>
      <c r="E225" s="45">
        <v>1.9622202345322744E-3</v>
      </c>
      <c r="F225" s="45">
        <v>3.9244404690645489E-3</v>
      </c>
      <c r="G225" s="45">
        <v>7.8488809381290978E-3</v>
      </c>
      <c r="H225" s="45">
        <v>1.1773321407193647E-2</v>
      </c>
      <c r="I225" s="45">
        <v>1.5697761876258196E-2</v>
      </c>
    </row>
    <row r="226" spans="2:9" x14ac:dyDescent="0.3">
      <c r="B226" s="12">
        <v>2021</v>
      </c>
      <c r="C226" s="12" t="s">
        <v>8</v>
      </c>
      <c r="D226" s="12" t="s">
        <v>81</v>
      </c>
      <c r="E226" s="45">
        <v>2.9433303517984117E-3</v>
      </c>
      <c r="F226" s="45">
        <v>5.8866607035968233E-3</v>
      </c>
      <c r="G226" s="45">
        <v>1.1773321407193647E-2</v>
      </c>
      <c r="H226" s="45">
        <v>1.7659982110790472E-2</v>
      </c>
      <c r="I226" s="45">
        <v>2.3546642814387293E-2</v>
      </c>
    </row>
    <row r="227" spans="2:9" x14ac:dyDescent="0.3">
      <c r="B227" s="12">
        <v>2021</v>
      </c>
      <c r="C227" s="12" t="s">
        <v>8</v>
      </c>
      <c r="D227" s="12" t="s">
        <v>82</v>
      </c>
      <c r="E227" s="45">
        <v>3.9244404690645489E-3</v>
      </c>
      <c r="F227" s="45">
        <v>7.8488809381290978E-3</v>
      </c>
      <c r="G227" s="45">
        <v>1.5697761876258196E-2</v>
      </c>
      <c r="H227" s="45">
        <v>2.3546642814387293E-2</v>
      </c>
      <c r="I227" s="45">
        <v>3.1395523752516391E-2</v>
      </c>
    </row>
    <row r="228" spans="2:9" x14ac:dyDescent="0.3">
      <c r="B228" s="12">
        <v>2021</v>
      </c>
      <c r="C228" s="12" t="s">
        <v>8</v>
      </c>
      <c r="D228" s="12" t="s">
        <v>83</v>
      </c>
      <c r="E228" s="45">
        <v>4.9055505863306861E-3</v>
      </c>
      <c r="F228" s="45">
        <v>9.8111011726613722E-3</v>
      </c>
      <c r="G228" s="45">
        <v>1.9622202345322744E-2</v>
      </c>
      <c r="H228" s="45">
        <v>2.9433303517984115E-2</v>
      </c>
      <c r="I228" s="45">
        <v>3.9244404690645489E-2</v>
      </c>
    </row>
    <row r="229" spans="2:9" x14ac:dyDescent="0.3">
      <c r="B229" s="12">
        <v>2021</v>
      </c>
      <c r="C229" s="12" t="s">
        <v>9</v>
      </c>
      <c r="D229" s="12" t="s">
        <v>79</v>
      </c>
      <c r="E229" s="45">
        <v>0</v>
      </c>
      <c r="F229" s="45">
        <v>1.9327958605799582E-3</v>
      </c>
      <c r="G229" s="45">
        <v>3.8655917211599163E-3</v>
      </c>
      <c r="H229" s="45">
        <v>5.7983875817398736E-3</v>
      </c>
      <c r="I229" s="45">
        <v>7.7311834423198326E-3</v>
      </c>
    </row>
    <row r="230" spans="2:9" x14ac:dyDescent="0.3">
      <c r="B230" s="12">
        <v>2021</v>
      </c>
      <c r="C230" s="12" t="s">
        <v>9</v>
      </c>
      <c r="D230" s="12" t="s">
        <v>80</v>
      </c>
      <c r="E230" s="45">
        <v>1.9327958605799582E-3</v>
      </c>
      <c r="F230" s="45">
        <v>3.8655917211599163E-3</v>
      </c>
      <c r="G230" s="45">
        <v>7.7311834423198326E-3</v>
      </c>
      <c r="H230" s="45">
        <v>1.1596775163479747E-2</v>
      </c>
      <c r="I230" s="45">
        <v>1.5462366884639665E-2</v>
      </c>
    </row>
    <row r="231" spans="2:9" x14ac:dyDescent="0.3">
      <c r="B231" s="12">
        <v>2021</v>
      </c>
      <c r="C231" s="12" t="s">
        <v>9</v>
      </c>
      <c r="D231" s="12" t="s">
        <v>81</v>
      </c>
      <c r="E231" s="45">
        <v>2.8991937908699368E-3</v>
      </c>
      <c r="F231" s="45">
        <v>5.7983875817398736E-3</v>
      </c>
      <c r="G231" s="45">
        <v>1.1596775163479747E-2</v>
      </c>
      <c r="H231" s="45">
        <v>1.7395162745219621E-2</v>
      </c>
      <c r="I231" s="45">
        <v>2.3193550326959494E-2</v>
      </c>
    </row>
    <row r="232" spans="2:9" x14ac:dyDescent="0.3">
      <c r="B232" s="12">
        <v>2021</v>
      </c>
      <c r="C232" s="12" t="s">
        <v>9</v>
      </c>
      <c r="D232" s="12" t="s">
        <v>82</v>
      </c>
      <c r="E232" s="45">
        <v>3.8655917211599163E-3</v>
      </c>
      <c r="F232" s="45">
        <v>7.7311834423198326E-3</v>
      </c>
      <c r="G232" s="45">
        <v>1.5462366884639665E-2</v>
      </c>
      <c r="H232" s="45">
        <v>2.3193550326959494E-2</v>
      </c>
      <c r="I232" s="45">
        <v>3.0924733769279331E-2</v>
      </c>
    </row>
    <row r="233" spans="2:9" x14ac:dyDescent="0.3">
      <c r="B233" s="12">
        <v>2021</v>
      </c>
      <c r="C233" s="12" t="s">
        <v>9</v>
      </c>
      <c r="D233" s="12" t="s">
        <v>83</v>
      </c>
      <c r="E233" s="45">
        <v>4.831989651449895E-3</v>
      </c>
      <c r="F233" s="45">
        <v>9.6639793028997899E-3</v>
      </c>
      <c r="G233" s="45">
        <v>1.932795860579958E-2</v>
      </c>
      <c r="H233" s="45">
        <v>2.8991937908699368E-2</v>
      </c>
      <c r="I233" s="45">
        <v>3.865591721159916E-2</v>
      </c>
    </row>
    <row r="234" spans="2:9" x14ac:dyDescent="0.3">
      <c r="B234" s="12">
        <v>2021</v>
      </c>
      <c r="C234" s="12" t="s">
        <v>29</v>
      </c>
      <c r="D234" s="12" t="s">
        <v>79</v>
      </c>
      <c r="E234" s="45">
        <v>0</v>
      </c>
      <c r="F234" s="45">
        <v>1.7497809427645073E-3</v>
      </c>
      <c r="G234" s="45">
        <v>3.4995618855290147E-3</v>
      </c>
      <c r="H234" s="45">
        <v>5.2493428282935212E-3</v>
      </c>
      <c r="I234" s="45">
        <v>6.9991237710580294E-3</v>
      </c>
    </row>
    <row r="235" spans="2:9" x14ac:dyDescent="0.3">
      <c r="B235" s="12">
        <v>2021</v>
      </c>
      <c r="C235" s="12" t="s">
        <v>29</v>
      </c>
      <c r="D235" s="12" t="s">
        <v>80</v>
      </c>
      <c r="E235" s="45">
        <v>1.7497809427645073E-3</v>
      </c>
      <c r="F235" s="45">
        <v>3.4995618855290147E-3</v>
      </c>
      <c r="G235" s="45">
        <v>6.9991237710580294E-3</v>
      </c>
      <c r="H235" s="45">
        <v>1.0498685656587042E-2</v>
      </c>
      <c r="I235" s="45">
        <v>1.3998247542116059E-2</v>
      </c>
    </row>
    <row r="236" spans="2:9" x14ac:dyDescent="0.3">
      <c r="B236" s="12">
        <v>2021</v>
      </c>
      <c r="C236" s="12" t="s">
        <v>29</v>
      </c>
      <c r="D236" s="12" t="s">
        <v>81</v>
      </c>
      <c r="E236" s="45">
        <v>2.6246714141467606E-3</v>
      </c>
      <c r="F236" s="45">
        <v>5.2493428282935212E-3</v>
      </c>
      <c r="G236" s="45">
        <v>1.0498685656587042E-2</v>
      </c>
      <c r="H236" s="45">
        <v>1.5748028484880564E-2</v>
      </c>
      <c r="I236" s="45">
        <v>2.0997371313174085E-2</v>
      </c>
    </row>
    <row r="237" spans="2:9" x14ac:dyDescent="0.3">
      <c r="B237" s="12">
        <v>2021</v>
      </c>
      <c r="C237" s="12" t="s">
        <v>29</v>
      </c>
      <c r="D237" s="12" t="s">
        <v>82</v>
      </c>
      <c r="E237" s="45">
        <v>3.4995618855290147E-3</v>
      </c>
      <c r="F237" s="45">
        <v>6.9991237710580294E-3</v>
      </c>
      <c r="G237" s="45">
        <v>1.3998247542116059E-2</v>
      </c>
      <c r="H237" s="45">
        <v>2.0997371313174085E-2</v>
      </c>
      <c r="I237" s="45">
        <v>2.7996495084232118E-2</v>
      </c>
    </row>
    <row r="238" spans="2:9" x14ac:dyDescent="0.3">
      <c r="B238" s="12">
        <v>2021</v>
      </c>
      <c r="C238" s="12" t="s">
        <v>29</v>
      </c>
      <c r="D238" s="12" t="s">
        <v>83</v>
      </c>
      <c r="E238" s="45">
        <v>4.3744523569112679E-3</v>
      </c>
      <c r="F238" s="45">
        <v>8.7489047138225359E-3</v>
      </c>
      <c r="G238" s="45">
        <v>1.7497809427645072E-2</v>
      </c>
      <c r="H238" s="45">
        <v>2.6246714141467606E-2</v>
      </c>
      <c r="I238" s="45">
        <v>3.4995618855290143E-2</v>
      </c>
    </row>
    <row r="239" spans="2:9" x14ac:dyDescent="0.3">
      <c r="B239" s="12">
        <v>2021</v>
      </c>
      <c r="C239" s="12" t="s">
        <v>28</v>
      </c>
      <c r="D239" s="12" t="s">
        <v>79</v>
      </c>
      <c r="E239" s="45">
        <v>0</v>
      </c>
      <c r="F239" s="45">
        <v>1.9189000300322409E-3</v>
      </c>
      <c r="G239" s="45">
        <v>3.8378000600644818E-3</v>
      </c>
      <c r="H239" s="45">
        <v>5.7567000900967218E-3</v>
      </c>
      <c r="I239" s="45">
        <v>7.6756001201289635E-3</v>
      </c>
    </row>
    <row r="240" spans="2:9" x14ac:dyDescent="0.3">
      <c r="B240" s="12">
        <v>2021</v>
      </c>
      <c r="C240" s="12" t="s">
        <v>28</v>
      </c>
      <c r="D240" s="12" t="s">
        <v>80</v>
      </c>
      <c r="E240" s="45">
        <v>1.9189000300322409E-3</v>
      </c>
      <c r="F240" s="45">
        <v>3.8378000600644818E-3</v>
      </c>
      <c r="G240" s="45">
        <v>7.6756001201289635E-3</v>
      </c>
      <c r="H240" s="45">
        <v>1.1513400180193444E-2</v>
      </c>
      <c r="I240" s="45">
        <v>1.5351200240257927E-2</v>
      </c>
    </row>
    <row r="241" spans="2:9" x14ac:dyDescent="0.3">
      <c r="B241" s="12">
        <v>2021</v>
      </c>
      <c r="C241" s="12" t="s">
        <v>28</v>
      </c>
      <c r="D241" s="12" t="s">
        <v>81</v>
      </c>
      <c r="E241" s="45">
        <v>2.8783500450483609E-3</v>
      </c>
      <c r="F241" s="45">
        <v>5.7567000900967218E-3</v>
      </c>
      <c r="G241" s="45">
        <v>1.1513400180193444E-2</v>
      </c>
      <c r="H241" s="45">
        <v>1.7270100270290165E-2</v>
      </c>
      <c r="I241" s="45">
        <v>2.3026800360386887E-2</v>
      </c>
    </row>
    <row r="242" spans="2:9" x14ac:dyDescent="0.3">
      <c r="B242" s="12">
        <v>2021</v>
      </c>
      <c r="C242" s="12" t="s">
        <v>28</v>
      </c>
      <c r="D242" s="12" t="s">
        <v>82</v>
      </c>
      <c r="E242" s="45">
        <v>3.8378000600644818E-3</v>
      </c>
      <c r="F242" s="45">
        <v>7.6756001201289635E-3</v>
      </c>
      <c r="G242" s="45">
        <v>1.5351200240257927E-2</v>
      </c>
      <c r="H242" s="45">
        <v>2.3026800360386887E-2</v>
      </c>
      <c r="I242" s="45">
        <v>3.0702400480515854E-2</v>
      </c>
    </row>
    <row r="243" spans="2:9" x14ac:dyDescent="0.3">
      <c r="B243" s="12">
        <v>2021</v>
      </c>
      <c r="C243" s="12" t="s">
        <v>28</v>
      </c>
      <c r="D243" s="12" t="s">
        <v>83</v>
      </c>
      <c r="E243" s="45">
        <v>4.7972500750806018E-3</v>
      </c>
      <c r="F243" s="45">
        <v>9.5945001501612035E-3</v>
      </c>
      <c r="G243" s="45">
        <v>1.9189000300322407E-2</v>
      </c>
      <c r="H243" s="45">
        <v>2.8783500450483612E-2</v>
      </c>
      <c r="I243" s="45">
        <v>3.8378000600644814E-2</v>
      </c>
    </row>
    <row r="244" spans="2:9" x14ac:dyDescent="0.3">
      <c r="B244" s="12">
        <v>2021</v>
      </c>
      <c r="C244" s="12" t="s">
        <v>0</v>
      </c>
      <c r="D244" s="12" t="s">
        <v>79</v>
      </c>
      <c r="E244" s="45">
        <v>0</v>
      </c>
      <c r="F244" s="45">
        <v>1.911788071083977E-3</v>
      </c>
      <c r="G244" s="45">
        <v>3.823576142167954E-3</v>
      </c>
      <c r="H244" s="45">
        <v>5.7353642132519306E-3</v>
      </c>
      <c r="I244" s="45">
        <v>7.6471522843359081E-3</v>
      </c>
    </row>
    <row r="245" spans="2:9" x14ac:dyDescent="0.3">
      <c r="B245" s="12">
        <v>2021</v>
      </c>
      <c r="C245" s="12" t="s">
        <v>0</v>
      </c>
      <c r="D245" s="12" t="s">
        <v>80</v>
      </c>
      <c r="E245" s="45">
        <v>1.911788071083977E-3</v>
      </c>
      <c r="F245" s="45">
        <v>3.823576142167954E-3</v>
      </c>
      <c r="G245" s="45">
        <v>7.6471522843359081E-3</v>
      </c>
      <c r="H245" s="45">
        <v>1.1470728426503861E-2</v>
      </c>
      <c r="I245" s="45">
        <v>1.5294304568671816E-2</v>
      </c>
    </row>
    <row r="246" spans="2:9" x14ac:dyDescent="0.3">
      <c r="B246" s="12">
        <v>2021</v>
      </c>
      <c r="C246" s="12" t="s">
        <v>0</v>
      </c>
      <c r="D246" s="12" t="s">
        <v>81</v>
      </c>
      <c r="E246" s="45">
        <v>2.8676821066259653E-3</v>
      </c>
      <c r="F246" s="45">
        <v>5.7353642132519306E-3</v>
      </c>
      <c r="G246" s="45">
        <v>1.1470728426503861E-2</v>
      </c>
      <c r="H246" s="45">
        <v>1.7206092639755793E-2</v>
      </c>
      <c r="I246" s="45">
        <v>2.2941456853007722E-2</v>
      </c>
    </row>
    <row r="247" spans="2:9" x14ac:dyDescent="0.3">
      <c r="B247" s="12">
        <v>2021</v>
      </c>
      <c r="C247" s="12" t="s">
        <v>0</v>
      </c>
      <c r="D247" s="12" t="s">
        <v>82</v>
      </c>
      <c r="E247" s="45">
        <v>3.823576142167954E-3</v>
      </c>
      <c r="F247" s="45">
        <v>7.6471522843359081E-3</v>
      </c>
      <c r="G247" s="45">
        <v>1.5294304568671816E-2</v>
      </c>
      <c r="H247" s="45">
        <v>2.2941456853007722E-2</v>
      </c>
      <c r="I247" s="45">
        <v>3.0588609137343632E-2</v>
      </c>
    </row>
    <row r="248" spans="2:9" x14ac:dyDescent="0.3">
      <c r="B248" s="12">
        <v>2021</v>
      </c>
      <c r="C248" s="12" t="s">
        <v>0</v>
      </c>
      <c r="D248" s="12" t="s">
        <v>83</v>
      </c>
      <c r="E248" s="45">
        <v>4.7794701777099423E-3</v>
      </c>
      <c r="F248" s="45">
        <v>9.5589403554198846E-3</v>
      </c>
      <c r="G248" s="45">
        <v>1.9117880710839769E-2</v>
      </c>
      <c r="H248" s="45">
        <v>2.8676821066259656E-2</v>
      </c>
      <c r="I248" s="45">
        <v>3.8235761421679539E-2</v>
      </c>
    </row>
    <row r="249" spans="2:9" x14ac:dyDescent="0.3">
      <c r="B249" s="12">
        <v>2021</v>
      </c>
      <c r="C249" s="12" t="s">
        <v>1</v>
      </c>
      <c r="D249" s="12" t="s">
        <v>79</v>
      </c>
      <c r="E249" s="45">
        <v>0</v>
      </c>
      <c r="F249" s="45">
        <v>1.820303154546286E-3</v>
      </c>
      <c r="G249" s="45">
        <v>3.6406063090925721E-3</v>
      </c>
      <c r="H249" s="45">
        <v>5.4609094636388581E-3</v>
      </c>
      <c r="I249" s="45">
        <v>7.2812126181851441E-3</v>
      </c>
    </row>
    <row r="250" spans="2:9" x14ac:dyDescent="0.3">
      <c r="B250" s="12">
        <v>2021</v>
      </c>
      <c r="C250" s="12" t="s">
        <v>1</v>
      </c>
      <c r="D250" s="12" t="s">
        <v>80</v>
      </c>
      <c r="E250" s="45">
        <v>1.820303154546286E-3</v>
      </c>
      <c r="F250" s="45">
        <v>3.6406063090925721E-3</v>
      </c>
      <c r="G250" s="45">
        <v>7.2812126181851441E-3</v>
      </c>
      <c r="H250" s="45">
        <v>1.0921818927277716E-2</v>
      </c>
      <c r="I250" s="45">
        <v>1.4562425236370288E-2</v>
      </c>
    </row>
    <row r="251" spans="2:9" x14ac:dyDescent="0.3">
      <c r="B251" s="12">
        <v>2021</v>
      </c>
      <c r="C251" s="12" t="s">
        <v>1</v>
      </c>
      <c r="D251" s="12" t="s">
        <v>81</v>
      </c>
      <c r="E251" s="45">
        <v>2.7304547318194291E-3</v>
      </c>
      <c r="F251" s="45">
        <v>5.4609094636388581E-3</v>
      </c>
      <c r="G251" s="45">
        <v>1.0921818927277716E-2</v>
      </c>
      <c r="H251" s="45">
        <v>1.6382728390916576E-2</v>
      </c>
      <c r="I251" s="45">
        <v>2.1843637854555432E-2</v>
      </c>
    </row>
    <row r="252" spans="2:9" x14ac:dyDescent="0.3">
      <c r="B252" s="12">
        <v>2021</v>
      </c>
      <c r="C252" s="12" t="s">
        <v>1</v>
      </c>
      <c r="D252" s="12" t="s">
        <v>82</v>
      </c>
      <c r="E252" s="45">
        <v>3.6406063090925721E-3</v>
      </c>
      <c r="F252" s="45">
        <v>7.2812126181851441E-3</v>
      </c>
      <c r="G252" s="45">
        <v>1.4562425236370288E-2</v>
      </c>
      <c r="H252" s="45">
        <v>2.1843637854555432E-2</v>
      </c>
      <c r="I252" s="45">
        <v>2.9124850472740577E-2</v>
      </c>
    </row>
    <row r="253" spans="2:9" x14ac:dyDescent="0.3">
      <c r="B253" s="12">
        <v>2021</v>
      </c>
      <c r="C253" s="12" t="s">
        <v>1</v>
      </c>
      <c r="D253" s="12" t="s">
        <v>83</v>
      </c>
      <c r="E253" s="45">
        <v>4.5507578863657151E-3</v>
      </c>
      <c r="F253" s="45">
        <v>9.1015157727314302E-3</v>
      </c>
      <c r="G253" s="45">
        <v>1.820303154546286E-2</v>
      </c>
      <c r="H253" s="45">
        <v>2.7304547318194289E-2</v>
      </c>
      <c r="I253" s="45">
        <v>3.6406063090925721E-2</v>
      </c>
    </row>
    <row r="254" spans="2:9" x14ac:dyDescent="0.3">
      <c r="B254" s="12">
        <v>2021</v>
      </c>
      <c r="C254" s="12" t="s">
        <v>2</v>
      </c>
      <c r="D254" s="12" t="s">
        <v>79</v>
      </c>
      <c r="E254" s="45">
        <v>0</v>
      </c>
      <c r="F254" s="45">
        <v>1.6198619199637749E-3</v>
      </c>
      <c r="G254" s="45">
        <v>3.2397238399275497E-3</v>
      </c>
      <c r="H254" s="45">
        <v>4.8595857598913239E-3</v>
      </c>
      <c r="I254" s="45">
        <v>6.4794476798550995E-3</v>
      </c>
    </row>
    <row r="255" spans="2:9" x14ac:dyDescent="0.3">
      <c r="B255" s="12">
        <v>2021</v>
      </c>
      <c r="C255" s="12" t="s">
        <v>2</v>
      </c>
      <c r="D255" s="12" t="s">
        <v>80</v>
      </c>
      <c r="E255" s="45">
        <v>1.6198619199637749E-3</v>
      </c>
      <c r="F255" s="45">
        <v>3.2397238399275497E-3</v>
      </c>
      <c r="G255" s="45">
        <v>6.4794476798550995E-3</v>
      </c>
      <c r="H255" s="45">
        <v>9.7191715197826479E-3</v>
      </c>
      <c r="I255" s="45">
        <v>1.2958895359710199E-2</v>
      </c>
    </row>
    <row r="256" spans="2:9" x14ac:dyDescent="0.3">
      <c r="B256" s="12">
        <v>2021</v>
      </c>
      <c r="C256" s="12" t="s">
        <v>2</v>
      </c>
      <c r="D256" s="12" t="s">
        <v>81</v>
      </c>
      <c r="E256" s="45">
        <v>2.429792879945662E-3</v>
      </c>
      <c r="F256" s="45">
        <v>4.8595857598913239E-3</v>
      </c>
      <c r="G256" s="45">
        <v>9.7191715197826479E-3</v>
      </c>
      <c r="H256" s="45">
        <v>1.4578757279673974E-2</v>
      </c>
      <c r="I256" s="45">
        <v>1.9438343039565296E-2</v>
      </c>
    </row>
    <row r="257" spans="2:9" x14ac:dyDescent="0.3">
      <c r="B257" s="12">
        <v>2021</v>
      </c>
      <c r="C257" s="12" t="s">
        <v>2</v>
      </c>
      <c r="D257" s="12" t="s">
        <v>82</v>
      </c>
      <c r="E257" s="45">
        <v>3.2397238399275497E-3</v>
      </c>
      <c r="F257" s="45">
        <v>6.4794476798550995E-3</v>
      </c>
      <c r="G257" s="45">
        <v>1.2958895359710199E-2</v>
      </c>
      <c r="H257" s="45">
        <v>1.9438343039565296E-2</v>
      </c>
      <c r="I257" s="45">
        <v>2.5917790719420398E-2</v>
      </c>
    </row>
    <row r="258" spans="2:9" x14ac:dyDescent="0.3">
      <c r="B258" s="12">
        <v>2021</v>
      </c>
      <c r="C258" s="12" t="s">
        <v>2</v>
      </c>
      <c r="D258" s="12" t="s">
        <v>83</v>
      </c>
      <c r="E258" s="45">
        <v>4.0496547999094371E-3</v>
      </c>
      <c r="F258" s="45">
        <v>8.0993095998188741E-3</v>
      </c>
      <c r="G258" s="45">
        <v>1.6198619199637748E-2</v>
      </c>
      <c r="H258" s="45">
        <v>2.4297928799456622E-2</v>
      </c>
      <c r="I258" s="45">
        <v>3.2397238399275496E-2</v>
      </c>
    </row>
    <row r="259" spans="2:9" x14ac:dyDescent="0.3">
      <c r="B259" s="12">
        <v>2022</v>
      </c>
      <c r="C259" s="12" t="s">
        <v>49</v>
      </c>
      <c r="D259" s="12" t="s">
        <v>79</v>
      </c>
      <c r="E259" s="45">
        <v>0</v>
      </c>
      <c r="F259" s="45">
        <v>1.6996479811201598E-3</v>
      </c>
      <c r="G259" s="45">
        <v>3.3992959622403196E-3</v>
      </c>
      <c r="H259" s="45">
        <v>5.098943943360479E-3</v>
      </c>
      <c r="I259" s="45">
        <v>6.7985919244806393E-3</v>
      </c>
    </row>
    <row r="260" spans="2:9" x14ac:dyDescent="0.3">
      <c r="B260" s="12">
        <v>2022</v>
      </c>
      <c r="C260" s="12" t="s">
        <v>49</v>
      </c>
      <c r="D260" s="12" t="s">
        <v>80</v>
      </c>
      <c r="E260" s="45">
        <v>1.6996479811201598E-3</v>
      </c>
      <c r="F260" s="45">
        <v>3.3992959622403196E-3</v>
      </c>
      <c r="G260" s="45">
        <v>6.7985919244806393E-3</v>
      </c>
      <c r="H260" s="45">
        <v>1.0197887886720958E-2</v>
      </c>
      <c r="I260" s="45">
        <v>1.3597183848961279E-2</v>
      </c>
    </row>
    <row r="261" spans="2:9" x14ac:dyDescent="0.3">
      <c r="B261" s="12">
        <v>2022</v>
      </c>
      <c r="C261" s="12" t="s">
        <v>49</v>
      </c>
      <c r="D261" s="12" t="s">
        <v>81</v>
      </c>
      <c r="E261" s="45">
        <v>2.5494719716802395E-3</v>
      </c>
      <c r="F261" s="45">
        <v>5.098943943360479E-3</v>
      </c>
      <c r="G261" s="45">
        <v>1.0197887886720958E-2</v>
      </c>
      <c r="H261" s="45">
        <v>1.5296831830081438E-2</v>
      </c>
      <c r="I261" s="45">
        <v>2.0395775773441916E-2</v>
      </c>
    </row>
    <row r="262" spans="2:9" x14ac:dyDescent="0.3">
      <c r="B262" s="12">
        <v>2022</v>
      </c>
      <c r="C262" s="12" t="s">
        <v>49</v>
      </c>
      <c r="D262" s="12" t="s">
        <v>82</v>
      </c>
      <c r="E262" s="45">
        <v>3.3992959622403196E-3</v>
      </c>
      <c r="F262" s="45">
        <v>6.7985919244806393E-3</v>
      </c>
      <c r="G262" s="45">
        <v>1.3597183848961279E-2</v>
      </c>
      <c r="H262" s="45">
        <v>2.0395775773441916E-2</v>
      </c>
      <c r="I262" s="45">
        <v>2.7194367697922557E-2</v>
      </c>
    </row>
    <row r="263" spans="2:9" x14ac:dyDescent="0.3">
      <c r="B263" s="12">
        <v>2022</v>
      </c>
      <c r="C263" s="12" t="s">
        <v>49</v>
      </c>
      <c r="D263" s="12" t="s">
        <v>83</v>
      </c>
      <c r="E263" s="45">
        <v>4.2491199528003993E-3</v>
      </c>
      <c r="F263" s="45">
        <v>8.4982399056007987E-3</v>
      </c>
      <c r="G263" s="45">
        <v>1.6996479811201597E-2</v>
      </c>
      <c r="H263" s="45">
        <v>2.5494719716802394E-2</v>
      </c>
      <c r="I263" s="45">
        <v>3.3992959622403195E-2</v>
      </c>
    </row>
    <row r="264" spans="2:9" x14ac:dyDescent="0.3">
      <c r="B264" s="12">
        <v>2022</v>
      </c>
      <c r="C264" s="12" t="s">
        <v>31</v>
      </c>
      <c r="D264" s="12" t="s">
        <v>79</v>
      </c>
      <c r="E264" s="45">
        <v>0</v>
      </c>
      <c r="F264" s="45">
        <v>1.7500143783132688E-3</v>
      </c>
      <c r="G264" s="45">
        <v>3.5000287566265375E-3</v>
      </c>
      <c r="H264" s="45">
        <v>5.2500431349398061E-3</v>
      </c>
      <c r="I264" s="45">
        <v>7.0000575132530751E-3</v>
      </c>
    </row>
    <row r="265" spans="2:9" x14ac:dyDescent="0.3">
      <c r="B265" s="12">
        <v>2022</v>
      </c>
      <c r="C265" s="12" t="s">
        <v>31</v>
      </c>
      <c r="D265" s="12" t="s">
        <v>80</v>
      </c>
      <c r="E265" s="45">
        <v>1.7500143783132688E-3</v>
      </c>
      <c r="F265" s="45">
        <v>3.5000287566265375E-3</v>
      </c>
      <c r="G265" s="45">
        <v>7.0000575132530751E-3</v>
      </c>
      <c r="H265" s="45">
        <v>1.0500086269879612E-2</v>
      </c>
      <c r="I265" s="45">
        <v>1.400011502650615E-2</v>
      </c>
    </row>
    <row r="266" spans="2:9" x14ac:dyDescent="0.3">
      <c r="B266" s="12">
        <v>2022</v>
      </c>
      <c r="C266" s="12" t="s">
        <v>31</v>
      </c>
      <c r="D266" s="12" t="s">
        <v>81</v>
      </c>
      <c r="E266" s="45">
        <v>2.6250215674699031E-3</v>
      </c>
      <c r="F266" s="45">
        <v>5.2500431349398061E-3</v>
      </c>
      <c r="G266" s="45">
        <v>1.0500086269879612E-2</v>
      </c>
      <c r="H266" s="45">
        <v>1.5750129404819419E-2</v>
      </c>
      <c r="I266" s="45">
        <v>2.1000172539759224E-2</v>
      </c>
    </row>
    <row r="267" spans="2:9" x14ac:dyDescent="0.3">
      <c r="B267" s="12">
        <v>2022</v>
      </c>
      <c r="C267" s="12" t="s">
        <v>31</v>
      </c>
      <c r="D267" s="12" t="s">
        <v>82</v>
      </c>
      <c r="E267" s="45">
        <v>3.5000287566265375E-3</v>
      </c>
      <c r="F267" s="45">
        <v>7.0000575132530751E-3</v>
      </c>
      <c r="G267" s="45">
        <v>1.400011502650615E-2</v>
      </c>
      <c r="H267" s="45">
        <v>2.1000172539759224E-2</v>
      </c>
      <c r="I267" s="45">
        <v>2.80002300530123E-2</v>
      </c>
    </row>
    <row r="268" spans="2:9" x14ac:dyDescent="0.3">
      <c r="B268" s="12">
        <v>2022</v>
      </c>
      <c r="C268" s="12" t="s">
        <v>31</v>
      </c>
      <c r="D268" s="12" t="s">
        <v>83</v>
      </c>
      <c r="E268" s="45">
        <v>4.3750359457831716E-3</v>
      </c>
      <c r="F268" s="45">
        <v>8.7500718915663432E-3</v>
      </c>
      <c r="G268" s="45">
        <v>1.7500143783132686E-2</v>
      </c>
      <c r="H268" s="45">
        <v>2.625021567469903E-2</v>
      </c>
      <c r="I268" s="45">
        <v>3.5000287566265373E-2</v>
      </c>
    </row>
    <row r="269" spans="2:9" x14ac:dyDescent="0.3">
      <c r="B269" s="38">
        <v>2022</v>
      </c>
      <c r="C269" s="38" t="s">
        <v>5</v>
      </c>
      <c r="D269" s="38" t="s">
        <v>79</v>
      </c>
      <c r="E269" s="48">
        <v>0</v>
      </c>
      <c r="F269" s="48">
        <v>1.5482089109812062E-3</v>
      </c>
      <c r="G269" s="48">
        <v>3.0964178219624124E-3</v>
      </c>
      <c r="H269" s="48">
        <v>4.6446267329436179E-3</v>
      </c>
      <c r="I269" s="48">
        <v>6.1928356439248248E-3</v>
      </c>
    </row>
    <row r="270" spans="2:9" x14ac:dyDescent="0.3">
      <c r="B270" s="38">
        <v>2022</v>
      </c>
      <c r="C270" s="38" t="s">
        <v>5</v>
      </c>
      <c r="D270" s="38" t="s">
        <v>80</v>
      </c>
      <c r="E270" s="48">
        <v>1.5482089109812062E-3</v>
      </c>
      <c r="F270" s="48">
        <v>3.0964178219624124E-3</v>
      </c>
      <c r="G270" s="48">
        <v>6.1928356439248248E-3</v>
      </c>
      <c r="H270" s="48">
        <v>9.2892534658872358E-3</v>
      </c>
      <c r="I270" s="48">
        <v>1.238567128784965E-2</v>
      </c>
    </row>
    <row r="271" spans="2:9" x14ac:dyDescent="0.3">
      <c r="B271" s="38">
        <v>2022</v>
      </c>
      <c r="C271" s="38" t="s">
        <v>5</v>
      </c>
      <c r="D271" s="38" t="s">
        <v>81</v>
      </c>
      <c r="E271" s="48">
        <v>2.322313366471809E-3</v>
      </c>
      <c r="F271" s="48">
        <v>4.6446267329436179E-3</v>
      </c>
      <c r="G271" s="48">
        <v>9.2892534658872358E-3</v>
      </c>
      <c r="H271" s="48">
        <v>1.3933880198830855E-2</v>
      </c>
      <c r="I271" s="48">
        <v>1.8578506931774472E-2</v>
      </c>
    </row>
    <row r="272" spans="2:9" x14ac:dyDescent="0.3">
      <c r="B272" s="38">
        <v>2022</v>
      </c>
      <c r="C272" s="38" t="s">
        <v>5</v>
      </c>
      <c r="D272" s="38" t="s">
        <v>82</v>
      </c>
      <c r="E272" s="48">
        <v>3.0964178219624124E-3</v>
      </c>
      <c r="F272" s="48">
        <v>6.1928356439248248E-3</v>
      </c>
      <c r="G272" s="48">
        <v>1.238567128784965E-2</v>
      </c>
      <c r="H272" s="48">
        <v>1.8578506931774472E-2</v>
      </c>
      <c r="I272" s="48">
        <v>2.4771342575699299E-2</v>
      </c>
    </row>
    <row r="273" spans="2:9" x14ac:dyDescent="0.3">
      <c r="B273" s="38">
        <v>2022</v>
      </c>
      <c r="C273" s="38" t="s">
        <v>5</v>
      </c>
      <c r="D273" s="38" t="s">
        <v>83</v>
      </c>
      <c r="E273" s="48">
        <v>3.8705222774530154E-3</v>
      </c>
      <c r="F273" s="48">
        <v>7.7410445549060307E-3</v>
      </c>
      <c r="G273" s="48">
        <v>1.5482089109812061E-2</v>
      </c>
      <c r="H273" s="48">
        <v>2.3223133664718093E-2</v>
      </c>
      <c r="I273" s="48">
        <v>3.0964178219624123E-2</v>
      </c>
    </row>
    <row r="274" spans="2:9" x14ac:dyDescent="0.3">
      <c r="B274" s="12">
        <v>2022</v>
      </c>
      <c r="C274" s="12" t="s">
        <v>30</v>
      </c>
      <c r="D274" s="12" t="s">
        <v>79</v>
      </c>
      <c r="E274" s="45">
        <v>0</v>
      </c>
      <c r="F274" s="45">
        <v>1.558845653366947E-3</v>
      </c>
      <c r="G274" s="45">
        <v>3.1176913067338941E-3</v>
      </c>
      <c r="H274" s="45">
        <v>4.6765369601008411E-3</v>
      </c>
      <c r="I274" s="45">
        <v>6.2353826134677881E-3</v>
      </c>
    </row>
    <row r="275" spans="2:9" x14ac:dyDescent="0.3">
      <c r="B275" s="12">
        <v>2022</v>
      </c>
      <c r="C275" s="12" t="s">
        <v>30</v>
      </c>
      <c r="D275" s="12" t="s">
        <v>80</v>
      </c>
      <c r="E275" s="45">
        <v>1.558845653366947E-3</v>
      </c>
      <c r="F275" s="45">
        <v>3.1176913067338941E-3</v>
      </c>
      <c r="G275" s="45">
        <v>6.2353826134677881E-3</v>
      </c>
      <c r="H275" s="45">
        <v>9.3530739202016822E-3</v>
      </c>
      <c r="I275" s="45">
        <v>1.2470765226935576E-2</v>
      </c>
    </row>
    <row r="276" spans="2:9" x14ac:dyDescent="0.3">
      <c r="B276" s="12">
        <v>2022</v>
      </c>
      <c r="C276" s="12" t="s">
        <v>30</v>
      </c>
      <c r="D276" s="12" t="s">
        <v>81</v>
      </c>
      <c r="E276" s="45">
        <v>2.3382684800504205E-3</v>
      </c>
      <c r="F276" s="45">
        <v>4.6765369601008411E-3</v>
      </c>
      <c r="G276" s="45">
        <v>9.3530739202016822E-3</v>
      </c>
      <c r="H276" s="45">
        <v>1.4029610880302523E-2</v>
      </c>
      <c r="I276" s="45">
        <v>1.8706147840403364E-2</v>
      </c>
    </row>
    <row r="277" spans="2:9" x14ac:dyDescent="0.3">
      <c r="B277" s="12">
        <v>2022</v>
      </c>
      <c r="C277" s="12" t="s">
        <v>30</v>
      </c>
      <c r="D277" s="12" t="s">
        <v>82</v>
      </c>
      <c r="E277" s="45">
        <v>3.1176913067338941E-3</v>
      </c>
      <c r="F277" s="45">
        <v>6.2353826134677881E-3</v>
      </c>
      <c r="G277" s="45">
        <v>1.2470765226935576E-2</v>
      </c>
      <c r="H277" s="45">
        <v>1.8706147840403364E-2</v>
      </c>
      <c r="I277" s="45">
        <v>2.4941530453871152E-2</v>
      </c>
    </row>
    <row r="278" spans="2:9" x14ac:dyDescent="0.3">
      <c r="B278" s="12">
        <v>2022</v>
      </c>
      <c r="C278" s="12" t="s">
        <v>30</v>
      </c>
      <c r="D278" s="12" t="s">
        <v>83</v>
      </c>
      <c r="E278" s="45">
        <v>3.8971141334173676E-3</v>
      </c>
      <c r="F278" s="45">
        <v>7.7942282668347351E-3</v>
      </c>
      <c r="G278" s="45">
        <v>1.558845653366947E-2</v>
      </c>
      <c r="H278" s="45">
        <v>2.3382684800504205E-2</v>
      </c>
      <c r="I278" s="45">
        <v>3.1176913067338941E-2</v>
      </c>
    </row>
    <row r="279" spans="2:9" x14ac:dyDescent="0.3">
      <c r="B279" s="38">
        <v>2022</v>
      </c>
      <c r="C279" s="38" t="s">
        <v>7</v>
      </c>
      <c r="D279" s="38" t="s">
        <v>79</v>
      </c>
      <c r="E279" s="48">
        <v>0</v>
      </c>
      <c r="F279" s="48">
        <v>1.6878733617770412E-3</v>
      </c>
      <c r="G279" s="48">
        <v>3.3757467235540823E-3</v>
      </c>
      <c r="H279" s="48">
        <v>5.0636200853311228E-3</v>
      </c>
      <c r="I279" s="48">
        <v>6.7514934471081646E-3</v>
      </c>
    </row>
    <row r="280" spans="2:9" x14ac:dyDescent="0.3">
      <c r="B280" s="38">
        <v>2022</v>
      </c>
      <c r="C280" s="38" t="s">
        <v>7</v>
      </c>
      <c r="D280" s="38" t="s">
        <v>80</v>
      </c>
      <c r="E280" s="48">
        <v>1.6878733617770412E-3</v>
      </c>
      <c r="F280" s="48">
        <v>3.3757467235540823E-3</v>
      </c>
      <c r="G280" s="48">
        <v>6.7514934471081646E-3</v>
      </c>
      <c r="H280" s="48">
        <v>1.0127240170662246E-2</v>
      </c>
      <c r="I280" s="48">
        <v>1.3502986894216329E-2</v>
      </c>
    </row>
    <row r="281" spans="2:9" x14ac:dyDescent="0.3">
      <c r="B281" s="38">
        <v>2022</v>
      </c>
      <c r="C281" s="38" t="s">
        <v>7</v>
      </c>
      <c r="D281" s="38" t="s">
        <v>81</v>
      </c>
      <c r="E281" s="48">
        <v>2.5318100426655614E-3</v>
      </c>
      <c r="F281" s="48">
        <v>5.0636200853311228E-3</v>
      </c>
      <c r="G281" s="48">
        <v>1.0127240170662246E-2</v>
      </c>
      <c r="H281" s="48">
        <v>1.5190860255993371E-2</v>
      </c>
      <c r="I281" s="48">
        <v>2.0254480341324491E-2</v>
      </c>
    </row>
    <row r="282" spans="2:9" x14ac:dyDescent="0.3">
      <c r="B282" s="38">
        <v>2022</v>
      </c>
      <c r="C282" s="38" t="s">
        <v>7</v>
      </c>
      <c r="D282" s="38" t="s">
        <v>82</v>
      </c>
      <c r="E282" s="48">
        <v>3.3757467235540823E-3</v>
      </c>
      <c r="F282" s="48">
        <v>6.7514934471081646E-3</v>
      </c>
      <c r="G282" s="48">
        <v>1.3502986894216329E-2</v>
      </c>
      <c r="H282" s="48">
        <v>2.0254480341324491E-2</v>
      </c>
      <c r="I282" s="48">
        <v>2.7005973788432659E-2</v>
      </c>
    </row>
    <row r="283" spans="2:9" x14ac:dyDescent="0.3">
      <c r="B283" s="38">
        <v>2022</v>
      </c>
      <c r="C283" s="38" t="s">
        <v>7</v>
      </c>
      <c r="D283" s="38" t="s">
        <v>83</v>
      </c>
      <c r="E283" s="48">
        <v>4.2196834044426028E-3</v>
      </c>
      <c r="F283" s="48">
        <v>8.4393668088852056E-3</v>
      </c>
      <c r="G283" s="48">
        <v>1.6878733617770411E-2</v>
      </c>
      <c r="H283" s="48">
        <v>2.5318100426655617E-2</v>
      </c>
      <c r="I283" s="48">
        <v>3.3757467235540822E-2</v>
      </c>
    </row>
    <row r="284" spans="2:9" x14ac:dyDescent="0.3">
      <c r="B284" s="12">
        <v>2022</v>
      </c>
      <c r="C284" s="12" t="s">
        <v>8</v>
      </c>
      <c r="D284" s="12" t="s">
        <v>79</v>
      </c>
      <c r="E284" s="45">
        <v>0</v>
      </c>
      <c r="F284" s="45">
        <v>1.8341847989410331E-3</v>
      </c>
      <c r="G284" s="45">
        <v>3.6683695978820662E-3</v>
      </c>
      <c r="H284" s="45">
        <v>5.5025543968230985E-3</v>
      </c>
      <c r="I284" s="45">
        <v>7.3367391957641324E-3</v>
      </c>
    </row>
    <row r="285" spans="2:9" x14ac:dyDescent="0.3">
      <c r="B285" s="12">
        <v>2022</v>
      </c>
      <c r="C285" s="12" t="s">
        <v>8</v>
      </c>
      <c r="D285" s="12" t="s">
        <v>80</v>
      </c>
      <c r="E285" s="45">
        <v>1.8341847989410331E-3</v>
      </c>
      <c r="F285" s="45">
        <v>3.6683695978820662E-3</v>
      </c>
      <c r="G285" s="45">
        <v>7.3367391957641324E-3</v>
      </c>
      <c r="H285" s="45">
        <v>1.1005108793646197E-2</v>
      </c>
      <c r="I285" s="45">
        <v>1.4673478391528265E-2</v>
      </c>
    </row>
    <row r="286" spans="2:9" x14ac:dyDescent="0.3">
      <c r="B286" s="12">
        <v>2022</v>
      </c>
      <c r="C286" s="12" t="s">
        <v>8</v>
      </c>
      <c r="D286" s="12" t="s">
        <v>81</v>
      </c>
      <c r="E286" s="45">
        <v>2.7512771984115492E-3</v>
      </c>
      <c r="F286" s="45">
        <v>5.5025543968230985E-3</v>
      </c>
      <c r="G286" s="45">
        <v>1.1005108793646197E-2</v>
      </c>
      <c r="H286" s="45">
        <v>1.6507663190469295E-2</v>
      </c>
      <c r="I286" s="45">
        <v>2.2010217587292394E-2</v>
      </c>
    </row>
    <row r="287" spans="2:9" x14ac:dyDescent="0.3">
      <c r="B287" s="12">
        <v>2022</v>
      </c>
      <c r="C287" s="12" t="s">
        <v>8</v>
      </c>
      <c r="D287" s="12" t="s">
        <v>82</v>
      </c>
      <c r="E287" s="45">
        <v>3.6683695978820662E-3</v>
      </c>
      <c r="F287" s="45">
        <v>7.3367391957641324E-3</v>
      </c>
      <c r="G287" s="45">
        <v>1.4673478391528265E-2</v>
      </c>
      <c r="H287" s="45">
        <v>2.2010217587292394E-2</v>
      </c>
      <c r="I287" s="45">
        <v>2.934695678305653E-2</v>
      </c>
    </row>
    <row r="288" spans="2:9" x14ac:dyDescent="0.3">
      <c r="B288" s="12">
        <v>2022</v>
      </c>
      <c r="C288" s="12" t="s">
        <v>8</v>
      </c>
      <c r="D288" s="12" t="s">
        <v>83</v>
      </c>
      <c r="E288" s="45">
        <v>4.5854619973525823E-3</v>
      </c>
      <c r="F288" s="45">
        <v>9.1709239947051647E-3</v>
      </c>
      <c r="G288" s="45">
        <v>1.8341847989410329E-2</v>
      </c>
      <c r="H288" s="45">
        <v>2.7512771984115496E-2</v>
      </c>
      <c r="I288" s="45">
        <v>3.6683695978820659E-2</v>
      </c>
    </row>
    <row r="289" spans="2:9" x14ac:dyDescent="0.3">
      <c r="B289" s="38">
        <v>2022</v>
      </c>
      <c r="C289" s="38" t="s">
        <v>9</v>
      </c>
      <c r="D289" s="38" t="s">
        <v>79</v>
      </c>
      <c r="E289" s="48">
        <v>0</v>
      </c>
      <c r="F289" s="48">
        <v>1.6224749778336826E-3</v>
      </c>
      <c r="G289" s="48">
        <v>3.2449499556673651E-3</v>
      </c>
      <c r="H289" s="48">
        <v>4.8674249335010477E-3</v>
      </c>
      <c r="I289" s="48">
        <v>6.4898999113347303E-3</v>
      </c>
    </row>
    <row r="290" spans="2:9" x14ac:dyDescent="0.3">
      <c r="B290" s="38">
        <v>2022</v>
      </c>
      <c r="C290" s="38" t="s">
        <v>9</v>
      </c>
      <c r="D290" s="38" t="s">
        <v>80</v>
      </c>
      <c r="E290" s="48">
        <v>1.6224749778336826E-3</v>
      </c>
      <c r="F290" s="48">
        <v>3.2449499556673651E-3</v>
      </c>
      <c r="G290" s="48">
        <v>6.4898999113347303E-3</v>
      </c>
      <c r="H290" s="48">
        <v>9.7348498670020954E-3</v>
      </c>
      <c r="I290" s="48">
        <v>1.2979799822669461E-2</v>
      </c>
    </row>
    <row r="291" spans="2:9" x14ac:dyDescent="0.3">
      <c r="B291" s="38">
        <v>2022</v>
      </c>
      <c r="C291" s="38" t="s">
        <v>9</v>
      </c>
      <c r="D291" s="38" t="s">
        <v>81</v>
      </c>
      <c r="E291" s="48">
        <v>2.4337124667505238E-3</v>
      </c>
      <c r="F291" s="48">
        <v>4.8674249335010477E-3</v>
      </c>
      <c r="G291" s="48">
        <v>9.7348498670020954E-3</v>
      </c>
      <c r="H291" s="48">
        <v>1.4602274800503143E-2</v>
      </c>
      <c r="I291" s="48">
        <v>1.9469699734004191E-2</v>
      </c>
    </row>
    <row r="292" spans="2:9" x14ac:dyDescent="0.3">
      <c r="B292" s="38">
        <v>2022</v>
      </c>
      <c r="C292" s="38" t="s">
        <v>9</v>
      </c>
      <c r="D292" s="38" t="s">
        <v>82</v>
      </c>
      <c r="E292" s="48">
        <v>3.2449499556673651E-3</v>
      </c>
      <c r="F292" s="48">
        <v>6.4898999113347303E-3</v>
      </c>
      <c r="G292" s="48">
        <v>1.2979799822669461E-2</v>
      </c>
      <c r="H292" s="48">
        <v>1.9469699734004191E-2</v>
      </c>
      <c r="I292" s="48">
        <v>2.5959599645338921E-2</v>
      </c>
    </row>
    <row r="293" spans="2:9" x14ac:dyDescent="0.3">
      <c r="B293" s="38">
        <v>2022</v>
      </c>
      <c r="C293" s="38" t="s">
        <v>9</v>
      </c>
      <c r="D293" s="38" t="s">
        <v>83</v>
      </c>
      <c r="E293" s="48">
        <v>4.0561874445842064E-3</v>
      </c>
      <c r="F293" s="48">
        <v>8.1123748891684128E-3</v>
      </c>
      <c r="G293" s="48">
        <v>1.6224749778336826E-2</v>
      </c>
      <c r="H293" s="48">
        <v>2.433712466750524E-2</v>
      </c>
      <c r="I293" s="48">
        <v>3.2449499556673651E-2</v>
      </c>
    </row>
    <row r="294" spans="2:9" x14ac:dyDescent="0.3">
      <c r="B294" s="12">
        <v>2022</v>
      </c>
      <c r="C294" s="12" t="s">
        <v>29</v>
      </c>
      <c r="D294" s="12" t="s">
        <v>79</v>
      </c>
      <c r="E294" s="45">
        <v>0</v>
      </c>
      <c r="F294" s="45">
        <f>0.1*[1]INFORMACIÓN!$G$8</f>
        <v>1.9191180655951689E-3</v>
      </c>
      <c r="G294" s="45">
        <f>0.2*[1]INFORMACIÓN!$G$8</f>
        <v>3.8382361311903378E-3</v>
      </c>
      <c r="H294" s="45">
        <f>0.3*[1]INFORMACIÓN!$G$8</f>
        <v>5.7573541967855064E-3</v>
      </c>
      <c r="I294" s="45">
        <f>0.4*[1]INFORMACIÓN!$G$8</f>
        <v>7.6764722623806755E-3</v>
      </c>
    </row>
    <row r="295" spans="2:9" x14ac:dyDescent="0.3">
      <c r="B295" s="12">
        <v>2022</v>
      </c>
      <c r="C295" s="12" t="s">
        <v>29</v>
      </c>
      <c r="D295" s="12" t="s">
        <v>80</v>
      </c>
      <c r="E295" s="45">
        <f>0.1*[1]INFORMACIÓN!$G$8</f>
        <v>1.9191180655951689E-3</v>
      </c>
      <c r="F295" s="45">
        <f>0.2*[1]INFORMACIÓN!$G$8</f>
        <v>3.8382361311903378E-3</v>
      </c>
      <c r="G295" s="45">
        <f>0.4*[1]INFORMACIÓN!$G$8</f>
        <v>7.6764722623806755E-3</v>
      </c>
      <c r="H295" s="45">
        <f>0.6*[1]INFORMACIÓN!$G$8</f>
        <v>1.1514708393571013E-2</v>
      </c>
      <c r="I295" s="45">
        <f>0.8*[1]INFORMACIÓN!$G$8</f>
        <v>1.5352944524761351E-2</v>
      </c>
    </row>
    <row r="296" spans="2:9" x14ac:dyDescent="0.3">
      <c r="B296" s="12">
        <v>2022</v>
      </c>
      <c r="C296" s="12" t="s">
        <v>29</v>
      </c>
      <c r="D296" s="12" t="s">
        <v>81</v>
      </c>
      <c r="E296" s="45">
        <f>0.15*[1]INFORMACIÓN!$G$8</f>
        <v>2.8786770983927532E-3</v>
      </c>
      <c r="F296" s="45">
        <f>0.3*[1]INFORMACIÓN!$G$8</f>
        <v>5.7573541967855064E-3</v>
      </c>
      <c r="G296" s="45">
        <f>0.6*[1]INFORMACIÓN!$G$8</f>
        <v>1.1514708393571013E-2</v>
      </c>
      <c r="H296" s="45">
        <f>0.9*[1]INFORMACIÓN!$G$8</f>
        <v>1.7272062590356518E-2</v>
      </c>
      <c r="I296" s="45">
        <f>1.2*[1]INFORMACIÓN!$G$8</f>
        <v>2.3029416787142026E-2</v>
      </c>
    </row>
    <row r="297" spans="2:9" x14ac:dyDescent="0.3">
      <c r="B297" s="12">
        <v>2022</v>
      </c>
      <c r="C297" s="12" t="s">
        <v>29</v>
      </c>
      <c r="D297" s="12" t="s">
        <v>82</v>
      </c>
      <c r="E297" s="45">
        <f>0.2*[1]INFORMACIÓN!$G$8</f>
        <v>3.8382361311903378E-3</v>
      </c>
      <c r="F297" s="45">
        <f>0.4*[1]INFORMACIÓN!$G$8</f>
        <v>7.6764722623806755E-3</v>
      </c>
      <c r="G297" s="45">
        <f>0.8*[1]INFORMACIÓN!$G$8</f>
        <v>1.5352944524761351E-2</v>
      </c>
      <c r="H297" s="45">
        <f>1.2*[1]INFORMACIÓN!$G$8</f>
        <v>2.3029416787142026E-2</v>
      </c>
      <c r="I297" s="45">
        <f>1.6*[1]INFORMACIÓN!$G$8</f>
        <v>3.0705889049522702E-2</v>
      </c>
    </row>
    <row r="298" spans="2:9" x14ac:dyDescent="0.3">
      <c r="B298" s="12">
        <v>2022</v>
      </c>
      <c r="C298" s="12" t="s">
        <v>29</v>
      </c>
      <c r="D298" s="12" t="s">
        <v>83</v>
      </c>
      <c r="E298" s="45">
        <f>0.25*[1]INFORMACIÓN!$G$8</f>
        <v>4.7977951639879219E-3</v>
      </c>
      <c r="F298" s="45">
        <f>0.5*[1]INFORMACIÓN!$G$8</f>
        <v>9.5955903279758437E-3</v>
      </c>
      <c r="G298" s="45">
        <f>1*[1]INFORMACIÓN!$G$8</f>
        <v>1.9191180655951687E-2</v>
      </c>
      <c r="H298" s="45">
        <f>1.5*[1]INFORMACIÓN!$G$8</f>
        <v>2.8786770983927533E-2</v>
      </c>
      <c r="I298" s="45">
        <f>2*[1]INFORMACIÓN!$G$8</f>
        <v>3.8382361311903375E-2</v>
      </c>
    </row>
    <row r="299" spans="2:9" x14ac:dyDescent="0.3">
      <c r="B299" s="38">
        <v>2022</v>
      </c>
      <c r="C299" s="38" t="s">
        <v>28</v>
      </c>
      <c r="D299" s="38" t="s">
        <v>79</v>
      </c>
      <c r="E299" s="48">
        <v>0</v>
      </c>
      <c r="F299" s="48">
        <v>1.8325224662192659E-3</v>
      </c>
      <c r="G299" s="48">
        <v>3.6650449324385319E-3</v>
      </c>
      <c r="H299" s="48">
        <v>5.4975673986577978E-3</v>
      </c>
      <c r="I299" s="48">
        <v>7.3300898648770638E-3</v>
      </c>
    </row>
    <row r="300" spans="2:9" x14ac:dyDescent="0.3">
      <c r="B300" s="38">
        <v>2022</v>
      </c>
      <c r="C300" s="38" t="s">
        <v>28</v>
      </c>
      <c r="D300" s="38" t="s">
        <v>80</v>
      </c>
      <c r="E300" s="48">
        <v>1.8325224662192659E-3</v>
      </c>
      <c r="F300" s="48">
        <v>3.6650449324385319E-3</v>
      </c>
      <c r="G300" s="48">
        <v>7.3300898648770638E-3</v>
      </c>
      <c r="H300" s="48">
        <v>1.0995134797315596E-2</v>
      </c>
      <c r="I300" s="48">
        <v>1.4660179729754128E-2</v>
      </c>
    </row>
    <row r="301" spans="2:9" x14ac:dyDescent="0.3">
      <c r="B301" s="38">
        <v>2022</v>
      </c>
      <c r="C301" s="38" t="s">
        <v>28</v>
      </c>
      <c r="D301" s="38" t="s">
        <v>81</v>
      </c>
      <c r="E301" s="48">
        <v>2.7487836993288989E-3</v>
      </c>
      <c r="F301" s="48">
        <v>5.4975673986577978E-3</v>
      </c>
      <c r="G301" s="48">
        <v>1.0995134797315596E-2</v>
      </c>
      <c r="H301" s="48">
        <v>1.6492702195973395E-2</v>
      </c>
      <c r="I301" s="48">
        <v>2.1990269594631191E-2</v>
      </c>
    </row>
    <row r="302" spans="2:9" x14ac:dyDescent="0.3">
      <c r="B302" s="38">
        <v>2022</v>
      </c>
      <c r="C302" s="38" t="s">
        <v>28</v>
      </c>
      <c r="D302" s="38" t="s">
        <v>82</v>
      </c>
      <c r="E302" s="48">
        <v>3.6650449324385319E-3</v>
      </c>
      <c r="F302" s="48">
        <v>7.3300898648770638E-3</v>
      </c>
      <c r="G302" s="48">
        <v>1.4660179729754128E-2</v>
      </c>
      <c r="H302" s="48">
        <v>2.1990269594631191E-2</v>
      </c>
      <c r="I302" s="48">
        <v>2.9320359459508255E-2</v>
      </c>
    </row>
    <row r="303" spans="2:9" x14ac:dyDescent="0.3">
      <c r="B303" s="38">
        <v>2022</v>
      </c>
      <c r="C303" s="38" t="s">
        <v>28</v>
      </c>
      <c r="D303" s="38" t="s">
        <v>83</v>
      </c>
      <c r="E303" s="48">
        <v>4.5813061655481649E-3</v>
      </c>
      <c r="F303" s="48">
        <v>9.1626123310963297E-3</v>
      </c>
      <c r="G303" s="48">
        <v>1.8325224662192659E-2</v>
      </c>
      <c r="H303" s="48">
        <v>2.7487836993288987E-2</v>
      </c>
      <c r="I303" s="48">
        <v>3.6650449324385319E-2</v>
      </c>
    </row>
    <row r="304" spans="2:9" x14ac:dyDescent="0.3">
      <c r="B304" s="12">
        <v>2022</v>
      </c>
      <c r="C304" s="12" t="s">
        <v>0</v>
      </c>
      <c r="D304" s="12" t="s">
        <v>79</v>
      </c>
      <c r="E304" s="45">
        <v>0</v>
      </c>
      <c r="F304" s="45">
        <f>0.1*[2]INFORMACIÓN!$G$8</f>
        <v>1.98671552080903E-3</v>
      </c>
      <c r="G304" s="45">
        <f>0.2*[2]INFORMACIÓN!$G$8</f>
        <v>3.9734310416180601E-3</v>
      </c>
      <c r="H304" s="45">
        <f>0.3*[2]INFORMACIÓN!$G$8</f>
        <v>5.9601465624270896E-3</v>
      </c>
      <c r="I304" s="45">
        <f>0.4*[2]INFORMACIÓN!$G$8</f>
        <v>7.9468620832361201E-3</v>
      </c>
    </row>
    <row r="305" spans="2:9" x14ac:dyDescent="0.3">
      <c r="B305" s="12">
        <v>2022</v>
      </c>
      <c r="C305" s="12" t="s">
        <v>0</v>
      </c>
      <c r="D305" s="12" t="s">
        <v>80</v>
      </c>
      <c r="E305" s="45">
        <f>0.1*[2]INFORMACIÓN!$G$8</f>
        <v>1.98671552080903E-3</v>
      </c>
      <c r="F305" s="45">
        <f>0.2*[2]INFORMACIÓN!$G$8</f>
        <v>3.9734310416180601E-3</v>
      </c>
      <c r="G305" s="45">
        <f>0.4*[2]INFORMACIÓN!$G$8</f>
        <v>7.9468620832361201E-3</v>
      </c>
      <c r="H305" s="45">
        <f>0.6*[2]INFORMACIÓN!$G$8</f>
        <v>1.1920293124854179E-2</v>
      </c>
      <c r="I305" s="45">
        <f>0.8*[2]INFORMACIÓN!$G$8</f>
        <v>1.589372416647224E-2</v>
      </c>
    </row>
    <row r="306" spans="2:9" x14ac:dyDescent="0.3">
      <c r="B306" s="12">
        <v>2022</v>
      </c>
      <c r="C306" s="12" t="s">
        <v>0</v>
      </c>
      <c r="D306" s="12" t="s">
        <v>81</v>
      </c>
      <c r="E306" s="45">
        <f>0.15*[2]INFORMACIÓN!$G$8</f>
        <v>2.9800732812135448E-3</v>
      </c>
      <c r="F306" s="45">
        <f>0.3*[2]INFORMACIÓN!$G$8</f>
        <v>5.9601465624270896E-3</v>
      </c>
      <c r="G306" s="45">
        <f>0.6*[2]INFORMACIÓN!$G$8</f>
        <v>1.1920293124854179E-2</v>
      </c>
      <c r="H306" s="45">
        <f>0.9*[2]INFORMACIÓN!$G$8</f>
        <v>1.7880439687281272E-2</v>
      </c>
      <c r="I306" s="45">
        <f>1.2*[2]INFORMACIÓN!$G$8</f>
        <v>2.3840586249708359E-2</v>
      </c>
    </row>
    <row r="307" spans="2:9" x14ac:dyDescent="0.3">
      <c r="B307" s="12">
        <v>2022</v>
      </c>
      <c r="C307" s="12" t="s">
        <v>0</v>
      </c>
      <c r="D307" s="12" t="s">
        <v>82</v>
      </c>
      <c r="E307" s="45">
        <f>0.2*[2]INFORMACIÓN!$G$8</f>
        <v>3.9734310416180601E-3</v>
      </c>
      <c r="F307" s="45">
        <f>0.4*[2]INFORMACIÓN!$G$8</f>
        <v>7.9468620832361201E-3</v>
      </c>
      <c r="G307" s="45">
        <f>0.8*[2]INFORMACIÓN!$G$8</f>
        <v>1.589372416647224E-2</v>
      </c>
      <c r="H307" s="45">
        <f>1.2*[2]INFORMACIÓN!$G$8</f>
        <v>2.3840586249708359E-2</v>
      </c>
      <c r="I307" s="45">
        <f>1.6*[2]INFORMACIÓN!$G$8</f>
        <v>3.178744833294448E-2</v>
      </c>
    </row>
    <row r="308" spans="2:9" x14ac:dyDescent="0.3">
      <c r="B308" s="12">
        <v>2022</v>
      </c>
      <c r="C308" s="12" t="s">
        <v>0</v>
      </c>
      <c r="D308" s="12" t="s">
        <v>83</v>
      </c>
      <c r="E308" s="45">
        <f>0.25*[2]INFORMACIÓN!$G$8</f>
        <v>4.9667888020225748E-3</v>
      </c>
      <c r="F308" s="45">
        <f>0.5*[2]INFORMACIÓN!$G$8</f>
        <v>9.9335776040451497E-3</v>
      </c>
      <c r="G308" s="45">
        <f>1*[2]INFORMACIÓN!$G$8</f>
        <v>1.9867155208090299E-2</v>
      </c>
      <c r="H308" s="45">
        <f>1.5*[2]INFORMACIÓN!$G$8</f>
        <v>2.9800732812135449E-2</v>
      </c>
      <c r="I308" s="45">
        <f>2*[2]INFORMACIÓN!$G$8</f>
        <v>3.9734310416180599E-2</v>
      </c>
    </row>
    <row r="309" spans="2:9" x14ac:dyDescent="0.3">
      <c r="B309" s="38">
        <v>2022</v>
      </c>
      <c r="C309" s="38" t="s">
        <v>1</v>
      </c>
      <c r="D309" s="38" t="s">
        <v>79</v>
      </c>
      <c r="E309" s="48">
        <v>0</v>
      </c>
      <c r="F309" s="48">
        <v>2.0085812450795003E-3</v>
      </c>
      <c r="G309" s="48">
        <v>4.0171624901590005E-3</v>
      </c>
      <c r="H309" s="48">
        <v>6.0257437352385012E-3</v>
      </c>
      <c r="I309" s="48">
        <v>8.0343249803180011E-3</v>
      </c>
    </row>
    <row r="310" spans="2:9" x14ac:dyDescent="0.3">
      <c r="B310" s="38">
        <v>2022</v>
      </c>
      <c r="C310" s="38" t="s">
        <v>1</v>
      </c>
      <c r="D310" s="38" t="s">
        <v>80</v>
      </c>
      <c r="E310" s="48">
        <v>2.0085812450795003E-3</v>
      </c>
      <c r="F310" s="48">
        <v>4.0171624901590005E-3</v>
      </c>
      <c r="G310" s="48">
        <v>8.0343249803180011E-3</v>
      </c>
      <c r="H310" s="48">
        <v>1.2051487470477002E-2</v>
      </c>
      <c r="I310" s="48">
        <v>1.6068649960636002E-2</v>
      </c>
    </row>
    <row r="311" spans="2:9" x14ac:dyDescent="0.3">
      <c r="B311" s="38">
        <v>2022</v>
      </c>
      <c r="C311" s="38" t="s">
        <v>1</v>
      </c>
      <c r="D311" s="38" t="s">
        <v>81</v>
      </c>
      <c r="E311" s="48">
        <v>3.0128718676192506E-3</v>
      </c>
      <c r="F311" s="48">
        <v>6.0257437352385012E-3</v>
      </c>
      <c r="G311" s="48">
        <v>1.2051487470477002E-2</v>
      </c>
      <c r="H311" s="48">
        <v>1.8077231205715503E-2</v>
      </c>
      <c r="I311" s="48">
        <v>2.4102974940954005E-2</v>
      </c>
    </row>
    <row r="312" spans="2:9" x14ac:dyDescent="0.3">
      <c r="B312" s="38">
        <v>2022</v>
      </c>
      <c r="C312" s="38" t="s">
        <v>1</v>
      </c>
      <c r="D312" s="38" t="s">
        <v>82</v>
      </c>
      <c r="E312" s="48">
        <v>4.0171624901590005E-3</v>
      </c>
      <c r="F312" s="48">
        <v>8.0343249803180011E-3</v>
      </c>
      <c r="G312" s="48">
        <v>1.6068649960636002E-2</v>
      </c>
      <c r="H312" s="48">
        <v>2.4102974940954005E-2</v>
      </c>
      <c r="I312" s="48">
        <v>3.2137299921272004E-2</v>
      </c>
    </row>
    <row r="313" spans="2:9" x14ac:dyDescent="0.3">
      <c r="B313" s="38">
        <v>2022</v>
      </c>
      <c r="C313" s="38" t="s">
        <v>1</v>
      </c>
      <c r="D313" s="38" t="s">
        <v>83</v>
      </c>
      <c r="E313" s="48">
        <v>5.0214531126987509E-3</v>
      </c>
      <c r="F313" s="48">
        <v>1.0042906225397502E-2</v>
      </c>
      <c r="G313" s="48">
        <v>2.0085812450795004E-2</v>
      </c>
      <c r="H313" s="48">
        <v>3.0128718676192504E-2</v>
      </c>
      <c r="I313" s="48">
        <v>4.0171624901590007E-2</v>
      </c>
    </row>
    <row r="314" spans="2:9" x14ac:dyDescent="0.3">
      <c r="B314" s="12">
        <v>2022</v>
      </c>
      <c r="C314" s="12" t="s">
        <v>2</v>
      </c>
      <c r="D314" s="12" t="s">
        <v>79</v>
      </c>
      <c r="E314" s="45">
        <v>0</v>
      </c>
      <c r="F314" s="45">
        <f>0.1*[3]INFORMACIÓN!$G$8</f>
        <v>1.7660694124501137E-3</v>
      </c>
      <c r="G314" s="45">
        <f>0.2*[3]INFORMACIÓN!$G$8</f>
        <v>3.5321388249002273E-3</v>
      </c>
      <c r="H314" s="45">
        <f>0.3*[3]INFORMACIÓN!$G$8</f>
        <v>5.2982082373503403E-3</v>
      </c>
      <c r="I314" s="45">
        <f>0.4*[3]INFORMACIÓN!$G$8</f>
        <v>7.0642776498004546E-3</v>
      </c>
    </row>
    <row r="315" spans="2:9" x14ac:dyDescent="0.3">
      <c r="B315" s="12">
        <v>2022</v>
      </c>
      <c r="C315" s="12" t="s">
        <v>2</v>
      </c>
      <c r="D315" s="12" t="s">
        <v>80</v>
      </c>
      <c r="E315" s="45">
        <f>0.1*[3]INFORMACIÓN!$G$8</f>
        <v>1.7660694124501137E-3</v>
      </c>
      <c r="F315" s="45">
        <f>0.2*[3]INFORMACIÓN!$G$8</f>
        <v>3.5321388249002273E-3</v>
      </c>
      <c r="G315" s="45">
        <f>0.4*[3]INFORMACIÓN!$G$8</f>
        <v>7.0642776498004546E-3</v>
      </c>
      <c r="H315" s="45">
        <f>0.6*[3]INFORMACIÓN!$G$8</f>
        <v>1.0596416474700681E-2</v>
      </c>
      <c r="I315" s="45">
        <f>0.8*[3]INFORMACIÓN!$G$8</f>
        <v>1.4128555299600909E-2</v>
      </c>
    </row>
    <row r="316" spans="2:9" x14ac:dyDescent="0.3">
      <c r="B316" s="12">
        <v>2022</v>
      </c>
      <c r="C316" s="12" t="s">
        <v>2</v>
      </c>
      <c r="D316" s="12" t="s">
        <v>81</v>
      </c>
      <c r="E316" s="45">
        <f>0.15*[3]INFORMACIÓN!$G$8</f>
        <v>2.6491041186751702E-3</v>
      </c>
      <c r="F316" s="45">
        <f>0.3*[3]INFORMACIÓN!$G$8</f>
        <v>5.2982082373503403E-3</v>
      </c>
      <c r="G316" s="45">
        <f>0.6*[3]INFORMACIÓN!$G$8</f>
        <v>1.0596416474700681E-2</v>
      </c>
      <c r="H316" s="45">
        <f>0.9*[3]INFORMACIÓN!$G$8</f>
        <v>1.5894624712051022E-2</v>
      </c>
      <c r="I316" s="45">
        <f>1.2*[3]INFORMACIÓN!$G$8</f>
        <v>2.1192832949401361E-2</v>
      </c>
    </row>
    <row r="317" spans="2:9" x14ac:dyDescent="0.3">
      <c r="B317" s="12">
        <v>2022</v>
      </c>
      <c r="C317" s="12" t="s">
        <v>2</v>
      </c>
      <c r="D317" s="12" t="s">
        <v>82</v>
      </c>
      <c r="E317" s="45">
        <f>0.2*[3]INFORMACIÓN!$G$8</f>
        <v>3.5321388249002273E-3</v>
      </c>
      <c r="F317" s="45">
        <f>0.4*[3]INFORMACIÓN!$G$8</f>
        <v>7.0642776498004546E-3</v>
      </c>
      <c r="G317" s="45">
        <f>0.8*[3]INFORMACIÓN!$G$8</f>
        <v>1.4128555299600909E-2</v>
      </c>
      <c r="H317" s="45">
        <f>1.2*[3]INFORMACIÓN!$G$8</f>
        <v>2.1192832949401361E-2</v>
      </c>
      <c r="I317" s="45">
        <f>1.6*[3]INFORMACIÓN!$G$8</f>
        <v>2.8257110599201819E-2</v>
      </c>
    </row>
    <row r="318" spans="2:9" x14ac:dyDescent="0.3">
      <c r="B318" s="12">
        <v>2022</v>
      </c>
      <c r="C318" s="12" t="s">
        <v>2</v>
      </c>
      <c r="D318" s="12" t="s">
        <v>83</v>
      </c>
      <c r="E318" s="45">
        <f>0.25*[3]INFORMACIÓN!$G$8</f>
        <v>4.415173531125284E-3</v>
      </c>
      <c r="F318" s="45">
        <f>0.5*[3]INFORMACIÓN!$G$8</f>
        <v>8.8303470622505681E-3</v>
      </c>
      <c r="G318" s="45">
        <f>1*[3]INFORMACIÓN!$G$8</f>
        <v>1.7660694124501136E-2</v>
      </c>
      <c r="H318" s="45">
        <f>1.5*[3]INFORMACIÓN!$G$8</f>
        <v>2.6491041186751704E-2</v>
      </c>
      <c r="I318" s="45">
        <f>2*[3]INFORMACIÓN!$G$8</f>
        <v>3.5321388249002272E-2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6"/>
  <sheetViews>
    <sheetView showGridLines="0" workbookViewId="0">
      <pane xSplit="5" ySplit="2" topLeftCell="F241" activePane="bottomRight" state="frozen"/>
      <selection pane="topRight" activeCell="G1" sqref="G1"/>
      <selection pane="bottomLeft" activeCell="A3" sqref="A3"/>
      <selection pane="bottomRight" activeCell="G267" sqref="G267"/>
    </sheetView>
  </sheetViews>
  <sheetFormatPr baseColWidth="10" defaultRowHeight="14.4" x14ac:dyDescent="0.3"/>
  <cols>
    <col min="5" max="5" width="22.33203125" customWidth="1"/>
    <col min="6" max="6" width="20" customWidth="1"/>
    <col min="7" max="7" width="12.33203125" customWidth="1"/>
  </cols>
  <sheetData>
    <row r="2" spans="2:11" x14ac:dyDescent="0.3">
      <c r="C2" t="s">
        <v>26</v>
      </c>
      <c r="D2" t="s">
        <v>27</v>
      </c>
      <c r="E2" t="s">
        <v>13</v>
      </c>
      <c r="F2" t="s">
        <v>20</v>
      </c>
      <c r="G2" t="s">
        <v>22</v>
      </c>
      <c r="H2" t="s">
        <v>23</v>
      </c>
      <c r="I2" t="s">
        <v>24</v>
      </c>
      <c r="J2" t="s">
        <v>25</v>
      </c>
    </row>
    <row r="3" spans="2:11" x14ac:dyDescent="0.3">
      <c r="B3" t="s">
        <v>0</v>
      </c>
      <c r="C3">
        <v>2018</v>
      </c>
      <c r="D3" s="12" t="s">
        <v>0</v>
      </c>
      <c r="E3" t="s">
        <v>15</v>
      </c>
      <c r="F3" s="19" t="s">
        <v>21</v>
      </c>
      <c r="G3" s="19">
        <v>1.754434867025136E-3</v>
      </c>
      <c r="H3" s="19">
        <v>2.6316523005377036E-3</v>
      </c>
      <c r="I3" s="19">
        <v>3.5088697340502719E-3</v>
      </c>
      <c r="J3" s="19">
        <v>4.3860871675628398E-3</v>
      </c>
      <c r="K3" s="19"/>
    </row>
    <row r="4" spans="2:11" x14ac:dyDescent="0.3">
      <c r="C4">
        <v>2018</v>
      </c>
      <c r="D4" s="12" t="s">
        <v>0</v>
      </c>
      <c r="E4" t="s">
        <v>16</v>
      </c>
      <c r="F4" s="19">
        <v>1.754434867025136E-3</v>
      </c>
      <c r="G4" s="19">
        <v>3.5088697340502719E-3</v>
      </c>
      <c r="H4" s="19">
        <v>5.2633046010754072E-3</v>
      </c>
      <c r="I4" s="19">
        <v>7.0177394681005438E-3</v>
      </c>
      <c r="J4" s="19">
        <v>8.7721743351256796E-3</v>
      </c>
      <c r="K4" s="19"/>
    </row>
    <row r="5" spans="2:11" x14ac:dyDescent="0.3">
      <c r="C5">
        <v>2018</v>
      </c>
      <c r="D5" s="12" t="s">
        <v>0</v>
      </c>
      <c r="E5" t="s">
        <v>17</v>
      </c>
      <c r="F5" s="19">
        <v>3.5088697340502719E-3</v>
      </c>
      <c r="G5" s="19">
        <v>7.0177394681005438E-3</v>
      </c>
      <c r="H5" s="19">
        <v>1.0526609202150814E-2</v>
      </c>
      <c r="I5" s="19">
        <v>1.4035478936201088E-2</v>
      </c>
      <c r="J5" s="19">
        <v>1.7544348670251359E-2</v>
      </c>
      <c r="K5" s="19"/>
    </row>
    <row r="6" spans="2:11" x14ac:dyDescent="0.3">
      <c r="C6">
        <v>2018</v>
      </c>
      <c r="D6" s="12" t="s">
        <v>0</v>
      </c>
      <c r="E6" t="s">
        <v>18</v>
      </c>
      <c r="F6" s="19">
        <v>5.2633046010754072E-3</v>
      </c>
      <c r="G6" s="19">
        <v>1.0526609202150814E-2</v>
      </c>
      <c r="H6" s="19">
        <v>1.5789913803226224E-2</v>
      </c>
      <c r="I6" s="19">
        <v>2.1053218404301629E-2</v>
      </c>
      <c r="J6" s="19">
        <v>2.6414577319091831E-2</v>
      </c>
      <c r="K6" s="19"/>
    </row>
    <row r="7" spans="2:11" x14ac:dyDescent="0.3">
      <c r="C7">
        <v>2018</v>
      </c>
      <c r="D7" s="12" t="s">
        <v>0</v>
      </c>
      <c r="E7" t="s">
        <v>19</v>
      </c>
      <c r="F7" s="19">
        <v>7.0177394681005438E-3</v>
      </c>
      <c r="G7" s="19">
        <v>1.4035478936201088E-2</v>
      </c>
      <c r="H7" s="19">
        <v>2.1053218404301629E-2</v>
      </c>
      <c r="I7" s="19">
        <v>2.8070957872402175E-2</v>
      </c>
      <c r="J7" s="19">
        <v>3.5088697340502718E-2</v>
      </c>
      <c r="K7" s="19"/>
    </row>
    <row r="8" spans="2:11" x14ac:dyDescent="0.3">
      <c r="B8" t="s">
        <v>1</v>
      </c>
      <c r="C8">
        <v>2018</v>
      </c>
      <c r="D8" s="12" t="s">
        <v>1</v>
      </c>
      <c r="E8" t="s">
        <v>15</v>
      </c>
      <c r="F8" s="19">
        <v>0</v>
      </c>
      <c r="G8" s="19">
        <v>1.5920886551387939E-3</v>
      </c>
      <c r="H8" s="19">
        <v>2.3881329827081907E-3</v>
      </c>
      <c r="I8" s="19">
        <v>3.1841773102775878E-3</v>
      </c>
      <c r="J8" s="19">
        <v>3.9802216378469844E-3</v>
      </c>
      <c r="K8" s="19"/>
    </row>
    <row r="9" spans="2:11" x14ac:dyDescent="0.3">
      <c r="C9">
        <v>2018</v>
      </c>
      <c r="D9" s="12" t="s">
        <v>1</v>
      </c>
      <c r="E9" t="s">
        <v>16</v>
      </c>
      <c r="F9" s="19">
        <v>1.5920886551387939E-3</v>
      </c>
      <c r="G9" s="19">
        <v>3.1841773102775878E-3</v>
      </c>
      <c r="H9" s="19">
        <v>4.7762659654163814E-3</v>
      </c>
      <c r="I9" s="19">
        <v>6.3683546205551755E-3</v>
      </c>
      <c r="J9" s="19">
        <v>7.9604432756939687E-3</v>
      </c>
      <c r="K9" s="19"/>
    </row>
    <row r="10" spans="2:11" x14ac:dyDescent="0.3">
      <c r="C10">
        <v>2018</v>
      </c>
      <c r="D10" s="12" t="s">
        <v>1</v>
      </c>
      <c r="E10" t="s">
        <v>17</v>
      </c>
      <c r="F10" s="19">
        <v>3.1841773102775878E-3</v>
      </c>
      <c r="G10" s="19">
        <v>6.3683546205551755E-3</v>
      </c>
      <c r="H10" s="19">
        <v>9.5525319308327628E-3</v>
      </c>
      <c r="I10" s="19">
        <v>1.2736709241110351E-2</v>
      </c>
      <c r="J10" s="19">
        <v>1.5920886551387937E-2</v>
      </c>
      <c r="K10" s="19"/>
    </row>
    <row r="11" spans="2:11" x14ac:dyDescent="0.3">
      <c r="C11">
        <v>2018</v>
      </c>
      <c r="D11" s="12" t="s">
        <v>1</v>
      </c>
      <c r="E11" t="s">
        <v>18</v>
      </c>
      <c r="F11" s="19">
        <v>4.7762659654163814E-3</v>
      </c>
      <c r="G11" s="19">
        <v>9.5525319308327628E-3</v>
      </c>
      <c r="H11" s="19">
        <v>1.4328797896249143E-2</v>
      </c>
      <c r="I11" s="19">
        <v>1.9105063861665526E-2</v>
      </c>
      <c r="J11" s="19">
        <v>2.3881329827081906E-2</v>
      </c>
      <c r="K11" s="19"/>
    </row>
    <row r="12" spans="2:11" x14ac:dyDescent="0.3">
      <c r="C12">
        <v>2018</v>
      </c>
      <c r="D12" s="12" t="s">
        <v>1</v>
      </c>
      <c r="E12" t="s">
        <v>19</v>
      </c>
      <c r="F12" s="19">
        <v>6.3683546205551755E-3</v>
      </c>
      <c r="G12" s="19">
        <v>1.2736709241110351E-2</v>
      </c>
      <c r="H12" s="19">
        <v>1.9105063861665526E-2</v>
      </c>
      <c r="I12" s="19">
        <v>2.5473418482220702E-2</v>
      </c>
      <c r="J12" s="19">
        <v>3.1841773102775875E-2</v>
      </c>
      <c r="K12" s="19"/>
    </row>
    <row r="13" spans="2:11" x14ac:dyDescent="0.3">
      <c r="B13" t="s">
        <v>2</v>
      </c>
      <c r="C13">
        <v>2018</v>
      </c>
      <c r="D13" s="12" t="s">
        <v>2</v>
      </c>
      <c r="E13" t="s">
        <v>15</v>
      </c>
      <c r="F13" s="19">
        <v>0</v>
      </c>
      <c r="G13" s="19">
        <v>1.4347928478441268E-3</v>
      </c>
      <c r="H13" s="19">
        <v>2.1521892717661899E-3</v>
      </c>
      <c r="I13" s="19">
        <v>2.8695856956882536E-3</v>
      </c>
      <c r="J13" s="19">
        <v>3.5869821196103167E-3</v>
      </c>
      <c r="K13" s="19"/>
    </row>
    <row r="14" spans="2:11" x14ac:dyDescent="0.3">
      <c r="C14">
        <v>2018</v>
      </c>
      <c r="D14" s="12" t="s">
        <v>2</v>
      </c>
      <c r="E14" t="s">
        <v>16</v>
      </c>
      <c r="F14" s="19">
        <v>1.4347928478441268E-3</v>
      </c>
      <c r="G14" s="19">
        <v>2.8695856956882536E-3</v>
      </c>
      <c r="H14" s="19">
        <v>4.3043785435323799E-3</v>
      </c>
      <c r="I14" s="19">
        <v>5.7391713913765071E-3</v>
      </c>
      <c r="J14" s="19">
        <v>7.1739642392206334E-3</v>
      </c>
      <c r="K14" s="19"/>
    </row>
    <row r="15" spans="2:11" x14ac:dyDescent="0.3">
      <c r="C15">
        <v>2018</v>
      </c>
      <c r="D15" s="12" t="s">
        <v>2</v>
      </c>
      <c r="E15" t="s">
        <v>17</v>
      </c>
      <c r="F15" s="19">
        <v>2.8695856956882536E-3</v>
      </c>
      <c r="G15" s="19">
        <v>5.7391713913765071E-3</v>
      </c>
      <c r="H15" s="19">
        <v>8.6087570870647598E-3</v>
      </c>
      <c r="I15" s="19">
        <v>1.1478342782753014E-2</v>
      </c>
      <c r="J15" s="19">
        <v>1.4347928478441267E-2</v>
      </c>
      <c r="K15" s="19"/>
    </row>
    <row r="16" spans="2:11" x14ac:dyDescent="0.3">
      <c r="C16">
        <v>2018</v>
      </c>
      <c r="D16" s="12" t="s">
        <v>2</v>
      </c>
      <c r="E16" t="s">
        <v>18</v>
      </c>
      <c r="F16" s="19">
        <v>4.3043785435323799E-3</v>
      </c>
      <c r="G16" s="19">
        <v>8.6087570870647598E-3</v>
      </c>
      <c r="H16" s="19">
        <v>1.291313563059714E-2</v>
      </c>
      <c r="I16" s="19">
        <v>1.721751417412952E-2</v>
      </c>
      <c r="J16" s="19">
        <v>2.1521892717661899E-2</v>
      </c>
      <c r="K16" s="19"/>
    </row>
    <row r="17" spans="2:11" x14ac:dyDescent="0.3">
      <c r="C17">
        <v>2018</v>
      </c>
      <c r="D17" s="12" t="s">
        <v>2</v>
      </c>
      <c r="E17" t="s">
        <v>19</v>
      </c>
      <c r="F17" s="19">
        <v>5.7391713913765071E-3</v>
      </c>
      <c r="G17" s="19">
        <v>1.1478342782753014E-2</v>
      </c>
      <c r="H17" s="19">
        <v>1.721751417412952E-2</v>
      </c>
      <c r="I17" s="19">
        <v>2.2956685565506028E-2</v>
      </c>
      <c r="J17" s="19">
        <v>2.8695856956882534E-2</v>
      </c>
      <c r="K17" s="19"/>
    </row>
    <row r="18" spans="2:11" x14ac:dyDescent="0.3">
      <c r="B18" t="s">
        <v>3</v>
      </c>
      <c r="C18">
        <v>2019</v>
      </c>
      <c r="D18" s="12" t="s">
        <v>3</v>
      </c>
      <c r="E18" t="s">
        <v>15</v>
      </c>
      <c r="F18" s="19">
        <v>0</v>
      </c>
      <c r="G18" s="19">
        <v>1.7750669526116628E-3</v>
      </c>
      <c r="H18" s="19">
        <v>2.6626004289174937E-3</v>
      </c>
      <c r="I18" s="19">
        <v>3.5501339052233256E-3</v>
      </c>
      <c r="J18" s="19">
        <v>4.4376673815291565E-3</v>
      </c>
      <c r="K18" s="19"/>
    </row>
    <row r="19" spans="2:11" x14ac:dyDescent="0.3">
      <c r="C19">
        <v>2019</v>
      </c>
      <c r="D19" s="12" t="s">
        <v>3</v>
      </c>
      <c r="E19" t="s">
        <v>16</v>
      </c>
      <c r="F19" s="19">
        <v>1.7750669526116628E-3</v>
      </c>
      <c r="G19" s="19">
        <v>3.5501339052233256E-3</v>
      </c>
      <c r="H19" s="19">
        <v>5.3252008578349875E-3</v>
      </c>
      <c r="I19" s="19">
        <v>7.1002678104466511E-3</v>
      </c>
      <c r="J19" s="19">
        <v>8.8753347630583131E-3</v>
      </c>
      <c r="K19" s="19"/>
    </row>
    <row r="20" spans="2:11" x14ac:dyDescent="0.3">
      <c r="C20">
        <v>2019</v>
      </c>
      <c r="D20" s="12" t="s">
        <v>3</v>
      </c>
      <c r="E20" t="s">
        <v>17</v>
      </c>
      <c r="F20" s="19">
        <v>3.5501339052233256E-3</v>
      </c>
      <c r="G20" s="19">
        <v>7.1002678104466511E-3</v>
      </c>
      <c r="H20" s="19">
        <v>1.0650401715669975E-2</v>
      </c>
      <c r="I20" s="19">
        <v>1.4200535620893302E-2</v>
      </c>
      <c r="J20" s="19">
        <v>1.7750669526116626E-2</v>
      </c>
      <c r="K20" s="19"/>
    </row>
    <row r="21" spans="2:11" x14ac:dyDescent="0.3">
      <c r="C21">
        <v>2019</v>
      </c>
      <c r="D21" s="12" t="s">
        <v>3</v>
      </c>
      <c r="E21" t="s">
        <v>18</v>
      </c>
      <c r="F21" s="19">
        <v>5.3252008578349875E-3</v>
      </c>
      <c r="G21" s="19">
        <v>1.0650401715669975E-2</v>
      </c>
      <c r="H21" s="19">
        <v>1.5975602573504964E-2</v>
      </c>
      <c r="I21" s="19">
        <v>2.130080343133995E-2</v>
      </c>
      <c r="J21" s="19">
        <v>2.6626004289174939E-2</v>
      </c>
      <c r="K21" s="19"/>
    </row>
    <row r="22" spans="2:11" x14ac:dyDescent="0.3">
      <c r="C22">
        <v>2019</v>
      </c>
      <c r="D22" s="12" t="s">
        <v>3</v>
      </c>
      <c r="E22" t="s">
        <v>19</v>
      </c>
      <c r="F22" s="19">
        <v>7.1002678104466511E-3</v>
      </c>
      <c r="G22" s="19">
        <v>1.4200535620893302E-2</v>
      </c>
      <c r="H22" s="19">
        <v>2.130080343133995E-2</v>
      </c>
      <c r="I22" s="19">
        <v>2.8401071241786605E-2</v>
      </c>
      <c r="J22" s="19">
        <v>3.5501339052233252E-2</v>
      </c>
      <c r="K22" s="19"/>
    </row>
    <row r="23" spans="2:11" x14ac:dyDescent="0.3">
      <c r="B23" t="s">
        <v>4</v>
      </c>
      <c r="C23">
        <v>2019</v>
      </c>
      <c r="D23" s="12" t="s">
        <v>31</v>
      </c>
      <c r="E23" t="s">
        <v>15</v>
      </c>
      <c r="F23" s="19">
        <v>0</v>
      </c>
      <c r="G23" s="19">
        <v>1.616821828695669E-3</v>
      </c>
      <c r="H23" s="19">
        <v>2.4252327430435033E-3</v>
      </c>
      <c r="I23" s="19">
        <v>3.233643657391338E-3</v>
      </c>
      <c r="J23" s="19">
        <v>4.0420545717391723E-3</v>
      </c>
      <c r="K23" s="19"/>
    </row>
    <row r="24" spans="2:11" x14ac:dyDescent="0.3">
      <c r="C24">
        <v>2019</v>
      </c>
      <c r="D24" s="12" t="s">
        <v>31</v>
      </c>
      <c r="E24" t="s">
        <v>16</v>
      </c>
      <c r="F24" s="19">
        <v>1.616821828695669E-3</v>
      </c>
      <c r="G24" s="19">
        <v>3.233643657391338E-3</v>
      </c>
      <c r="H24" s="19">
        <v>4.8504654860870066E-3</v>
      </c>
      <c r="I24" s="19">
        <v>6.467287314782676E-3</v>
      </c>
      <c r="J24" s="19">
        <v>8.0841091434783446E-3</v>
      </c>
      <c r="K24" s="19"/>
    </row>
    <row r="25" spans="2:11" x14ac:dyDescent="0.3">
      <c r="C25">
        <v>2019</v>
      </c>
      <c r="D25" s="12" t="s">
        <v>31</v>
      </c>
      <c r="E25" t="s">
        <v>17</v>
      </c>
      <c r="F25" s="19">
        <v>3.233643657391338E-3</v>
      </c>
      <c r="G25" s="19">
        <v>6.467287314782676E-3</v>
      </c>
      <c r="H25" s="19">
        <v>9.7009309721740131E-3</v>
      </c>
      <c r="I25" s="19">
        <v>1.2934574629565352E-2</v>
      </c>
      <c r="J25" s="19">
        <v>1.6168218286956689E-2</v>
      </c>
      <c r="K25" s="19"/>
    </row>
    <row r="26" spans="2:11" x14ac:dyDescent="0.3">
      <c r="C26">
        <v>2019</v>
      </c>
      <c r="D26" s="12" t="s">
        <v>31</v>
      </c>
      <c r="E26" t="s">
        <v>18</v>
      </c>
      <c r="F26" s="19">
        <v>4.8504654860870066E-3</v>
      </c>
      <c r="G26" s="19">
        <v>9.7009309721740131E-3</v>
      </c>
      <c r="H26" s="19">
        <v>1.4551396458261021E-2</v>
      </c>
      <c r="I26" s="19">
        <v>1.9401861944348026E-2</v>
      </c>
      <c r="J26" s="19">
        <v>2.4252327430435032E-2</v>
      </c>
      <c r="K26" s="19"/>
    </row>
    <row r="27" spans="2:11" x14ac:dyDescent="0.3">
      <c r="C27">
        <v>2019</v>
      </c>
      <c r="D27" s="12" t="s">
        <v>31</v>
      </c>
      <c r="E27" t="s">
        <v>19</v>
      </c>
      <c r="F27" s="19">
        <v>6.467287314782676E-3</v>
      </c>
      <c r="G27" s="19">
        <v>1.2934574629565352E-2</v>
      </c>
      <c r="H27" s="19">
        <v>1.9401861944348026E-2</v>
      </c>
      <c r="I27" s="19">
        <v>2.5869149259130704E-2</v>
      </c>
      <c r="J27" s="19">
        <v>3.2336436573913378E-2</v>
      </c>
      <c r="K27" s="19"/>
    </row>
    <row r="28" spans="2:11" x14ac:dyDescent="0.3">
      <c r="B28" t="s">
        <v>5</v>
      </c>
      <c r="C28">
        <v>2019</v>
      </c>
      <c r="D28" s="12" t="s">
        <v>5</v>
      </c>
      <c r="E28" t="s">
        <v>15</v>
      </c>
      <c r="F28" s="19">
        <v>0</v>
      </c>
      <c r="G28" s="19">
        <v>1.6612608530583196E-3</v>
      </c>
      <c r="H28" s="19">
        <v>2.4918912795874795E-3</v>
      </c>
      <c r="I28" s="19">
        <v>3.3225217061166393E-3</v>
      </c>
      <c r="J28" s="19">
        <v>4.1531521326457991E-3</v>
      </c>
      <c r="K28" s="19"/>
    </row>
    <row r="29" spans="2:11" x14ac:dyDescent="0.3">
      <c r="C29">
        <v>2019</v>
      </c>
      <c r="D29" s="12" t="s">
        <v>5</v>
      </c>
      <c r="E29" t="s">
        <v>16</v>
      </c>
      <c r="F29" s="19">
        <v>1.6612608530583196E-3</v>
      </c>
      <c r="G29" s="19">
        <v>3.3225217061166393E-3</v>
      </c>
      <c r="H29" s="19">
        <v>4.9837825591749589E-3</v>
      </c>
      <c r="I29" s="19">
        <v>6.6450434122332785E-3</v>
      </c>
      <c r="J29" s="19">
        <v>8.3063042652915982E-3</v>
      </c>
      <c r="K29" s="19"/>
    </row>
    <row r="30" spans="2:11" x14ac:dyDescent="0.3">
      <c r="C30">
        <v>2019</v>
      </c>
      <c r="D30" s="12" t="s">
        <v>5</v>
      </c>
      <c r="E30" t="s">
        <v>17</v>
      </c>
      <c r="F30" s="19">
        <v>3.3225217061166393E-3</v>
      </c>
      <c r="G30" s="19">
        <v>6.6450434122332785E-3</v>
      </c>
      <c r="H30" s="19">
        <v>9.9675651183499178E-3</v>
      </c>
      <c r="I30" s="19">
        <v>1.3290086824466557E-2</v>
      </c>
      <c r="J30" s="19">
        <v>1.6612608530583196E-2</v>
      </c>
      <c r="K30" s="19"/>
    </row>
    <row r="31" spans="2:11" x14ac:dyDescent="0.3">
      <c r="C31">
        <v>2019</v>
      </c>
      <c r="D31" s="12" t="s">
        <v>5</v>
      </c>
      <c r="E31" t="s">
        <v>18</v>
      </c>
      <c r="F31" s="19">
        <v>4.9837825591749589E-3</v>
      </c>
      <c r="G31" s="19">
        <v>9.9675651183499178E-3</v>
      </c>
      <c r="H31" s="19">
        <v>1.4951347677524877E-2</v>
      </c>
      <c r="I31" s="19">
        <v>1.9935130236699836E-2</v>
      </c>
      <c r="J31" s="19">
        <v>2.4918912795874795E-2</v>
      </c>
      <c r="K31" s="19"/>
    </row>
    <row r="32" spans="2:11" x14ac:dyDescent="0.3">
      <c r="C32">
        <v>2019</v>
      </c>
      <c r="D32" s="12" t="s">
        <v>5</v>
      </c>
      <c r="E32" t="s">
        <v>19</v>
      </c>
      <c r="F32" s="19">
        <v>6.6450434122332785E-3</v>
      </c>
      <c r="G32" s="19">
        <v>1.3290086824466557E-2</v>
      </c>
      <c r="H32" s="19">
        <v>1.9935130236699836E-2</v>
      </c>
      <c r="I32" s="19">
        <v>2.6580173648933114E-2</v>
      </c>
      <c r="J32" s="19">
        <v>3.3225217061166393E-2</v>
      </c>
      <c r="K32" s="19"/>
    </row>
    <row r="33" spans="2:11" x14ac:dyDescent="0.3">
      <c r="B33" t="s">
        <v>6</v>
      </c>
      <c r="C33">
        <v>2019</v>
      </c>
      <c r="D33" s="12" t="s">
        <v>30</v>
      </c>
      <c r="E33" t="s">
        <v>15</v>
      </c>
      <c r="F33" s="19">
        <v>0</v>
      </c>
      <c r="G33" s="19">
        <v>1.6514920962980785E-3</v>
      </c>
      <c r="H33" s="19">
        <v>2.4772381444471176E-3</v>
      </c>
      <c r="I33" s="19">
        <v>3.302984192596157E-3</v>
      </c>
      <c r="J33" s="19">
        <v>4.1287302407451961E-3</v>
      </c>
      <c r="K33" s="19"/>
    </row>
    <row r="34" spans="2:11" x14ac:dyDescent="0.3">
      <c r="C34">
        <v>2019</v>
      </c>
      <c r="D34" s="12" t="s">
        <v>30</v>
      </c>
      <c r="E34" t="s">
        <v>16</v>
      </c>
      <c r="F34" s="19">
        <v>1.6514920962980785E-3</v>
      </c>
      <c r="G34" s="19">
        <v>3.302984192596157E-3</v>
      </c>
      <c r="H34" s="19">
        <v>4.9544762888942351E-3</v>
      </c>
      <c r="I34" s="19">
        <v>6.6059683851923141E-3</v>
      </c>
      <c r="J34" s="19">
        <v>8.2574604814903921E-3</v>
      </c>
      <c r="K34" s="19"/>
    </row>
    <row r="35" spans="2:11" x14ac:dyDescent="0.3">
      <c r="C35">
        <v>2019</v>
      </c>
      <c r="D35" s="12" t="s">
        <v>30</v>
      </c>
      <c r="E35" t="s">
        <v>17</v>
      </c>
      <c r="F35" s="19">
        <v>3.302984192596157E-3</v>
      </c>
      <c r="G35" s="19">
        <v>6.6059683851923141E-3</v>
      </c>
      <c r="H35" s="19">
        <v>9.9089525777884702E-3</v>
      </c>
      <c r="I35" s="19">
        <v>1.3211936770384628E-2</v>
      </c>
      <c r="J35" s="19">
        <v>1.6514920962980784E-2</v>
      </c>
      <c r="K35" s="19"/>
    </row>
    <row r="36" spans="2:11" x14ac:dyDescent="0.3">
      <c r="C36">
        <v>2019</v>
      </c>
      <c r="D36" s="12" t="s">
        <v>30</v>
      </c>
      <c r="E36" t="s">
        <v>18</v>
      </c>
      <c r="F36" s="19">
        <v>4.9544762888942351E-3</v>
      </c>
      <c r="G36" s="19">
        <v>9.9089525777884702E-3</v>
      </c>
      <c r="H36" s="19">
        <v>1.4863428866682706E-2</v>
      </c>
      <c r="I36" s="19">
        <v>1.981790515557694E-2</v>
      </c>
      <c r="J36" s="19">
        <v>2.4772381444471178E-2</v>
      </c>
      <c r="K36" s="19"/>
    </row>
    <row r="37" spans="2:11" x14ac:dyDescent="0.3">
      <c r="C37">
        <v>2019</v>
      </c>
      <c r="D37" s="12" t="s">
        <v>30</v>
      </c>
      <c r="E37" t="s">
        <v>19</v>
      </c>
      <c r="F37" s="19">
        <v>6.6059683851923141E-3</v>
      </c>
      <c r="G37" s="19">
        <v>1.3211936770384628E-2</v>
      </c>
      <c r="H37" s="19">
        <v>1.981790515557694E-2</v>
      </c>
      <c r="I37" s="19">
        <v>2.6423873540769256E-2</v>
      </c>
      <c r="J37" s="19">
        <v>3.3029841925961569E-2</v>
      </c>
      <c r="K37" s="19"/>
    </row>
    <row r="38" spans="2:11" x14ac:dyDescent="0.3">
      <c r="B38" t="s">
        <v>7</v>
      </c>
      <c r="C38">
        <v>2019</v>
      </c>
      <c r="D38" s="12" t="s">
        <v>7</v>
      </c>
      <c r="E38" t="s">
        <v>15</v>
      </c>
      <c r="F38" s="19">
        <v>0</v>
      </c>
      <c r="G38" s="19">
        <v>1.5300963554133813E-3</v>
      </c>
      <c r="H38" s="19">
        <v>2.2951445331200718E-3</v>
      </c>
      <c r="I38" s="19">
        <v>3.0601927108267627E-3</v>
      </c>
      <c r="J38" s="19">
        <v>3.8252408885334531E-3</v>
      </c>
      <c r="K38" s="19"/>
    </row>
    <row r="39" spans="2:11" x14ac:dyDescent="0.3">
      <c r="C39">
        <v>2019</v>
      </c>
      <c r="D39" s="12" t="s">
        <v>7</v>
      </c>
      <c r="E39" t="s">
        <v>16</v>
      </c>
      <c r="F39" s="19">
        <v>1.5300963554133813E-3</v>
      </c>
      <c r="G39" s="19">
        <v>3.0601927108267627E-3</v>
      </c>
      <c r="H39" s="19">
        <v>4.5902890662401436E-3</v>
      </c>
      <c r="I39" s="19">
        <v>6.1203854216535254E-3</v>
      </c>
      <c r="J39" s="19">
        <v>7.6504817770669063E-3</v>
      </c>
      <c r="K39" s="19"/>
    </row>
    <row r="40" spans="2:11" x14ac:dyDescent="0.3">
      <c r="C40">
        <v>2019</v>
      </c>
      <c r="D40" s="12" t="s">
        <v>7</v>
      </c>
      <c r="E40" t="s">
        <v>17</v>
      </c>
      <c r="F40" s="19">
        <v>3.0601927108267627E-3</v>
      </c>
      <c r="G40" s="19">
        <v>6.1203854216535254E-3</v>
      </c>
      <c r="H40" s="19">
        <v>9.1805781324802872E-3</v>
      </c>
      <c r="I40" s="19">
        <v>1.2240770843307051E-2</v>
      </c>
      <c r="J40" s="19">
        <v>1.5300963554133813E-2</v>
      </c>
      <c r="K40" s="19"/>
    </row>
    <row r="41" spans="2:11" x14ac:dyDescent="0.3">
      <c r="C41">
        <v>2019</v>
      </c>
      <c r="D41" s="12" t="s">
        <v>7</v>
      </c>
      <c r="E41" t="s">
        <v>18</v>
      </c>
      <c r="F41" s="19">
        <v>4.5902890662401436E-3</v>
      </c>
      <c r="G41" s="19">
        <v>9.1805781324802872E-3</v>
      </c>
      <c r="H41" s="19">
        <v>1.3770867198720432E-2</v>
      </c>
      <c r="I41" s="19">
        <v>1.8361156264960574E-2</v>
      </c>
      <c r="J41" s="19">
        <v>2.2951445331200721E-2</v>
      </c>
      <c r="K41" s="19"/>
    </row>
    <row r="42" spans="2:11" x14ac:dyDescent="0.3">
      <c r="C42">
        <v>2019</v>
      </c>
      <c r="D42" s="12" t="s">
        <v>7</v>
      </c>
      <c r="E42" t="s">
        <v>19</v>
      </c>
      <c r="F42" s="19">
        <v>6.1203854216535254E-3</v>
      </c>
      <c r="G42" s="19">
        <v>1.2240770843307051E-2</v>
      </c>
      <c r="H42" s="19">
        <v>1.8361156264960574E-2</v>
      </c>
      <c r="I42" s="19">
        <v>2.4481541686614101E-2</v>
      </c>
      <c r="J42" s="19">
        <v>3.0601927108267625E-2</v>
      </c>
      <c r="K42" s="19"/>
    </row>
    <row r="43" spans="2:11" x14ac:dyDescent="0.3">
      <c r="B43" t="s">
        <v>8</v>
      </c>
      <c r="C43">
        <v>2019</v>
      </c>
      <c r="D43" s="12" t="s">
        <v>8</v>
      </c>
      <c r="E43" t="s">
        <v>15</v>
      </c>
      <c r="F43" s="19">
        <v>0</v>
      </c>
      <c r="G43" s="19">
        <v>1.5886178910033421E-3</v>
      </c>
      <c r="H43" s="19">
        <v>2.3829268365050129E-3</v>
      </c>
      <c r="I43" s="19">
        <v>3.1772357820066843E-3</v>
      </c>
      <c r="J43" s="19">
        <v>3.9715447275083552E-3</v>
      </c>
      <c r="K43" s="19"/>
    </row>
    <row r="44" spans="2:11" x14ac:dyDescent="0.3">
      <c r="C44">
        <v>2019</v>
      </c>
      <c r="D44" s="12" t="s">
        <v>8</v>
      </c>
      <c r="E44" t="s">
        <v>16</v>
      </c>
      <c r="F44" s="19">
        <v>1.5886178910033421E-3</v>
      </c>
      <c r="G44" s="19">
        <v>3.1772357820066843E-3</v>
      </c>
      <c r="H44" s="19">
        <v>4.7658536730100258E-3</v>
      </c>
      <c r="I44" s="19">
        <v>6.3544715640133686E-3</v>
      </c>
      <c r="J44" s="19">
        <v>7.9430894550167105E-3</v>
      </c>
      <c r="K44" s="19"/>
    </row>
    <row r="45" spans="2:11" x14ac:dyDescent="0.3">
      <c r="C45">
        <v>2019</v>
      </c>
      <c r="D45" s="12" t="s">
        <v>8</v>
      </c>
      <c r="E45" t="s">
        <v>17</v>
      </c>
      <c r="F45" s="19">
        <v>3.1772357820066843E-3</v>
      </c>
      <c r="G45" s="19">
        <v>6.3544715640133686E-3</v>
      </c>
      <c r="H45" s="19">
        <v>9.5317073460200515E-3</v>
      </c>
      <c r="I45" s="19">
        <v>1.2708943128026737E-2</v>
      </c>
      <c r="J45" s="19">
        <v>1.5886178910033421E-2</v>
      </c>
      <c r="K45" s="19"/>
    </row>
    <row r="46" spans="2:11" x14ac:dyDescent="0.3">
      <c r="C46">
        <v>2019</v>
      </c>
      <c r="D46" s="12" t="s">
        <v>8</v>
      </c>
      <c r="E46" t="s">
        <v>18</v>
      </c>
      <c r="F46" s="19">
        <v>4.7658536730100258E-3</v>
      </c>
      <c r="G46" s="19">
        <v>9.5317073460200515E-3</v>
      </c>
      <c r="H46" s="19">
        <v>1.429756101903008E-2</v>
      </c>
      <c r="I46" s="19">
        <v>1.9063414692040103E-2</v>
      </c>
      <c r="J46" s="19">
        <v>2.382926836505013E-2</v>
      </c>
      <c r="K46" s="19"/>
    </row>
    <row r="47" spans="2:11" x14ac:dyDescent="0.3">
      <c r="C47">
        <v>2019</v>
      </c>
      <c r="D47" s="12" t="s">
        <v>8</v>
      </c>
      <c r="E47" t="s">
        <v>19</v>
      </c>
      <c r="F47" s="19">
        <v>6.3544715640133686E-3</v>
      </c>
      <c r="G47" s="19">
        <v>1.2708943128026737E-2</v>
      </c>
      <c r="H47" s="19">
        <v>1.9063414692040103E-2</v>
      </c>
      <c r="I47" s="19">
        <v>2.5417886256053474E-2</v>
      </c>
      <c r="J47" s="19">
        <v>3.1772357820066842E-2</v>
      </c>
      <c r="K47" s="19"/>
    </row>
    <row r="48" spans="2:11" x14ac:dyDescent="0.3">
      <c r="B48" t="s">
        <v>9</v>
      </c>
      <c r="C48">
        <v>2019</v>
      </c>
      <c r="D48" s="12" t="s">
        <v>9</v>
      </c>
      <c r="E48" t="s">
        <v>15</v>
      </c>
      <c r="F48" s="19">
        <v>0</v>
      </c>
      <c r="G48" s="19">
        <v>1.7322276265034544E-3</v>
      </c>
      <c r="H48" s="19">
        <v>2.5983414397551816E-3</v>
      </c>
      <c r="I48" s="19">
        <v>3.4644552530069088E-3</v>
      </c>
      <c r="J48" s="19">
        <v>4.330569066258636E-3</v>
      </c>
      <c r="K48" s="19"/>
    </row>
    <row r="49" spans="2:11" x14ac:dyDescent="0.3">
      <c r="C49">
        <v>2019</v>
      </c>
      <c r="D49" s="12" t="s">
        <v>9</v>
      </c>
      <c r="E49" t="s">
        <v>16</v>
      </c>
      <c r="F49" s="19">
        <v>1.7322276265034544E-3</v>
      </c>
      <c r="G49" s="19">
        <v>3.4644552530069088E-3</v>
      </c>
      <c r="H49" s="19">
        <v>5.1966828795103632E-3</v>
      </c>
      <c r="I49" s="19">
        <v>6.9289105060138176E-3</v>
      </c>
      <c r="J49" s="19">
        <v>8.661138132517272E-3</v>
      </c>
      <c r="K49" s="19"/>
    </row>
    <row r="50" spans="2:11" x14ac:dyDescent="0.3">
      <c r="C50">
        <v>2019</v>
      </c>
      <c r="D50" s="12" t="s">
        <v>9</v>
      </c>
      <c r="E50" t="s">
        <v>17</v>
      </c>
      <c r="F50" s="19">
        <v>3.4644552530069088E-3</v>
      </c>
      <c r="G50" s="19">
        <v>6.9289105060138176E-3</v>
      </c>
      <c r="H50" s="19">
        <v>1.0393365759020726E-2</v>
      </c>
      <c r="I50" s="19">
        <v>1.3857821012027635E-2</v>
      </c>
      <c r="J50" s="19">
        <v>1.7322276265034544E-2</v>
      </c>
      <c r="K50" s="19"/>
    </row>
    <row r="51" spans="2:11" x14ac:dyDescent="0.3">
      <c r="C51">
        <v>2019</v>
      </c>
      <c r="D51" s="12" t="s">
        <v>9</v>
      </c>
      <c r="E51" t="s">
        <v>18</v>
      </c>
      <c r="F51" s="19">
        <v>5.1966828795103632E-3</v>
      </c>
      <c r="G51" s="19">
        <v>1.0393365759020726E-2</v>
      </c>
      <c r="H51" s="19">
        <v>1.559004863853109E-2</v>
      </c>
      <c r="I51" s="19">
        <v>2.0786731518041453E-2</v>
      </c>
      <c r="J51" s="19">
        <v>2.5983414397551814E-2</v>
      </c>
      <c r="K51" s="19"/>
    </row>
    <row r="52" spans="2:11" x14ac:dyDescent="0.3">
      <c r="C52">
        <v>2019</v>
      </c>
      <c r="D52" s="12" t="s">
        <v>9</v>
      </c>
      <c r="E52" t="s">
        <v>19</v>
      </c>
      <c r="F52" s="19">
        <v>6.9289105060138176E-3</v>
      </c>
      <c r="G52" s="19">
        <v>1.3857821012027635E-2</v>
      </c>
      <c r="H52" s="19">
        <v>2.0786731518041453E-2</v>
      </c>
      <c r="I52" s="19">
        <v>2.771564202405527E-2</v>
      </c>
      <c r="J52" s="19">
        <v>3.4644552530069088E-2</v>
      </c>
      <c r="K52" s="19"/>
    </row>
    <row r="53" spans="2:11" x14ac:dyDescent="0.3">
      <c r="B53" t="s">
        <v>10</v>
      </c>
      <c r="C53">
        <v>2019</v>
      </c>
      <c r="D53" s="12" t="s">
        <v>29</v>
      </c>
      <c r="E53" t="s">
        <v>15</v>
      </c>
      <c r="F53" s="19">
        <v>0</v>
      </c>
      <c r="G53" s="19">
        <v>1.7424646239722838E-3</v>
      </c>
      <c r="H53" s="19">
        <v>2.6136969359584253E-3</v>
      </c>
      <c r="I53" s="19">
        <v>3.4849292479445675E-3</v>
      </c>
      <c r="J53" s="19">
        <v>4.3561615599307093E-3</v>
      </c>
      <c r="K53" s="19"/>
    </row>
    <row r="54" spans="2:11" x14ac:dyDescent="0.3">
      <c r="C54">
        <v>2019</v>
      </c>
      <c r="D54" s="12" t="s">
        <v>29</v>
      </c>
      <c r="E54" t="s">
        <v>16</v>
      </c>
      <c r="F54" s="19">
        <v>1.7424646239722838E-3</v>
      </c>
      <c r="G54" s="19">
        <v>3.4849292479445675E-3</v>
      </c>
      <c r="H54" s="19">
        <v>5.2273938719168507E-3</v>
      </c>
      <c r="I54" s="19">
        <v>6.9698584958891351E-3</v>
      </c>
      <c r="J54" s="19">
        <v>8.7123231198614186E-3</v>
      </c>
      <c r="K54" s="19"/>
    </row>
    <row r="55" spans="2:11" x14ac:dyDescent="0.3">
      <c r="C55">
        <v>2019</v>
      </c>
      <c r="D55" s="12" t="s">
        <v>29</v>
      </c>
      <c r="E55" t="s">
        <v>17</v>
      </c>
      <c r="F55" s="19">
        <v>3.4849292479445675E-3</v>
      </c>
      <c r="G55" s="19">
        <v>6.9698584958891351E-3</v>
      </c>
      <c r="H55" s="19">
        <v>1.0454787743833701E-2</v>
      </c>
      <c r="I55" s="19">
        <v>1.393971699177827E-2</v>
      </c>
      <c r="J55" s="19">
        <v>1.7424646239722837E-2</v>
      </c>
      <c r="K55" s="19"/>
    </row>
    <row r="56" spans="2:11" x14ac:dyDescent="0.3">
      <c r="C56">
        <v>2019</v>
      </c>
      <c r="D56" s="12" t="s">
        <v>29</v>
      </c>
      <c r="E56" t="s">
        <v>18</v>
      </c>
      <c r="F56" s="19">
        <v>5.2273938719168507E-3</v>
      </c>
      <c r="G56" s="19">
        <v>1.0454787743833701E-2</v>
      </c>
      <c r="H56" s="19">
        <v>1.5682181615750555E-2</v>
      </c>
      <c r="I56" s="19">
        <v>2.0909575487667403E-2</v>
      </c>
      <c r="J56" s="19">
        <v>2.6136969359584254E-2</v>
      </c>
      <c r="K56" s="19"/>
    </row>
    <row r="57" spans="2:11" x14ac:dyDescent="0.3">
      <c r="C57">
        <v>2019</v>
      </c>
      <c r="D57" s="12" t="s">
        <v>29</v>
      </c>
      <c r="E57" t="s">
        <v>19</v>
      </c>
      <c r="F57" s="19">
        <v>6.9698584958891351E-3</v>
      </c>
      <c r="G57" s="19">
        <v>1.393971699177827E-2</v>
      </c>
      <c r="H57" s="19">
        <v>2.0909575487667403E-2</v>
      </c>
      <c r="I57" s="19">
        <v>2.787943398355654E-2</v>
      </c>
      <c r="J57" s="19">
        <v>3.4849292479445675E-2</v>
      </c>
      <c r="K57" s="19"/>
    </row>
    <row r="58" spans="2:11" x14ac:dyDescent="0.3">
      <c r="B58" t="s">
        <v>11</v>
      </c>
      <c r="C58">
        <v>2019</v>
      </c>
      <c r="D58" s="12" t="s">
        <v>28</v>
      </c>
      <c r="E58" t="s">
        <v>15</v>
      </c>
      <c r="F58" s="19">
        <v>0</v>
      </c>
      <c r="G58" s="19">
        <v>1.5730815554077932E-3</v>
      </c>
      <c r="H58" s="19">
        <v>2.3596223331116897E-3</v>
      </c>
      <c r="I58" s="19">
        <v>3.1461631108155863E-3</v>
      </c>
      <c r="J58" s="19">
        <v>3.9327038885194829E-3</v>
      </c>
      <c r="K58" s="19"/>
    </row>
    <row r="59" spans="2:11" x14ac:dyDescent="0.3">
      <c r="C59">
        <v>2019</v>
      </c>
      <c r="D59" s="12" t="s">
        <v>28</v>
      </c>
      <c r="E59" t="s">
        <v>16</v>
      </c>
      <c r="F59" s="19">
        <v>1.5730815554077932E-3</v>
      </c>
      <c r="G59" s="19">
        <v>3.1461631108155863E-3</v>
      </c>
      <c r="H59" s="19">
        <v>4.7192446662233795E-3</v>
      </c>
      <c r="I59" s="19">
        <v>6.2923262216311726E-3</v>
      </c>
      <c r="J59" s="19">
        <v>7.8654077770389658E-3</v>
      </c>
      <c r="K59" s="19"/>
    </row>
    <row r="60" spans="2:11" x14ac:dyDescent="0.3">
      <c r="C60">
        <v>2019</v>
      </c>
      <c r="D60" s="12" t="s">
        <v>28</v>
      </c>
      <c r="E60" t="s">
        <v>17</v>
      </c>
      <c r="F60" s="19">
        <v>3.1461631108155863E-3</v>
      </c>
      <c r="G60" s="19">
        <v>6.2923262216311726E-3</v>
      </c>
      <c r="H60" s="19">
        <v>9.4384893324467589E-3</v>
      </c>
      <c r="I60" s="19">
        <v>1.2584652443262345E-2</v>
      </c>
      <c r="J60" s="19">
        <v>1.5730815554077932E-2</v>
      </c>
      <c r="K60" s="19"/>
    </row>
    <row r="61" spans="2:11" x14ac:dyDescent="0.3">
      <c r="C61">
        <v>2019</v>
      </c>
      <c r="D61" s="12" t="s">
        <v>28</v>
      </c>
      <c r="E61" t="s">
        <v>18</v>
      </c>
      <c r="F61" s="19">
        <v>4.7192446662233795E-3</v>
      </c>
      <c r="G61" s="19">
        <v>9.4384893324467589E-3</v>
      </c>
      <c r="H61" s="19">
        <v>1.4157733998670138E-2</v>
      </c>
      <c r="I61" s="19">
        <v>1.8876978664893518E-2</v>
      </c>
      <c r="J61" s="19">
        <v>2.3596223331116897E-2</v>
      </c>
      <c r="K61" s="19"/>
    </row>
    <row r="62" spans="2:11" x14ac:dyDescent="0.3">
      <c r="C62">
        <v>2019</v>
      </c>
      <c r="D62" s="12" t="s">
        <v>28</v>
      </c>
      <c r="E62" t="s">
        <v>19</v>
      </c>
      <c r="F62" s="19">
        <v>6.2923262216311726E-3</v>
      </c>
      <c r="G62" s="19">
        <v>1.2584652443262345E-2</v>
      </c>
      <c r="H62" s="19">
        <v>1.8876978664893518E-2</v>
      </c>
      <c r="I62" s="19">
        <v>2.516930488652469E-2</v>
      </c>
      <c r="J62" s="19">
        <v>3.1461631108155863E-2</v>
      </c>
      <c r="K62" s="19"/>
    </row>
    <row r="63" spans="2:11" x14ac:dyDescent="0.3">
      <c r="B63" t="s">
        <v>12</v>
      </c>
      <c r="C63">
        <v>2019</v>
      </c>
      <c r="D63" s="12" t="s">
        <v>0</v>
      </c>
      <c r="E63" t="s">
        <v>15</v>
      </c>
      <c r="F63" s="19">
        <v>0</v>
      </c>
      <c r="G63" s="19">
        <v>1.5715941999631001E-3</v>
      </c>
      <c r="H63" s="19">
        <v>2.3573912999446498E-3</v>
      </c>
      <c r="I63" s="19">
        <v>3.1431883999262001E-3</v>
      </c>
      <c r="J63" s="19">
        <v>3.92898549990775E-3</v>
      </c>
      <c r="K63" s="19"/>
    </row>
    <row r="64" spans="2:11" x14ac:dyDescent="0.3">
      <c r="C64">
        <v>2019</v>
      </c>
      <c r="D64" s="12" t="s">
        <v>0</v>
      </c>
      <c r="E64" t="s">
        <v>16</v>
      </c>
      <c r="F64" s="19">
        <v>1.5715941999631001E-3</v>
      </c>
      <c r="G64" s="19">
        <v>3.1431883999262001E-3</v>
      </c>
      <c r="H64" s="19">
        <v>4.7147825998892995E-3</v>
      </c>
      <c r="I64" s="19">
        <v>6.2863767998524002E-3</v>
      </c>
      <c r="J64" s="19">
        <v>7.8579709998155001E-3</v>
      </c>
      <c r="K64" s="19"/>
    </row>
    <row r="65" spans="2:11" x14ac:dyDescent="0.3">
      <c r="C65">
        <v>2019</v>
      </c>
      <c r="D65" s="12" t="s">
        <v>0</v>
      </c>
      <c r="E65" t="s">
        <v>17</v>
      </c>
      <c r="F65" s="19">
        <v>3.1431883999262001E-3</v>
      </c>
      <c r="G65" s="19">
        <v>6.2863767998524002E-3</v>
      </c>
      <c r="H65" s="19">
        <v>9.429565199778599E-3</v>
      </c>
      <c r="I65" s="19">
        <v>1.25727535997048E-2</v>
      </c>
      <c r="J65" s="19">
        <v>1.5715941999631E-2</v>
      </c>
      <c r="K65" s="19"/>
    </row>
    <row r="66" spans="2:11" x14ac:dyDescent="0.3">
      <c r="C66">
        <v>2019</v>
      </c>
      <c r="D66" s="12" t="s">
        <v>0</v>
      </c>
      <c r="E66" t="s">
        <v>18</v>
      </c>
      <c r="F66" s="19">
        <v>4.7147825998892995E-3</v>
      </c>
      <c r="G66" s="19">
        <v>9.429565199778599E-3</v>
      </c>
      <c r="H66" s="19">
        <v>1.4144347799667901E-2</v>
      </c>
      <c r="I66" s="19">
        <v>1.8859130399557198E-2</v>
      </c>
      <c r="J66" s="19">
        <v>2.35739129994465E-2</v>
      </c>
      <c r="K66" s="19"/>
    </row>
    <row r="67" spans="2:11" x14ac:dyDescent="0.3">
      <c r="C67">
        <v>2019</v>
      </c>
      <c r="D67" s="12" t="s">
        <v>0</v>
      </c>
      <c r="E67" t="s">
        <v>19</v>
      </c>
      <c r="F67" s="19">
        <v>6.2863767998524002E-3</v>
      </c>
      <c r="G67" s="19">
        <v>1.25727535997048E-2</v>
      </c>
      <c r="H67" s="19">
        <v>1.8859130399557198E-2</v>
      </c>
      <c r="I67" s="19">
        <v>2.5145507199409601E-2</v>
      </c>
      <c r="J67" s="19">
        <v>3.1431883999262E-2</v>
      </c>
      <c r="K67" s="19"/>
    </row>
    <row r="68" spans="2:11" x14ac:dyDescent="0.3">
      <c r="B68" t="s">
        <v>1</v>
      </c>
      <c r="C68">
        <v>2019</v>
      </c>
      <c r="D68" s="12" t="s">
        <v>1</v>
      </c>
      <c r="E68" t="s">
        <v>15</v>
      </c>
      <c r="F68" s="19">
        <v>0</v>
      </c>
      <c r="G68" s="19">
        <v>1.7618148796654149E-3</v>
      </c>
      <c r="H68" s="19">
        <v>2.6427223194981221E-3</v>
      </c>
      <c r="I68" s="19">
        <v>3.5236297593308299E-3</v>
      </c>
      <c r="J68" s="19">
        <v>4.4045371991635373E-3</v>
      </c>
      <c r="K68" s="19"/>
    </row>
    <row r="69" spans="2:11" x14ac:dyDescent="0.3">
      <c r="C69">
        <v>2019</v>
      </c>
      <c r="D69" s="12" t="s">
        <v>1</v>
      </c>
      <c r="E69" t="s">
        <v>16</v>
      </c>
      <c r="F69" s="19">
        <v>1.7618148796654149E-3</v>
      </c>
      <c r="G69" s="19">
        <v>3.5236297593308299E-3</v>
      </c>
      <c r="H69" s="19">
        <v>5.2854446389962442E-3</v>
      </c>
      <c r="I69" s="19">
        <v>7.0472595186616598E-3</v>
      </c>
      <c r="J69" s="19">
        <v>8.8090743983270745E-3</v>
      </c>
      <c r="K69" s="19"/>
    </row>
    <row r="70" spans="2:11" x14ac:dyDescent="0.3">
      <c r="C70">
        <v>2019</v>
      </c>
      <c r="D70" s="12" t="s">
        <v>1</v>
      </c>
      <c r="E70" t="s">
        <v>17</v>
      </c>
      <c r="F70" s="19">
        <v>3.5236297593308299E-3</v>
      </c>
      <c r="G70" s="19">
        <v>7.0472595186616598E-3</v>
      </c>
      <c r="H70" s="19">
        <v>1.0570889277992488E-2</v>
      </c>
      <c r="I70" s="19">
        <v>1.409451903732332E-2</v>
      </c>
      <c r="J70" s="19">
        <v>1.7618148796654149E-2</v>
      </c>
      <c r="K70" s="19"/>
    </row>
    <row r="71" spans="2:11" x14ac:dyDescent="0.3">
      <c r="C71">
        <v>2019</v>
      </c>
      <c r="D71" s="12" t="s">
        <v>1</v>
      </c>
      <c r="E71" t="s">
        <v>18</v>
      </c>
      <c r="F71" s="19">
        <v>5.2854446389962442E-3</v>
      </c>
      <c r="G71" s="19">
        <v>1.0570889277992488E-2</v>
      </c>
      <c r="H71" s="19">
        <v>1.5856333916988735E-2</v>
      </c>
      <c r="I71" s="19">
        <v>2.1141778555984977E-2</v>
      </c>
      <c r="J71" s="19">
        <v>2.6427223194981225E-2</v>
      </c>
      <c r="K71" s="19"/>
    </row>
    <row r="72" spans="2:11" x14ac:dyDescent="0.3">
      <c r="C72">
        <v>2019</v>
      </c>
      <c r="D72" s="12" t="s">
        <v>1</v>
      </c>
      <c r="E72" t="s">
        <v>19</v>
      </c>
      <c r="F72" s="19">
        <v>7.0472595186616598E-3</v>
      </c>
      <c r="G72" s="19">
        <v>1.409451903732332E-2</v>
      </c>
      <c r="H72" s="19">
        <v>2.1141778555984977E-2</v>
      </c>
      <c r="I72" s="19">
        <v>2.8189038074646639E-2</v>
      </c>
      <c r="J72" s="19">
        <v>3.5236297593308298E-2</v>
      </c>
      <c r="K72" s="19"/>
    </row>
    <row r="73" spans="2:11" x14ac:dyDescent="0.3">
      <c r="B73" t="s">
        <v>2</v>
      </c>
      <c r="C73">
        <v>2019</v>
      </c>
      <c r="D73" s="12" t="s">
        <v>2</v>
      </c>
      <c r="E73" t="s">
        <v>15</v>
      </c>
      <c r="F73" s="19">
        <v>0</v>
      </c>
      <c r="G73" s="19">
        <v>1.4722751454361938E-3</v>
      </c>
      <c r="H73" s="19">
        <v>2.2084127181542907E-3</v>
      </c>
      <c r="I73" s="19">
        <v>2.9445502908723876E-3</v>
      </c>
      <c r="J73" s="19">
        <v>3.6806878635904845E-3</v>
      </c>
      <c r="K73" s="19"/>
    </row>
    <row r="74" spans="2:11" x14ac:dyDescent="0.3">
      <c r="C74">
        <v>2019</v>
      </c>
      <c r="D74" s="12" t="s">
        <v>2</v>
      </c>
      <c r="E74" t="s">
        <v>16</v>
      </c>
      <c r="F74" s="19">
        <v>1.4722751454361938E-3</v>
      </c>
      <c r="G74" s="19">
        <v>2.9445502908723876E-3</v>
      </c>
      <c r="H74" s="19">
        <v>4.4168254363085814E-3</v>
      </c>
      <c r="I74" s="19">
        <v>5.8891005817447752E-3</v>
      </c>
      <c r="J74" s="19">
        <v>7.3613757271809689E-3</v>
      </c>
      <c r="K74" s="19"/>
    </row>
    <row r="75" spans="2:11" x14ac:dyDescent="0.3">
      <c r="C75">
        <v>2019</v>
      </c>
      <c r="D75" s="12" t="s">
        <v>2</v>
      </c>
      <c r="E75" t="s">
        <v>17</v>
      </c>
      <c r="F75" s="19">
        <v>2.9445502908723876E-3</v>
      </c>
      <c r="G75" s="19">
        <v>5.8891005817447752E-3</v>
      </c>
      <c r="H75" s="19">
        <v>8.8336508726171627E-3</v>
      </c>
      <c r="I75" s="19">
        <v>1.177820116348955E-2</v>
      </c>
      <c r="J75" s="19">
        <v>1.4722751454361938E-2</v>
      </c>
      <c r="K75" s="19"/>
    </row>
    <row r="76" spans="2:11" x14ac:dyDescent="0.3">
      <c r="C76">
        <v>2019</v>
      </c>
      <c r="D76" s="12" t="s">
        <v>2</v>
      </c>
      <c r="E76" t="s">
        <v>18</v>
      </c>
      <c r="F76" s="19">
        <v>4.4168254363085814E-3</v>
      </c>
      <c r="G76" s="19">
        <v>8.8336508726171627E-3</v>
      </c>
      <c r="H76" s="19">
        <v>1.3250476308925745E-2</v>
      </c>
      <c r="I76" s="19">
        <v>1.7667301745234325E-2</v>
      </c>
      <c r="J76" s="19">
        <v>2.2084127181542908E-2</v>
      </c>
      <c r="K76" s="19"/>
    </row>
    <row r="77" spans="2:11" x14ac:dyDescent="0.3">
      <c r="C77">
        <v>2019</v>
      </c>
      <c r="D77" s="12" t="s">
        <v>2</v>
      </c>
      <c r="E77" t="s">
        <v>19</v>
      </c>
      <c r="F77" s="19">
        <v>5.8891005817447752E-3</v>
      </c>
      <c r="G77" s="19">
        <v>1.177820116348955E-2</v>
      </c>
      <c r="H77" s="19">
        <v>1.7667301745234325E-2</v>
      </c>
      <c r="I77" s="19">
        <v>2.3556402326979101E-2</v>
      </c>
      <c r="J77" s="19">
        <v>2.9445502908723876E-2</v>
      </c>
      <c r="K77" s="19"/>
    </row>
    <row r="78" spans="2:11" x14ac:dyDescent="0.3">
      <c r="B78" t="s">
        <v>3</v>
      </c>
      <c r="C78">
        <v>2020</v>
      </c>
      <c r="D78" s="12" t="s">
        <v>3</v>
      </c>
      <c r="E78" t="s">
        <v>15</v>
      </c>
      <c r="F78" s="19">
        <v>0</v>
      </c>
      <c r="G78" s="19">
        <v>1.9814107354166033E-3</v>
      </c>
      <c r="H78" s="19">
        <v>2.9721161031249052E-3</v>
      </c>
      <c r="I78" s="19">
        <v>3.9628214708332067E-3</v>
      </c>
      <c r="J78" s="19">
        <v>4.9535268385415086E-3</v>
      </c>
      <c r="K78" s="19"/>
    </row>
    <row r="79" spans="2:11" x14ac:dyDescent="0.3">
      <c r="C79">
        <v>2020</v>
      </c>
      <c r="D79" s="12" t="s">
        <v>3</v>
      </c>
      <c r="E79" t="s">
        <v>16</v>
      </c>
      <c r="F79" s="19">
        <v>1.9814107354166033E-3</v>
      </c>
      <c r="G79" s="19">
        <v>3.9628214708332067E-3</v>
      </c>
      <c r="H79" s="19">
        <v>5.9442322062498104E-3</v>
      </c>
      <c r="I79" s="19">
        <v>7.9256429416664134E-3</v>
      </c>
      <c r="J79" s="19">
        <v>9.9070536770830171E-3</v>
      </c>
      <c r="K79" s="19"/>
    </row>
    <row r="80" spans="2:11" x14ac:dyDescent="0.3">
      <c r="C80">
        <v>2020</v>
      </c>
      <c r="D80" s="12" t="s">
        <v>3</v>
      </c>
      <c r="E80" t="s">
        <v>17</v>
      </c>
      <c r="F80" s="19">
        <v>3.9628214708332067E-3</v>
      </c>
      <c r="G80" s="19">
        <v>7.9256429416664134E-3</v>
      </c>
      <c r="H80" s="19">
        <v>1.1888464412499621E-2</v>
      </c>
      <c r="I80" s="19">
        <v>1.5851285883332827E-2</v>
      </c>
      <c r="J80" s="19">
        <v>1.9814107354166034E-2</v>
      </c>
      <c r="K80" s="19"/>
    </row>
    <row r="81" spans="2:11" x14ac:dyDescent="0.3">
      <c r="C81">
        <v>2020</v>
      </c>
      <c r="D81" s="12" t="s">
        <v>3</v>
      </c>
      <c r="E81" t="s">
        <v>18</v>
      </c>
      <c r="F81" s="19">
        <v>5.9442322062498104E-3</v>
      </c>
      <c r="G81" s="19">
        <v>1.1888464412499621E-2</v>
      </c>
      <c r="H81" s="19">
        <v>1.7832696618749432E-2</v>
      </c>
      <c r="I81" s="19">
        <v>2.3776928824999242E-2</v>
      </c>
      <c r="J81" s="19">
        <v>2.9721161031249051E-2</v>
      </c>
      <c r="K81" s="19"/>
    </row>
    <row r="82" spans="2:11" x14ac:dyDescent="0.3">
      <c r="C82">
        <v>2020</v>
      </c>
      <c r="D82" s="12" t="s">
        <v>3</v>
      </c>
      <c r="E82" t="s">
        <v>19</v>
      </c>
      <c r="F82" s="19">
        <v>7.9256429416664134E-3</v>
      </c>
      <c r="G82" s="19">
        <v>1.5851285883332827E-2</v>
      </c>
      <c r="H82" s="19">
        <v>2.3776928824999242E-2</v>
      </c>
      <c r="I82" s="19">
        <v>3.1702571766665653E-2</v>
      </c>
      <c r="J82" s="19">
        <v>3.9628214708332068E-2</v>
      </c>
      <c r="K82" s="19"/>
    </row>
    <row r="83" spans="2:11" x14ac:dyDescent="0.3">
      <c r="B83" t="s">
        <v>31</v>
      </c>
      <c r="C83">
        <v>2020</v>
      </c>
      <c r="D83" s="12" t="s">
        <v>31</v>
      </c>
      <c r="E83" t="s">
        <v>15</v>
      </c>
      <c r="F83" s="19">
        <v>0</v>
      </c>
      <c r="G83" s="19">
        <v>1.8821756390060681E-3</v>
      </c>
      <c r="H83" s="19">
        <v>2.8232634585091021E-3</v>
      </c>
      <c r="I83" s="19">
        <v>3.7643512780121363E-3</v>
      </c>
      <c r="J83" s="19">
        <v>4.70543909751517E-3</v>
      </c>
      <c r="K83" s="19"/>
    </row>
    <row r="84" spans="2:11" x14ac:dyDescent="0.3">
      <c r="C84">
        <v>2020</v>
      </c>
      <c r="D84" s="12" t="s">
        <v>31</v>
      </c>
      <c r="E84" t="s">
        <v>16</v>
      </c>
      <c r="F84" s="19">
        <v>1.8821756390060681E-3</v>
      </c>
      <c r="G84" s="19">
        <v>3.7643512780121363E-3</v>
      </c>
      <c r="H84" s="19">
        <v>5.6465269170182042E-3</v>
      </c>
      <c r="I84" s="19">
        <v>7.5287025560242726E-3</v>
      </c>
      <c r="J84" s="19">
        <v>9.4108781950303401E-3</v>
      </c>
      <c r="K84" s="19"/>
    </row>
    <row r="85" spans="2:11" x14ac:dyDescent="0.3">
      <c r="C85">
        <v>2020</v>
      </c>
      <c r="D85" s="12" t="s">
        <v>31</v>
      </c>
      <c r="E85" t="s">
        <v>17</v>
      </c>
      <c r="F85" s="19">
        <v>3.7643512780121363E-3</v>
      </c>
      <c r="G85" s="19">
        <v>7.5287025560242726E-3</v>
      </c>
      <c r="H85" s="19">
        <v>1.1293053834036408E-2</v>
      </c>
      <c r="I85" s="19">
        <v>1.5057405112048545E-2</v>
      </c>
      <c r="J85" s="19">
        <v>1.882175639006068E-2</v>
      </c>
      <c r="K85" s="19"/>
    </row>
    <row r="86" spans="2:11" x14ac:dyDescent="0.3">
      <c r="C86">
        <v>2020</v>
      </c>
      <c r="D86" s="12" t="s">
        <v>31</v>
      </c>
      <c r="E86" t="s">
        <v>18</v>
      </c>
      <c r="F86" s="19">
        <v>5.6465269170182042E-3</v>
      </c>
      <c r="G86" s="19">
        <v>1.1293053834036408E-2</v>
      </c>
      <c r="H86" s="19">
        <v>1.6939580751054614E-2</v>
      </c>
      <c r="I86" s="19">
        <v>2.2586107668072817E-2</v>
      </c>
      <c r="J86" s="19">
        <v>2.823263458509102E-2</v>
      </c>
      <c r="K86" s="19"/>
    </row>
    <row r="87" spans="2:11" x14ac:dyDescent="0.3">
      <c r="C87">
        <v>2020</v>
      </c>
      <c r="D87" s="12" t="s">
        <v>31</v>
      </c>
      <c r="E87" t="s">
        <v>19</v>
      </c>
      <c r="F87" s="19">
        <v>7.5287025560242726E-3</v>
      </c>
      <c r="G87" s="19">
        <v>1.5057405112048545E-2</v>
      </c>
      <c r="H87" s="19">
        <v>2.2586107668072817E-2</v>
      </c>
      <c r="I87" s="19">
        <v>3.011481022409709E-2</v>
      </c>
      <c r="J87" s="19">
        <v>3.764351278012136E-2</v>
      </c>
      <c r="K87" s="19"/>
    </row>
    <row r="88" spans="2:11" x14ac:dyDescent="0.3">
      <c r="B88" t="s">
        <v>5</v>
      </c>
      <c r="C88">
        <v>2020</v>
      </c>
      <c r="D88" s="12" t="s">
        <v>5</v>
      </c>
      <c r="E88" t="s">
        <v>72</v>
      </c>
      <c r="F88" s="19">
        <v>0</v>
      </c>
      <c r="G88" s="19">
        <v>1.9372969696905516E-3</v>
      </c>
      <c r="H88" s="19">
        <v>2.9059454545358274E-3</v>
      </c>
      <c r="I88" s="19">
        <v>3.8745939393811032E-3</v>
      </c>
      <c r="J88" s="19">
        <v>4.8432424242263791E-3</v>
      </c>
      <c r="K88" s="19"/>
    </row>
    <row r="89" spans="2:11" x14ac:dyDescent="0.3">
      <c r="C89">
        <v>2020</v>
      </c>
      <c r="D89" s="12" t="s">
        <v>5</v>
      </c>
      <c r="E89" t="s">
        <v>73</v>
      </c>
      <c r="F89" s="19">
        <v>1.9372969696905516E-3</v>
      </c>
      <c r="G89" s="19">
        <v>3.8745939393811032E-3</v>
      </c>
      <c r="H89" s="19">
        <v>5.8118909090716549E-3</v>
      </c>
      <c r="I89" s="19">
        <v>7.7491878787622065E-3</v>
      </c>
      <c r="J89" s="19">
        <v>9.6864848484527581E-3</v>
      </c>
      <c r="K89" s="19"/>
    </row>
    <row r="90" spans="2:11" x14ac:dyDescent="0.3">
      <c r="C90">
        <v>2020</v>
      </c>
      <c r="D90" s="12" t="s">
        <v>5</v>
      </c>
      <c r="E90" t="s">
        <v>74</v>
      </c>
      <c r="F90" s="19">
        <v>3.8745939393811032E-3</v>
      </c>
      <c r="G90" s="19">
        <v>7.7491878787622065E-3</v>
      </c>
      <c r="H90" s="19">
        <v>1.162378181814331E-2</v>
      </c>
      <c r="I90" s="19">
        <v>1.5498375757524413E-2</v>
      </c>
      <c r="J90" s="19">
        <v>1.9372969696905516E-2</v>
      </c>
      <c r="K90" s="19"/>
    </row>
    <row r="91" spans="2:11" x14ac:dyDescent="0.3">
      <c r="C91">
        <v>2020</v>
      </c>
      <c r="D91" s="12" t="s">
        <v>5</v>
      </c>
      <c r="E91" t="s">
        <v>75</v>
      </c>
      <c r="F91" s="19">
        <v>5.8118909090716549E-3</v>
      </c>
      <c r="G91" s="19">
        <v>1.162378181814331E-2</v>
      </c>
      <c r="H91" s="19">
        <v>1.7435672727214965E-2</v>
      </c>
      <c r="I91" s="19">
        <v>2.3247563636286619E-2</v>
      </c>
      <c r="J91" s="19">
        <v>2.9059454545358274E-2</v>
      </c>
      <c r="K91" s="19"/>
    </row>
    <row r="92" spans="2:11" x14ac:dyDescent="0.3">
      <c r="C92">
        <v>2020</v>
      </c>
      <c r="D92" s="12" t="s">
        <v>5</v>
      </c>
      <c r="E92" t="s">
        <v>76</v>
      </c>
      <c r="F92" s="19">
        <v>7.7491878787622065E-3</v>
      </c>
      <c r="G92" s="19">
        <v>1.5498375757524413E-2</v>
      </c>
      <c r="H92" s="19">
        <v>2.3247563636286619E-2</v>
      </c>
      <c r="I92" s="19">
        <v>3.0996751515048826E-2</v>
      </c>
      <c r="J92" s="19">
        <v>3.8745939393811032E-2</v>
      </c>
      <c r="K92" s="19"/>
    </row>
    <row r="93" spans="2:11" x14ac:dyDescent="0.3">
      <c r="B93" t="s">
        <v>6</v>
      </c>
      <c r="C93">
        <v>2020</v>
      </c>
      <c r="D93" s="12" t="s">
        <v>30</v>
      </c>
      <c r="E93" t="s">
        <v>72</v>
      </c>
      <c r="F93" s="19">
        <v>0</v>
      </c>
      <c r="G93" s="19">
        <v>1.7349677964678548E-3</v>
      </c>
      <c r="H93" s="19">
        <v>2.6024516947017818E-3</v>
      </c>
      <c r="I93" s="19">
        <v>3.4699355929357096E-3</v>
      </c>
      <c r="J93" s="19">
        <v>4.3374194911696366E-3</v>
      </c>
      <c r="K93" s="19"/>
    </row>
    <row r="94" spans="2:11" x14ac:dyDescent="0.3">
      <c r="C94">
        <v>2020</v>
      </c>
      <c r="D94" s="12" t="s">
        <v>30</v>
      </c>
      <c r="E94" t="s">
        <v>73</v>
      </c>
      <c r="F94" s="19">
        <v>1.7349677964678548E-3</v>
      </c>
      <c r="G94" s="19">
        <v>3.4699355929357096E-3</v>
      </c>
      <c r="H94" s="19">
        <v>5.2049033894035635E-3</v>
      </c>
      <c r="I94" s="19">
        <v>6.9398711858714192E-3</v>
      </c>
      <c r="J94" s="19">
        <v>8.6748389823392731E-3</v>
      </c>
      <c r="K94" s="19"/>
    </row>
    <row r="95" spans="2:11" x14ac:dyDescent="0.3">
      <c r="C95">
        <v>2020</v>
      </c>
      <c r="D95" s="12" t="s">
        <v>30</v>
      </c>
      <c r="E95" t="s">
        <v>74</v>
      </c>
      <c r="F95" s="19">
        <v>3.4699355929357096E-3</v>
      </c>
      <c r="G95" s="19">
        <v>6.9398711858714192E-3</v>
      </c>
      <c r="H95" s="19">
        <v>1.0409806778807127E-2</v>
      </c>
      <c r="I95" s="19">
        <v>1.3879742371742838E-2</v>
      </c>
      <c r="J95" s="19">
        <v>1.7349677964678546E-2</v>
      </c>
      <c r="K95" s="19"/>
    </row>
    <row r="96" spans="2:11" x14ac:dyDescent="0.3">
      <c r="C96">
        <v>2020</v>
      </c>
      <c r="D96" s="12" t="s">
        <v>30</v>
      </c>
      <c r="E96" t="s">
        <v>75</v>
      </c>
      <c r="F96" s="19">
        <v>5.2049033894035635E-3</v>
      </c>
      <c r="G96" s="19">
        <v>1.0409806778807127E-2</v>
      </c>
      <c r="H96" s="19">
        <v>1.5614710168210692E-2</v>
      </c>
      <c r="I96" s="19">
        <v>2.0819613557614254E-2</v>
      </c>
      <c r="J96" s="19">
        <v>2.6024516947017819E-2</v>
      </c>
      <c r="K96" s="19"/>
    </row>
    <row r="97" spans="2:11" x14ac:dyDescent="0.3">
      <c r="C97">
        <v>2020</v>
      </c>
      <c r="D97" s="12" t="s">
        <v>30</v>
      </c>
      <c r="E97" t="s">
        <v>76</v>
      </c>
      <c r="F97" s="19">
        <v>6.9398711858714192E-3</v>
      </c>
      <c r="G97" s="19">
        <v>1.3879742371742838E-2</v>
      </c>
      <c r="H97" s="19">
        <v>2.0819613557614254E-2</v>
      </c>
      <c r="I97" s="19">
        <v>2.7759484743485677E-2</v>
      </c>
      <c r="J97" s="19">
        <v>3.4699355929357092E-2</v>
      </c>
      <c r="K97" s="19"/>
    </row>
    <row r="98" spans="2:11" x14ac:dyDescent="0.3">
      <c r="B98" t="s">
        <v>7</v>
      </c>
      <c r="C98">
        <v>2020</v>
      </c>
      <c r="D98" s="12" t="s">
        <v>7</v>
      </c>
      <c r="E98" t="s">
        <v>72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/>
    </row>
    <row r="99" spans="2:11" x14ac:dyDescent="0.3">
      <c r="C99">
        <v>2020</v>
      </c>
      <c r="D99" s="12" t="s">
        <v>7</v>
      </c>
      <c r="E99" t="s">
        <v>73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/>
    </row>
    <row r="100" spans="2:11" x14ac:dyDescent="0.3">
      <c r="C100">
        <v>2020</v>
      </c>
      <c r="D100" s="12" t="s">
        <v>7</v>
      </c>
      <c r="E100" t="s">
        <v>74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/>
    </row>
    <row r="101" spans="2:11" x14ac:dyDescent="0.3">
      <c r="C101">
        <v>2020</v>
      </c>
      <c r="D101" s="12" t="s">
        <v>7</v>
      </c>
      <c r="E101" t="s">
        <v>75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/>
    </row>
    <row r="102" spans="2:11" x14ac:dyDescent="0.3">
      <c r="C102">
        <v>2020</v>
      </c>
      <c r="D102" s="12" t="s">
        <v>7</v>
      </c>
      <c r="E102" t="s">
        <v>76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/>
    </row>
    <row r="103" spans="2:11" x14ac:dyDescent="0.3">
      <c r="B103" t="s">
        <v>8</v>
      </c>
      <c r="C103">
        <v>2020</v>
      </c>
      <c r="D103" s="12" t="s">
        <v>8</v>
      </c>
      <c r="E103" t="s">
        <v>72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/>
    </row>
    <row r="104" spans="2:11" x14ac:dyDescent="0.3">
      <c r="C104">
        <v>2020</v>
      </c>
      <c r="D104" s="12" t="s">
        <v>8</v>
      </c>
      <c r="E104" t="s">
        <v>73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/>
    </row>
    <row r="105" spans="2:11" x14ac:dyDescent="0.3">
      <c r="C105">
        <v>2020</v>
      </c>
      <c r="D105" s="12" t="s">
        <v>8</v>
      </c>
      <c r="E105" t="s">
        <v>74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/>
    </row>
    <row r="106" spans="2:11" x14ac:dyDescent="0.3">
      <c r="C106">
        <v>2020</v>
      </c>
      <c r="D106" s="12" t="s">
        <v>8</v>
      </c>
      <c r="E106" t="s">
        <v>75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/>
    </row>
    <row r="107" spans="2:11" x14ac:dyDescent="0.3">
      <c r="C107">
        <v>2020</v>
      </c>
      <c r="D107" s="12" t="s">
        <v>8</v>
      </c>
      <c r="E107" t="s">
        <v>76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/>
    </row>
    <row r="108" spans="2:11" x14ac:dyDescent="0.3">
      <c r="B108" t="s">
        <v>9</v>
      </c>
      <c r="C108">
        <v>2020</v>
      </c>
      <c r="D108" s="12" t="s">
        <v>9</v>
      </c>
      <c r="E108" t="s">
        <v>72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/>
    </row>
    <row r="109" spans="2:11" x14ac:dyDescent="0.3">
      <c r="C109">
        <v>2020</v>
      </c>
      <c r="D109" s="12" t="s">
        <v>9</v>
      </c>
      <c r="E109" t="s">
        <v>73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/>
    </row>
    <row r="110" spans="2:11" x14ac:dyDescent="0.3">
      <c r="C110">
        <v>2020</v>
      </c>
      <c r="D110" s="12" t="s">
        <v>9</v>
      </c>
      <c r="E110" t="s">
        <v>74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/>
    </row>
    <row r="111" spans="2:11" x14ac:dyDescent="0.3">
      <c r="C111">
        <v>2020</v>
      </c>
      <c r="D111" s="12" t="s">
        <v>9</v>
      </c>
      <c r="E111" t="s">
        <v>75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/>
    </row>
    <row r="112" spans="2:11" x14ac:dyDescent="0.3">
      <c r="C112">
        <v>2020</v>
      </c>
      <c r="D112" s="12" t="s">
        <v>9</v>
      </c>
      <c r="E112" t="s">
        <v>76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/>
    </row>
    <row r="113" spans="2:11" x14ac:dyDescent="0.3">
      <c r="B113" t="s">
        <v>10</v>
      </c>
      <c r="C113">
        <v>2020</v>
      </c>
      <c r="D113" s="12" t="s">
        <v>29</v>
      </c>
      <c r="E113" t="s">
        <v>72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/>
    </row>
    <row r="114" spans="2:11" x14ac:dyDescent="0.3">
      <c r="C114">
        <v>2020</v>
      </c>
      <c r="D114" s="12" t="s">
        <v>29</v>
      </c>
      <c r="E114" t="s">
        <v>73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/>
    </row>
    <row r="115" spans="2:11" x14ac:dyDescent="0.3">
      <c r="C115">
        <v>2020</v>
      </c>
      <c r="D115" s="12" t="s">
        <v>29</v>
      </c>
      <c r="E115" t="s">
        <v>74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/>
    </row>
    <row r="116" spans="2:11" x14ac:dyDescent="0.3">
      <c r="C116">
        <v>2020</v>
      </c>
      <c r="D116" s="12" t="s">
        <v>29</v>
      </c>
      <c r="E116" t="s">
        <v>75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/>
    </row>
    <row r="117" spans="2:11" x14ac:dyDescent="0.3">
      <c r="C117">
        <v>2020</v>
      </c>
      <c r="D117" s="12" t="s">
        <v>29</v>
      </c>
      <c r="E117" t="s">
        <v>76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/>
    </row>
    <row r="118" spans="2:11" x14ac:dyDescent="0.3">
      <c r="B118" t="s">
        <v>11</v>
      </c>
      <c r="C118">
        <v>2020</v>
      </c>
      <c r="D118" s="12" t="s">
        <v>28</v>
      </c>
      <c r="E118" t="s">
        <v>72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/>
    </row>
    <row r="119" spans="2:11" x14ac:dyDescent="0.3">
      <c r="C119">
        <v>2020</v>
      </c>
      <c r="D119" s="12" t="s">
        <v>28</v>
      </c>
      <c r="E119" t="s">
        <v>73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/>
    </row>
    <row r="120" spans="2:11" x14ac:dyDescent="0.3">
      <c r="C120">
        <v>2020</v>
      </c>
      <c r="D120" s="12" t="s">
        <v>28</v>
      </c>
      <c r="E120" t="s">
        <v>74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/>
    </row>
    <row r="121" spans="2:11" x14ac:dyDescent="0.3">
      <c r="C121">
        <v>2020</v>
      </c>
      <c r="D121" s="12" t="s">
        <v>28</v>
      </c>
      <c r="E121" t="s">
        <v>75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/>
    </row>
    <row r="122" spans="2:11" x14ac:dyDescent="0.3">
      <c r="C122">
        <v>2020</v>
      </c>
      <c r="D122" s="12" t="s">
        <v>28</v>
      </c>
      <c r="E122" t="s">
        <v>76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/>
    </row>
    <row r="123" spans="2:11" x14ac:dyDescent="0.3">
      <c r="B123" t="s">
        <v>0</v>
      </c>
      <c r="C123">
        <v>2020</v>
      </c>
      <c r="D123" s="12" t="s">
        <v>0</v>
      </c>
      <c r="E123" t="s">
        <v>72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/>
    </row>
    <row r="124" spans="2:11" x14ac:dyDescent="0.3">
      <c r="C124">
        <v>2020</v>
      </c>
      <c r="D124" s="12" t="s">
        <v>0</v>
      </c>
      <c r="E124" t="s">
        <v>73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/>
    </row>
    <row r="125" spans="2:11" x14ac:dyDescent="0.3">
      <c r="C125">
        <v>2020</v>
      </c>
      <c r="D125" s="12" t="s">
        <v>0</v>
      </c>
      <c r="E125" t="s">
        <v>74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/>
    </row>
    <row r="126" spans="2:11" x14ac:dyDescent="0.3">
      <c r="C126">
        <v>2020</v>
      </c>
      <c r="D126" s="12" t="s">
        <v>0</v>
      </c>
      <c r="E126" t="s">
        <v>75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/>
    </row>
    <row r="127" spans="2:11" x14ac:dyDescent="0.3">
      <c r="C127">
        <v>2020</v>
      </c>
      <c r="D127" s="12" t="s">
        <v>0</v>
      </c>
      <c r="E127" t="s">
        <v>76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/>
    </row>
    <row r="128" spans="2:11" x14ac:dyDescent="0.3">
      <c r="B128" t="s">
        <v>1</v>
      </c>
      <c r="C128">
        <v>2020</v>
      </c>
      <c r="D128" s="12" t="s">
        <v>1</v>
      </c>
      <c r="E128" t="s">
        <v>72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/>
    </row>
    <row r="129" spans="2:11" x14ac:dyDescent="0.3">
      <c r="C129">
        <v>2020</v>
      </c>
      <c r="D129" s="12" t="s">
        <v>1</v>
      </c>
      <c r="E129" t="s">
        <v>73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/>
    </row>
    <row r="130" spans="2:11" x14ac:dyDescent="0.3">
      <c r="C130">
        <v>2020</v>
      </c>
      <c r="D130" s="12" t="s">
        <v>1</v>
      </c>
      <c r="E130" t="s">
        <v>74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/>
    </row>
    <row r="131" spans="2:11" x14ac:dyDescent="0.3">
      <c r="C131">
        <v>2020</v>
      </c>
      <c r="D131" s="12" t="s">
        <v>1</v>
      </c>
      <c r="E131" t="s">
        <v>75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/>
    </row>
    <row r="132" spans="2:11" x14ac:dyDescent="0.3">
      <c r="C132">
        <v>2020</v>
      </c>
      <c r="D132" s="12" t="s">
        <v>1</v>
      </c>
      <c r="E132" t="s">
        <v>76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/>
    </row>
    <row r="133" spans="2:11" x14ac:dyDescent="0.3">
      <c r="B133" t="s">
        <v>2</v>
      </c>
      <c r="C133">
        <v>2020</v>
      </c>
      <c r="D133" s="12" t="s">
        <v>2</v>
      </c>
      <c r="E133" t="s">
        <v>72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/>
    </row>
    <row r="134" spans="2:11" x14ac:dyDescent="0.3">
      <c r="C134">
        <v>2020</v>
      </c>
      <c r="D134" s="12" t="s">
        <v>2</v>
      </c>
      <c r="E134" t="s">
        <v>73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/>
    </row>
    <row r="135" spans="2:11" x14ac:dyDescent="0.3">
      <c r="C135">
        <v>2020</v>
      </c>
      <c r="D135" s="12" t="s">
        <v>2</v>
      </c>
      <c r="E135" t="s">
        <v>74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/>
    </row>
    <row r="136" spans="2:11" x14ac:dyDescent="0.3">
      <c r="C136">
        <v>2020</v>
      </c>
      <c r="D136" s="12" t="s">
        <v>2</v>
      </c>
      <c r="E136" t="s">
        <v>75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/>
    </row>
    <row r="137" spans="2:11" x14ac:dyDescent="0.3">
      <c r="C137">
        <v>2020</v>
      </c>
      <c r="D137" s="12" t="s">
        <v>2</v>
      </c>
      <c r="E137" t="s">
        <v>76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/>
    </row>
    <row r="138" spans="2:11" x14ac:dyDescent="0.3">
      <c r="B138" t="s">
        <v>3</v>
      </c>
      <c r="C138">
        <v>2021</v>
      </c>
      <c r="D138" s="12" t="s">
        <v>49</v>
      </c>
      <c r="E138" t="s">
        <v>72</v>
      </c>
      <c r="F138" s="19">
        <v>0</v>
      </c>
      <c r="G138" s="19">
        <v>2.0698371081083861E-3</v>
      </c>
      <c r="H138" s="19">
        <v>3.1047556621625794E-3</v>
      </c>
      <c r="I138" s="19">
        <v>4.1396742162167722E-3</v>
      </c>
      <c r="J138" s="19">
        <v>5.1745927702709655E-3</v>
      </c>
      <c r="K138" s="19"/>
    </row>
    <row r="139" spans="2:11" x14ac:dyDescent="0.3">
      <c r="C139">
        <v>2021</v>
      </c>
      <c r="D139" s="12" t="s">
        <v>49</v>
      </c>
      <c r="E139" t="s">
        <v>73</v>
      </c>
      <c r="F139" s="19">
        <v>2.0698371081083861E-3</v>
      </c>
      <c r="G139" s="19">
        <v>4.1396742162167722E-3</v>
      </c>
      <c r="H139" s="19">
        <v>6.2095113243251588E-3</v>
      </c>
      <c r="I139" s="19">
        <v>8.2793484324335444E-3</v>
      </c>
      <c r="J139" s="19">
        <v>1.0349185540541931E-2</v>
      </c>
      <c r="K139" s="19"/>
    </row>
    <row r="140" spans="2:11" x14ac:dyDescent="0.3">
      <c r="C140">
        <v>2021</v>
      </c>
      <c r="D140" s="12" t="s">
        <v>49</v>
      </c>
      <c r="E140" t="s">
        <v>74</v>
      </c>
      <c r="F140" s="19">
        <v>4.1396742162167722E-3</v>
      </c>
      <c r="G140" s="19">
        <v>8.2793484324335444E-3</v>
      </c>
      <c r="H140" s="19">
        <v>1.2419022648650318E-2</v>
      </c>
      <c r="I140" s="19">
        <v>1.6558696864867089E-2</v>
      </c>
      <c r="J140" s="19">
        <v>2.0698371081083862E-2</v>
      </c>
      <c r="K140" s="19"/>
    </row>
    <row r="141" spans="2:11" x14ac:dyDescent="0.3">
      <c r="C141">
        <v>2021</v>
      </c>
      <c r="D141" s="12" t="s">
        <v>49</v>
      </c>
      <c r="E141" t="s">
        <v>75</v>
      </c>
      <c r="F141" s="19">
        <v>6.2095113243251588E-3</v>
      </c>
      <c r="G141" s="19">
        <v>1.2419022648650318E-2</v>
      </c>
      <c r="H141" s="19">
        <v>1.8628533972975477E-2</v>
      </c>
      <c r="I141" s="19">
        <v>2.4838045297300635E-2</v>
      </c>
      <c r="J141" s="19">
        <v>3.1047556621625793E-2</v>
      </c>
      <c r="K141" s="19"/>
    </row>
    <row r="142" spans="2:11" x14ac:dyDescent="0.3">
      <c r="C142">
        <v>2021</v>
      </c>
      <c r="D142" s="12" t="s">
        <v>49</v>
      </c>
      <c r="E142" t="s">
        <v>76</v>
      </c>
      <c r="F142" s="19">
        <v>8.2793484324335444E-3</v>
      </c>
      <c r="G142" s="19">
        <v>1.6558696864867089E-2</v>
      </c>
      <c r="H142" s="19">
        <v>2.4838045297300635E-2</v>
      </c>
      <c r="I142" s="19">
        <v>3.3117393729734178E-2</v>
      </c>
      <c r="J142" s="19">
        <v>4.1396742162167724E-2</v>
      </c>
      <c r="K142" s="19"/>
    </row>
    <row r="143" spans="2:11" x14ac:dyDescent="0.3">
      <c r="B143" t="s">
        <v>31</v>
      </c>
      <c r="C143">
        <v>2021</v>
      </c>
      <c r="D143" s="12" t="s">
        <v>31</v>
      </c>
      <c r="E143" t="s">
        <v>72</v>
      </c>
      <c r="F143" s="19">
        <v>0</v>
      </c>
      <c r="G143" s="19">
        <v>1.6278473011993742E-3</v>
      </c>
      <c r="H143" s="19">
        <v>2.4417709517990612E-3</v>
      </c>
      <c r="I143" s="19">
        <v>3.2556946023987485E-3</v>
      </c>
      <c r="J143" s="19">
        <v>4.0696182529984352E-3</v>
      </c>
      <c r="K143" s="19"/>
    </row>
    <row r="144" spans="2:11" x14ac:dyDescent="0.3">
      <c r="C144">
        <v>2021</v>
      </c>
      <c r="D144" s="12" t="s">
        <v>31</v>
      </c>
      <c r="E144" t="s">
        <v>73</v>
      </c>
      <c r="F144" s="19">
        <v>1.6278473011993742E-3</v>
      </c>
      <c r="G144" s="19">
        <v>3.2556946023987485E-3</v>
      </c>
      <c r="H144" s="19">
        <v>4.8835419035981225E-3</v>
      </c>
      <c r="I144" s="19">
        <v>6.5113892047974969E-3</v>
      </c>
      <c r="J144" s="19">
        <v>8.1392365059968705E-3</v>
      </c>
      <c r="K144" s="19"/>
    </row>
    <row r="145" spans="2:11" x14ac:dyDescent="0.3">
      <c r="C145">
        <v>2021</v>
      </c>
      <c r="D145" s="12" t="s">
        <v>31</v>
      </c>
      <c r="E145" t="s">
        <v>74</v>
      </c>
      <c r="F145" s="19">
        <v>3.2556946023987485E-3</v>
      </c>
      <c r="G145" s="19">
        <v>6.5113892047974969E-3</v>
      </c>
      <c r="H145" s="19">
        <v>9.7670838071962449E-3</v>
      </c>
      <c r="I145" s="19">
        <v>1.3022778409594994E-2</v>
      </c>
      <c r="J145" s="19">
        <v>1.6278473011993741E-2</v>
      </c>
      <c r="K145" s="19"/>
    </row>
    <row r="146" spans="2:11" x14ac:dyDescent="0.3">
      <c r="C146">
        <v>2021</v>
      </c>
      <c r="D146" s="12" t="s">
        <v>31</v>
      </c>
      <c r="E146" t="s">
        <v>75</v>
      </c>
      <c r="F146" s="19">
        <v>4.8835419035981225E-3</v>
      </c>
      <c r="G146" s="19">
        <v>9.7670838071962449E-3</v>
      </c>
      <c r="H146" s="19">
        <v>1.4650625710794367E-2</v>
      </c>
      <c r="I146" s="19">
        <v>1.953416761439249E-2</v>
      </c>
      <c r="J146" s="19">
        <v>2.4417709517990611E-2</v>
      </c>
      <c r="K146" s="19"/>
    </row>
    <row r="147" spans="2:11" x14ac:dyDescent="0.3">
      <c r="C147">
        <v>2021</v>
      </c>
      <c r="D147" s="12" t="s">
        <v>31</v>
      </c>
      <c r="E147" t="s">
        <v>76</v>
      </c>
      <c r="F147" s="19">
        <v>6.5113892047974969E-3</v>
      </c>
      <c r="G147" s="19">
        <v>1.3022778409594994E-2</v>
      </c>
      <c r="H147" s="19">
        <v>1.953416761439249E-2</v>
      </c>
      <c r="I147" s="19">
        <v>2.6045556819189988E-2</v>
      </c>
      <c r="J147" s="19">
        <v>3.2556946023987482E-2</v>
      </c>
      <c r="K147" s="19"/>
    </row>
    <row r="148" spans="2:11" x14ac:dyDescent="0.3">
      <c r="B148" t="s">
        <v>5</v>
      </c>
      <c r="C148">
        <v>2021</v>
      </c>
      <c r="D148" s="12" t="s">
        <v>5</v>
      </c>
      <c r="E148" t="s">
        <v>72</v>
      </c>
      <c r="F148" s="19">
        <v>0</v>
      </c>
      <c r="G148" s="19">
        <v>1.961515229093738E-3</v>
      </c>
      <c r="H148" s="19">
        <v>2.9422728436406067E-3</v>
      </c>
      <c r="I148" s="19">
        <v>3.9230304581874759E-3</v>
      </c>
      <c r="J148" s="19">
        <v>4.9037880727343447E-3</v>
      </c>
      <c r="K148" s="19"/>
    </row>
    <row r="149" spans="2:11" x14ac:dyDescent="0.3">
      <c r="C149">
        <v>2021</v>
      </c>
      <c r="D149" s="12" t="s">
        <v>5</v>
      </c>
      <c r="E149" t="s">
        <v>73</v>
      </c>
      <c r="F149" s="19">
        <v>1.961515229093738E-3</v>
      </c>
      <c r="G149" s="19">
        <v>3.9230304581874759E-3</v>
      </c>
      <c r="H149" s="19">
        <v>5.8845456872812134E-3</v>
      </c>
      <c r="I149" s="19">
        <v>7.8460609163749518E-3</v>
      </c>
      <c r="J149" s="19">
        <v>9.8075761454686893E-3</v>
      </c>
      <c r="K149" s="19"/>
    </row>
    <row r="150" spans="2:11" x14ac:dyDescent="0.3">
      <c r="C150">
        <v>2021</v>
      </c>
      <c r="D150" s="12" t="s">
        <v>5</v>
      </c>
      <c r="E150" t="s">
        <v>74</v>
      </c>
      <c r="F150" s="19">
        <v>3.9230304581874759E-3</v>
      </c>
      <c r="G150" s="19">
        <v>7.8460609163749518E-3</v>
      </c>
      <c r="H150" s="19">
        <v>1.1769091374562427E-2</v>
      </c>
      <c r="I150" s="19">
        <v>1.5692121832749904E-2</v>
      </c>
      <c r="J150" s="19">
        <v>1.9615152290937379E-2</v>
      </c>
      <c r="K150" s="19"/>
    </row>
    <row r="151" spans="2:11" x14ac:dyDescent="0.3">
      <c r="C151">
        <v>2021</v>
      </c>
      <c r="D151" s="12" t="s">
        <v>5</v>
      </c>
      <c r="E151" t="s">
        <v>75</v>
      </c>
      <c r="F151" s="19">
        <v>5.8845456872812134E-3</v>
      </c>
      <c r="G151" s="19">
        <v>1.1769091374562427E-2</v>
      </c>
      <c r="H151" s="19">
        <v>1.7653637061843641E-2</v>
      </c>
      <c r="I151" s="19">
        <v>2.3538182749124854E-2</v>
      </c>
      <c r="J151" s="19">
        <v>2.9422728436406066E-2</v>
      </c>
      <c r="K151" s="19"/>
    </row>
    <row r="152" spans="2:11" x14ac:dyDescent="0.3">
      <c r="C152">
        <v>2021</v>
      </c>
      <c r="D152" s="12" t="s">
        <v>5</v>
      </c>
      <c r="E152" t="s">
        <v>76</v>
      </c>
      <c r="F152" s="19">
        <v>7.8460609163749518E-3</v>
      </c>
      <c r="G152" s="19">
        <v>1.5692121832749904E-2</v>
      </c>
      <c r="H152" s="19">
        <v>2.3538182749124854E-2</v>
      </c>
      <c r="I152" s="19">
        <v>3.1384243665499807E-2</v>
      </c>
      <c r="J152" s="19">
        <v>3.9230304581874757E-2</v>
      </c>
      <c r="K152" s="19"/>
    </row>
    <row r="153" spans="2:11" x14ac:dyDescent="0.3">
      <c r="B153" s="11" t="s">
        <v>6</v>
      </c>
      <c r="C153" s="11">
        <v>2021</v>
      </c>
      <c r="D153" s="11" t="s">
        <v>30</v>
      </c>
      <c r="E153" s="11" t="s">
        <v>72</v>
      </c>
      <c r="F153" s="41">
        <v>0</v>
      </c>
      <c r="G153" s="41">
        <v>1.581046258131931E-3</v>
      </c>
      <c r="H153" s="41">
        <v>2.3715693871978962E-3</v>
      </c>
      <c r="I153" s="41">
        <v>3.162092516263862E-3</v>
      </c>
      <c r="J153" s="41">
        <v>3.9526156453298274E-3</v>
      </c>
      <c r="K153" s="19"/>
    </row>
    <row r="154" spans="2:11" x14ac:dyDescent="0.3">
      <c r="B154" s="11"/>
      <c r="C154" s="11">
        <v>2021</v>
      </c>
      <c r="D154" s="11" t="s">
        <v>30</v>
      </c>
      <c r="E154" s="11" t="s">
        <v>73</v>
      </c>
      <c r="F154" s="41">
        <v>1.581046258131931E-3</v>
      </c>
      <c r="G154" s="41">
        <v>3.162092516263862E-3</v>
      </c>
      <c r="H154" s="41">
        <v>4.7431387743957923E-3</v>
      </c>
      <c r="I154" s="41">
        <v>6.324185032527724E-3</v>
      </c>
      <c r="J154" s="41">
        <v>7.9052312906596547E-3</v>
      </c>
      <c r="K154" s="19"/>
    </row>
    <row r="155" spans="2:11" x14ac:dyDescent="0.3">
      <c r="B155" s="11"/>
      <c r="C155" s="11">
        <v>2021</v>
      </c>
      <c r="D155" s="11" t="s">
        <v>30</v>
      </c>
      <c r="E155" s="11" t="s">
        <v>74</v>
      </c>
      <c r="F155" s="41">
        <v>3.162092516263862E-3</v>
      </c>
      <c r="G155" s="41">
        <v>6.324185032527724E-3</v>
      </c>
      <c r="H155" s="41">
        <v>9.4862775487915846E-3</v>
      </c>
      <c r="I155" s="41">
        <v>1.2648370065055448E-2</v>
      </c>
      <c r="J155" s="41">
        <v>1.5810462581319309E-2</v>
      </c>
      <c r="K155" s="19"/>
    </row>
    <row r="156" spans="2:11" x14ac:dyDescent="0.3">
      <c r="B156" s="11"/>
      <c r="C156" s="11">
        <v>2021</v>
      </c>
      <c r="D156" s="11" t="s">
        <v>30</v>
      </c>
      <c r="E156" s="11" t="s">
        <v>75</v>
      </c>
      <c r="F156" s="41">
        <v>4.7431387743957923E-3</v>
      </c>
      <c r="G156" s="41">
        <v>9.4862775487915846E-3</v>
      </c>
      <c r="H156" s="41">
        <v>1.422941632318738E-2</v>
      </c>
      <c r="I156" s="41">
        <v>1.8972555097583169E-2</v>
      </c>
      <c r="J156" s="41">
        <v>2.3715693871978964E-2</v>
      </c>
      <c r="K156" s="19"/>
    </row>
    <row r="157" spans="2:11" x14ac:dyDescent="0.3">
      <c r="B157" s="11"/>
      <c r="C157" s="11">
        <v>2021</v>
      </c>
      <c r="D157" s="11" t="s">
        <v>30</v>
      </c>
      <c r="E157" s="11" t="s">
        <v>76</v>
      </c>
      <c r="F157" s="41">
        <v>6.324185032527724E-3</v>
      </c>
      <c r="G157" s="41">
        <v>1.2648370065055448E-2</v>
      </c>
      <c r="H157" s="41">
        <v>1.8972555097583169E-2</v>
      </c>
      <c r="I157" s="41">
        <v>2.5296740130110896E-2</v>
      </c>
      <c r="J157" s="41">
        <v>3.1620925162638619E-2</v>
      </c>
      <c r="K157" s="19"/>
    </row>
    <row r="158" spans="2:11" x14ac:dyDescent="0.3">
      <c r="B158" t="s">
        <v>7</v>
      </c>
      <c r="C158">
        <v>2021</v>
      </c>
      <c r="D158" s="12" t="s">
        <v>7</v>
      </c>
      <c r="E158" t="s">
        <v>72</v>
      </c>
      <c r="F158" s="19">
        <v>0</v>
      </c>
      <c r="G158" s="19">
        <v>2.4039081260613512E-3</v>
      </c>
      <c r="H158" s="19">
        <v>3.6058621890920264E-3</v>
      </c>
      <c r="I158" s="19">
        <v>4.8078162521227024E-3</v>
      </c>
      <c r="J158" s="19">
        <v>6.0097703151533776E-3</v>
      </c>
      <c r="K158" s="19"/>
    </row>
    <row r="159" spans="2:11" x14ac:dyDescent="0.3">
      <c r="C159">
        <v>2021</v>
      </c>
      <c r="D159" s="12" t="s">
        <v>7</v>
      </c>
      <c r="E159" t="s">
        <v>73</v>
      </c>
      <c r="F159" s="19">
        <v>2.4039081260613512E-3</v>
      </c>
      <c r="G159" s="19">
        <v>4.8078162521227024E-3</v>
      </c>
      <c r="H159" s="19">
        <v>7.2117243781840527E-3</v>
      </c>
      <c r="I159" s="19">
        <v>9.6156325042454048E-3</v>
      </c>
      <c r="J159" s="19">
        <v>1.2019540630306755E-2</v>
      </c>
      <c r="K159" s="19"/>
    </row>
    <row r="160" spans="2:11" x14ac:dyDescent="0.3">
      <c r="C160">
        <v>2021</v>
      </c>
      <c r="D160" s="12" t="s">
        <v>7</v>
      </c>
      <c r="E160" t="s">
        <v>74</v>
      </c>
      <c r="F160" s="19">
        <v>4.8078162521227024E-3</v>
      </c>
      <c r="G160" s="19">
        <v>9.6156325042454048E-3</v>
      </c>
      <c r="H160" s="19">
        <v>1.4423448756368105E-2</v>
      </c>
      <c r="I160" s="19">
        <v>1.923126500849081E-2</v>
      </c>
      <c r="J160" s="19">
        <v>2.403908126061351E-2</v>
      </c>
      <c r="K160" s="19"/>
    </row>
    <row r="161" spans="2:11" x14ac:dyDescent="0.3">
      <c r="C161">
        <v>2021</v>
      </c>
      <c r="D161" s="12" t="s">
        <v>7</v>
      </c>
      <c r="E161" t="s">
        <v>75</v>
      </c>
      <c r="F161" s="19">
        <v>7.2117243781840527E-3</v>
      </c>
      <c r="G161" s="19">
        <v>1.4423448756368105E-2</v>
      </c>
      <c r="H161" s="19">
        <v>2.1635173134552158E-2</v>
      </c>
      <c r="I161" s="19">
        <v>2.8846897512736211E-2</v>
      </c>
      <c r="J161" s="19">
        <v>3.6058621890920267E-2</v>
      </c>
      <c r="K161" s="19"/>
    </row>
    <row r="162" spans="2:11" x14ac:dyDescent="0.3">
      <c r="C162">
        <v>2021</v>
      </c>
      <c r="D162" s="12" t="s">
        <v>7</v>
      </c>
      <c r="E162" t="s">
        <v>76</v>
      </c>
      <c r="F162" s="19">
        <v>9.6156325042454048E-3</v>
      </c>
      <c r="G162" s="19">
        <v>1.923126500849081E-2</v>
      </c>
      <c r="H162" s="19">
        <v>2.8846897512736211E-2</v>
      </c>
      <c r="I162" s="19">
        <v>3.8462530016981619E-2</v>
      </c>
      <c r="J162" s="19">
        <v>4.8078162521227021E-2</v>
      </c>
      <c r="K162" s="19"/>
    </row>
    <row r="163" spans="2:11" x14ac:dyDescent="0.3">
      <c r="B163" s="11" t="s">
        <v>8</v>
      </c>
      <c r="C163" s="11">
        <v>2021</v>
      </c>
      <c r="D163" s="11" t="s">
        <v>8</v>
      </c>
      <c r="E163" s="11" t="s">
        <v>72</v>
      </c>
      <c r="F163" s="41">
        <v>0</v>
      </c>
      <c r="G163" s="41">
        <v>2.2053907025235456E-3</v>
      </c>
      <c r="H163" s="41">
        <v>3.3080860537853178E-3</v>
      </c>
      <c r="I163" s="41">
        <v>4.4107814050470913E-3</v>
      </c>
      <c r="J163" s="41">
        <v>5.5134767563088634E-3</v>
      </c>
      <c r="K163" s="19"/>
    </row>
    <row r="164" spans="2:11" x14ac:dyDescent="0.3">
      <c r="B164" s="11"/>
      <c r="C164" s="11">
        <v>2021</v>
      </c>
      <c r="D164" s="11" t="s">
        <v>8</v>
      </c>
      <c r="E164" s="11" t="s">
        <v>73</v>
      </c>
      <c r="F164" s="41">
        <v>2.2053907025235456E-3</v>
      </c>
      <c r="G164" s="41">
        <v>4.4107814050470913E-3</v>
      </c>
      <c r="H164" s="41">
        <v>6.6161721075706356E-3</v>
      </c>
      <c r="I164" s="41">
        <v>8.8215628100941825E-3</v>
      </c>
      <c r="J164" s="41">
        <v>1.1026953512617727E-2</v>
      </c>
      <c r="K164" s="19"/>
    </row>
    <row r="165" spans="2:11" x14ac:dyDescent="0.3">
      <c r="B165" s="11"/>
      <c r="C165" s="11">
        <v>2021</v>
      </c>
      <c r="D165" s="11" t="s">
        <v>8</v>
      </c>
      <c r="E165" s="11" t="s">
        <v>74</v>
      </c>
      <c r="F165" s="41">
        <v>4.4107814050470913E-3</v>
      </c>
      <c r="G165" s="41">
        <v>8.8215628100941825E-3</v>
      </c>
      <c r="H165" s="41">
        <v>1.3232344215141271E-2</v>
      </c>
      <c r="I165" s="41">
        <v>1.7643125620188365E-2</v>
      </c>
      <c r="J165" s="41">
        <v>2.2053907025235454E-2</v>
      </c>
      <c r="K165" s="19"/>
    </row>
    <row r="166" spans="2:11" x14ac:dyDescent="0.3">
      <c r="B166" s="11"/>
      <c r="C166" s="11">
        <v>2021</v>
      </c>
      <c r="D166" s="11" t="s">
        <v>8</v>
      </c>
      <c r="E166" s="11" t="s">
        <v>75</v>
      </c>
      <c r="F166" s="41">
        <v>6.6161721075706356E-3</v>
      </c>
      <c r="G166" s="41">
        <v>1.3232344215141271E-2</v>
      </c>
      <c r="H166" s="41">
        <v>1.9848516322711909E-2</v>
      </c>
      <c r="I166" s="41">
        <v>2.6464688430282542E-2</v>
      </c>
      <c r="J166" s="41">
        <v>3.3080860537853182E-2</v>
      </c>
      <c r="K166" s="19"/>
    </row>
    <row r="167" spans="2:11" x14ac:dyDescent="0.3">
      <c r="B167" s="11"/>
      <c r="C167" s="11">
        <v>2021</v>
      </c>
      <c r="D167" s="11" t="s">
        <v>8</v>
      </c>
      <c r="E167" s="11" t="s">
        <v>76</v>
      </c>
      <c r="F167" s="41">
        <v>8.8215628100941825E-3</v>
      </c>
      <c r="G167" s="41">
        <v>1.7643125620188365E-2</v>
      </c>
      <c r="H167" s="41">
        <v>2.6464688430282542E-2</v>
      </c>
      <c r="I167" s="41">
        <v>3.528625124037673E-2</v>
      </c>
      <c r="J167" s="41">
        <v>4.4107814050470907E-2</v>
      </c>
      <c r="K167" s="19"/>
    </row>
    <row r="168" spans="2:11" x14ac:dyDescent="0.3">
      <c r="B168" t="s">
        <v>9</v>
      </c>
      <c r="C168">
        <v>2021</v>
      </c>
      <c r="D168" s="12" t="s">
        <v>9</v>
      </c>
      <c r="E168" t="s">
        <v>72</v>
      </c>
      <c r="F168" s="19">
        <v>0</v>
      </c>
      <c r="G168" s="19">
        <v>2.1426178395636919E-3</v>
      </c>
      <c r="H168" s="19">
        <v>3.2139267593455372E-3</v>
      </c>
      <c r="I168" s="19">
        <v>4.2852356791273838E-3</v>
      </c>
      <c r="J168" s="19">
        <v>5.356544598909229E-3</v>
      </c>
      <c r="K168" s="19"/>
    </row>
    <row r="169" spans="2:11" x14ac:dyDescent="0.3">
      <c r="C169">
        <v>2021</v>
      </c>
      <c r="D169" s="12" t="s">
        <v>9</v>
      </c>
      <c r="E169" t="s">
        <v>73</v>
      </c>
      <c r="F169" s="19">
        <v>2.1426178395636919E-3</v>
      </c>
      <c r="G169" s="19">
        <v>4.2852356791273838E-3</v>
      </c>
      <c r="H169" s="19">
        <v>6.4278535186910743E-3</v>
      </c>
      <c r="I169" s="19">
        <v>8.5704713582547675E-3</v>
      </c>
      <c r="J169" s="19">
        <v>1.0713089197818458E-2</v>
      </c>
      <c r="K169" s="19"/>
    </row>
    <row r="170" spans="2:11" x14ac:dyDescent="0.3">
      <c r="C170">
        <v>2021</v>
      </c>
      <c r="D170" s="12" t="s">
        <v>9</v>
      </c>
      <c r="E170" t="s">
        <v>74</v>
      </c>
      <c r="F170" s="19">
        <v>4.2852356791273838E-3</v>
      </c>
      <c r="G170" s="19">
        <v>8.5704713582547675E-3</v>
      </c>
      <c r="H170" s="19">
        <v>1.2855707037382149E-2</v>
      </c>
      <c r="I170" s="19">
        <v>1.7140942716509535E-2</v>
      </c>
      <c r="J170" s="19">
        <v>2.1426178395636916E-2</v>
      </c>
      <c r="K170" s="19"/>
    </row>
    <row r="171" spans="2:11" x14ac:dyDescent="0.3">
      <c r="C171">
        <v>2021</v>
      </c>
      <c r="D171" s="12" t="s">
        <v>9</v>
      </c>
      <c r="E171" t="s">
        <v>75</v>
      </c>
      <c r="F171" s="19">
        <v>6.4278535186910743E-3</v>
      </c>
      <c r="G171" s="19">
        <v>1.2855707037382149E-2</v>
      </c>
      <c r="H171" s="19">
        <v>1.9283560556073224E-2</v>
      </c>
      <c r="I171" s="19">
        <v>2.5711414074764297E-2</v>
      </c>
      <c r="J171" s="19">
        <v>3.2139267593455374E-2</v>
      </c>
      <c r="K171" s="19"/>
    </row>
    <row r="172" spans="2:11" x14ac:dyDescent="0.3">
      <c r="C172">
        <v>2021</v>
      </c>
      <c r="D172" s="12" t="s">
        <v>9</v>
      </c>
      <c r="E172" t="s">
        <v>76</v>
      </c>
      <c r="F172" s="19">
        <v>8.5704713582547675E-3</v>
      </c>
      <c r="G172" s="19">
        <v>1.7140942716509535E-2</v>
      </c>
      <c r="H172" s="19">
        <v>2.5711414074764297E-2</v>
      </c>
      <c r="I172" s="19">
        <v>3.428188543301907E-2</v>
      </c>
      <c r="J172" s="19">
        <v>4.2852356791273832E-2</v>
      </c>
      <c r="K172" s="19"/>
    </row>
    <row r="173" spans="2:11" x14ac:dyDescent="0.3">
      <c r="B173" s="11" t="s">
        <v>10</v>
      </c>
      <c r="C173" s="11">
        <v>2021</v>
      </c>
      <c r="D173" s="11" t="s">
        <v>29</v>
      </c>
      <c r="E173" s="11" t="s">
        <v>72</v>
      </c>
      <c r="F173" s="41">
        <v>0</v>
      </c>
      <c r="G173" s="41">
        <v>1.9092554782458076E-3</v>
      </c>
      <c r="H173" s="41">
        <v>2.8638832173687114E-3</v>
      </c>
      <c r="I173" s="41">
        <v>3.8185109564916153E-3</v>
      </c>
      <c r="J173" s="41">
        <v>4.7731386956145188E-3</v>
      </c>
      <c r="K173" s="19"/>
    </row>
    <row r="174" spans="2:11" x14ac:dyDescent="0.3">
      <c r="B174" s="11"/>
      <c r="C174" s="11">
        <v>2021</v>
      </c>
      <c r="D174" s="11" t="s">
        <v>29</v>
      </c>
      <c r="E174" s="11" t="s">
        <v>73</v>
      </c>
      <c r="F174" s="41">
        <v>1.9092554782458076E-3</v>
      </c>
      <c r="G174" s="41">
        <v>3.8185109564916153E-3</v>
      </c>
      <c r="H174" s="41">
        <v>5.7277664347374227E-3</v>
      </c>
      <c r="I174" s="41">
        <v>7.6370219129832306E-3</v>
      </c>
      <c r="J174" s="41">
        <v>9.5462773912290376E-3</v>
      </c>
      <c r="K174" s="19"/>
    </row>
    <row r="175" spans="2:11" x14ac:dyDescent="0.3">
      <c r="B175" s="11"/>
      <c r="C175" s="11">
        <v>2021</v>
      </c>
      <c r="D175" s="11" t="s">
        <v>29</v>
      </c>
      <c r="E175" s="11" t="s">
        <v>74</v>
      </c>
      <c r="F175" s="41">
        <v>3.8185109564916153E-3</v>
      </c>
      <c r="G175" s="41">
        <v>7.6370219129832306E-3</v>
      </c>
      <c r="H175" s="41">
        <v>1.1455532869474845E-2</v>
      </c>
      <c r="I175" s="41">
        <v>1.5274043825966461E-2</v>
      </c>
      <c r="J175" s="41">
        <v>1.9092554782458075E-2</v>
      </c>
      <c r="K175" s="19"/>
    </row>
    <row r="176" spans="2:11" x14ac:dyDescent="0.3">
      <c r="B176" s="11"/>
      <c r="C176" s="11">
        <v>2021</v>
      </c>
      <c r="D176" s="11" t="s">
        <v>29</v>
      </c>
      <c r="E176" s="11" t="s">
        <v>75</v>
      </c>
      <c r="F176" s="41">
        <v>5.7277664347374227E-3</v>
      </c>
      <c r="G176" s="41">
        <v>1.1455532869474845E-2</v>
      </c>
      <c r="H176" s="41">
        <v>1.7183299304212269E-2</v>
      </c>
      <c r="I176" s="41">
        <v>2.2911065738949691E-2</v>
      </c>
      <c r="J176" s="41">
        <v>2.8638832173687113E-2</v>
      </c>
      <c r="K176" s="19"/>
    </row>
    <row r="177" spans="2:11" x14ac:dyDescent="0.3">
      <c r="B177" s="11"/>
      <c r="C177" s="11">
        <v>2021</v>
      </c>
      <c r="D177" s="11" t="s">
        <v>29</v>
      </c>
      <c r="E177" s="11" t="s">
        <v>76</v>
      </c>
      <c r="F177" s="41">
        <v>7.6370219129832306E-3</v>
      </c>
      <c r="G177" s="41">
        <v>1.5274043825966461E-2</v>
      </c>
      <c r="H177" s="41">
        <v>2.2911065738949691E-2</v>
      </c>
      <c r="I177" s="41">
        <v>3.0548087651932922E-2</v>
      </c>
      <c r="J177" s="41">
        <v>3.818510956491615E-2</v>
      </c>
      <c r="K177" s="19"/>
    </row>
    <row r="178" spans="2:11" x14ac:dyDescent="0.3">
      <c r="B178" t="s">
        <v>11</v>
      </c>
      <c r="C178">
        <v>2021</v>
      </c>
      <c r="D178" s="12" t="s">
        <v>28</v>
      </c>
      <c r="E178" t="s">
        <v>72</v>
      </c>
      <c r="F178" s="19">
        <v>0</v>
      </c>
      <c r="G178" s="19">
        <v>2.092407026976305E-3</v>
      </c>
      <c r="H178" s="19">
        <v>3.1386105404644571E-3</v>
      </c>
      <c r="I178" s="19">
        <v>4.18481405395261E-3</v>
      </c>
      <c r="J178" s="19">
        <v>5.231017567440762E-3</v>
      </c>
      <c r="K178" s="19"/>
    </row>
    <row r="179" spans="2:11" x14ac:dyDescent="0.3">
      <c r="C179">
        <v>2021</v>
      </c>
      <c r="D179" s="12" t="s">
        <v>28</v>
      </c>
      <c r="E179" t="s">
        <v>73</v>
      </c>
      <c r="F179" s="19">
        <v>2.092407026976305E-3</v>
      </c>
      <c r="G179" s="19">
        <v>4.18481405395261E-3</v>
      </c>
      <c r="H179" s="19">
        <v>6.2772210809289141E-3</v>
      </c>
      <c r="I179" s="19">
        <v>8.36962810790522E-3</v>
      </c>
      <c r="J179" s="19">
        <v>1.0462035134881524E-2</v>
      </c>
      <c r="K179" s="19"/>
    </row>
    <row r="180" spans="2:11" x14ac:dyDescent="0.3">
      <c r="C180">
        <v>2021</v>
      </c>
      <c r="D180" s="12" t="s">
        <v>28</v>
      </c>
      <c r="E180" t="s">
        <v>74</v>
      </c>
      <c r="F180" s="19">
        <v>4.18481405395261E-3</v>
      </c>
      <c r="G180" s="19">
        <v>8.36962810790522E-3</v>
      </c>
      <c r="H180" s="19">
        <v>1.2554442161857828E-2</v>
      </c>
      <c r="I180" s="19">
        <v>1.673925621581044E-2</v>
      </c>
      <c r="J180" s="19">
        <v>2.0924070269763048E-2</v>
      </c>
      <c r="K180" s="19"/>
    </row>
    <row r="181" spans="2:11" x14ac:dyDescent="0.3">
      <c r="C181">
        <v>2021</v>
      </c>
      <c r="D181" s="12" t="s">
        <v>28</v>
      </c>
      <c r="E181" t="s">
        <v>75</v>
      </c>
      <c r="F181" s="19">
        <v>6.2772210809289141E-3</v>
      </c>
      <c r="G181" s="19">
        <v>1.2554442161857828E-2</v>
      </c>
      <c r="H181" s="19">
        <v>1.8831663242786744E-2</v>
      </c>
      <c r="I181" s="19">
        <v>2.5108884323715656E-2</v>
      </c>
      <c r="J181" s="19">
        <v>3.1386105404644572E-2</v>
      </c>
      <c r="K181" s="19"/>
    </row>
    <row r="182" spans="2:11" x14ac:dyDescent="0.3">
      <c r="C182">
        <v>2021</v>
      </c>
      <c r="D182" s="12" t="s">
        <v>28</v>
      </c>
      <c r="E182" t="s">
        <v>76</v>
      </c>
      <c r="F182" s="19">
        <v>8.36962810790522E-3</v>
      </c>
      <c r="G182" s="19">
        <v>1.673925621581044E-2</v>
      </c>
      <c r="H182" s="19">
        <v>2.5108884323715656E-2</v>
      </c>
      <c r="I182" s="19">
        <v>3.347851243162088E-2</v>
      </c>
      <c r="J182" s="19">
        <v>4.1848140539526096E-2</v>
      </c>
      <c r="K182" s="19"/>
    </row>
    <row r="183" spans="2:11" x14ac:dyDescent="0.3">
      <c r="B183" s="11" t="s">
        <v>0</v>
      </c>
      <c r="C183" s="11">
        <v>2021</v>
      </c>
      <c r="D183" s="11" t="s">
        <v>0</v>
      </c>
      <c r="E183" s="11" t="s">
        <v>72</v>
      </c>
      <c r="F183" s="41">
        <v>0</v>
      </c>
      <c r="G183" s="41">
        <v>2.0668017663521246E-3</v>
      </c>
      <c r="H183" s="41">
        <v>3.1002026495281867E-3</v>
      </c>
      <c r="I183" s="41">
        <v>4.1336035327042492E-3</v>
      </c>
      <c r="J183" s="41">
        <v>5.1670044158803113E-3</v>
      </c>
      <c r="K183" s="19"/>
    </row>
    <row r="184" spans="2:11" x14ac:dyDescent="0.3">
      <c r="B184" s="11"/>
      <c r="C184" s="11">
        <v>2021</v>
      </c>
      <c r="D184" s="11" t="s">
        <v>0</v>
      </c>
      <c r="E184" s="11" t="s">
        <v>73</v>
      </c>
      <c r="F184" s="41">
        <v>2.0668017663521246E-3</v>
      </c>
      <c r="G184" s="41">
        <v>4.1336035327042492E-3</v>
      </c>
      <c r="H184" s="41">
        <v>6.2004052990563734E-3</v>
      </c>
      <c r="I184" s="41">
        <v>8.2672070654084984E-3</v>
      </c>
      <c r="J184" s="41">
        <v>1.0334008831760623E-2</v>
      </c>
      <c r="K184" s="19"/>
    </row>
    <row r="185" spans="2:11" x14ac:dyDescent="0.3">
      <c r="B185" s="11"/>
      <c r="C185" s="11">
        <v>2021</v>
      </c>
      <c r="D185" s="11" t="s">
        <v>0</v>
      </c>
      <c r="E185" s="11" t="s">
        <v>74</v>
      </c>
      <c r="F185" s="41">
        <v>4.1336035327042492E-3</v>
      </c>
      <c r="G185" s="41">
        <v>8.2672070654084984E-3</v>
      </c>
      <c r="H185" s="41">
        <v>1.2400810598112747E-2</v>
      </c>
      <c r="I185" s="41">
        <v>1.6534414130816997E-2</v>
      </c>
      <c r="J185" s="41">
        <v>2.0668017663521245E-2</v>
      </c>
      <c r="K185" s="19"/>
    </row>
    <row r="186" spans="2:11" x14ac:dyDescent="0.3">
      <c r="B186" s="11"/>
      <c r="C186" s="11">
        <v>2021</v>
      </c>
      <c r="D186" s="11" t="s">
        <v>0</v>
      </c>
      <c r="E186" s="11" t="s">
        <v>75</v>
      </c>
      <c r="F186" s="41">
        <v>6.2004052990563734E-3</v>
      </c>
      <c r="G186" s="41">
        <v>1.2400810598112747E-2</v>
      </c>
      <c r="H186" s="41">
        <v>1.8601215897169121E-2</v>
      </c>
      <c r="I186" s="41">
        <v>2.4801621196225494E-2</v>
      </c>
      <c r="J186" s="41">
        <v>3.1002026495281866E-2</v>
      </c>
      <c r="K186" s="19"/>
    </row>
    <row r="187" spans="2:11" x14ac:dyDescent="0.3">
      <c r="B187" s="11"/>
      <c r="C187" s="11">
        <v>2021</v>
      </c>
      <c r="D187" s="11" t="s">
        <v>0</v>
      </c>
      <c r="E187" s="11" t="s">
        <v>76</v>
      </c>
      <c r="F187" s="41">
        <v>8.2672070654084984E-3</v>
      </c>
      <c r="G187" s="41">
        <v>1.6534414130816997E-2</v>
      </c>
      <c r="H187" s="41">
        <v>2.4801621196225494E-2</v>
      </c>
      <c r="I187" s="41">
        <v>3.3068828261633994E-2</v>
      </c>
      <c r="J187" s="41">
        <v>4.133603532704249E-2</v>
      </c>
      <c r="K187" s="19"/>
    </row>
    <row r="188" spans="2:11" x14ac:dyDescent="0.3">
      <c r="B188" t="s">
        <v>1</v>
      </c>
      <c r="C188">
        <v>2021</v>
      </c>
      <c r="D188" s="12" t="s">
        <v>1</v>
      </c>
      <c r="E188" t="s">
        <v>72</v>
      </c>
      <c r="F188" s="19">
        <v>0</v>
      </c>
      <c r="G188" s="19">
        <v>1.9835732730675766E-3</v>
      </c>
      <c r="H188" s="19">
        <v>2.9753599096013646E-3</v>
      </c>
      <c r="I188" s="19">
        <v>3.9671465461351531E-3</v>
      </c>
      <c r="J188" s="19">
        <v>4.9589331826689412E-3</v>
      </c>
      <c r="K188" s="19"/>
    </row>
    <row r="189" spans="2:11" x14ac:dyDescent="0.3">
      <c r="C189">
        <v>2021</v>
      </c>
      <c r="D189" s="12" t="s">
        <v>1</v>
      </c>
      <c r="E189" t="s">
        <v>73</v>
      </c>
      <c r="F189" s="19">
        <v>1.9835732730675766E-3</v>
      </c>
      <c r="G189" s="19">
        <v>3.9671465461351531E-3</v>
      </c>
      <c r="H189" s="19">
        <v>5.9507198192027292E-3</v>
      </c>
      <c r="I189" s="19">
        <v>7.9342930922703062E-3</v>
      </c>
      <c r="J189" s="19">
        <v>9.9178663653378824E-3</v>
      </c>
      <c r="K189" s="19"/>
    </row>
    <row r="190" spans="2:11" x14ac:dyDescent="0.3">
      <c r="C190">
        <v>2021</v>
      </c>
      <c r="D190" s="12" t="s">
        <v>1</v>
      </c>
      <c r="E190" t="s">
        <v>74</v>
      </c>
      <c r="F190" s="19">
        <v>3.9671465461351531E-3</v>
      </c>
      <c r="G190" s="19">
        <v>7.9342930922703062E-3</v>
      </c>
      <c r="H190" s="19">
        <v>1.1901439638405458E-2</v>
      </c>
      <c r="I190" s="19">
        <v>1.5868586184540612E-2</v>
      </c>
      <c r="J190" s="19">
        <v>1.9835732730675765E-2</v>
      </c>
      <c r="K190" s="19"/>
    </row>
    <row r="191" spans="2:11" x14ac:dyDescent="0.3">
      <c r="C191">
        <v>2021</v>
      </c>
      <c r="D191" s="12" t="s">
        <v>1</v>
      </c>
      <c r="E191" t="s">
        <v>75</v>
      </c>
      <c r="F191" s="19">
        <v>5.9507198192027292E-3</v>
      </c>
      <c r="G191" s="19">
        <v>1.1901439638405458E-2</v>
      </c>
      <c r="H191" s="19">
        <v>1.785215945760819E-2</v>
      </c>
      <c r="I191" s="19">
        <v>2.3802879276810917E-2</v>
      </c>
      <c r="J191" s="19">
        <v>2.9753599096013647E-2</v>
      </c>
      <c r="K191" s="19"/>
    </row>
    <row r="192" spans="2:11" x14ac:dyDescent="0.3">
      <c r="C192">
        <v>2021</v>
      </c>
      <c r="D192" s="12" t="s">
        <v>1</v>
      </c>
      <c r="E192" t="s">
        <v>76</v>
      </c>
      <c r="F192" s="19">
        <v>7.9342930922703062E-3</v>
      </c>
      <c r="G192" s="19">
        <v>1.5868586184540612E-2</v>
      </c>
      <c r="H192" s="19">
        <v>2.3802879276810917E-2</v>
      </c>
      <c r="I192" s="19">
        <v>3.1737172369081225E-2</v>
      </c>
      <c r="J192" s="19">
        <v>3.9671465461351529E-2</v>
      </c>
      <c r="K192" s="19"/>
    </row>
    <row r="193" spans="2:11" x14ac:dyDescent="0.3">
      <c r="B193" s="11" t="s">
        <v>2</v>
      </c>
      <c r="C193" s="11">
        <v>2021</v>
      </c>
      <c r="D193" s="11" t="s">
        <v>2</v>
      </c>
      <c r="E193" s="11" t="s">
        <v>72</v>
      </c>
      <c r="F193" s="41">
        <v>0</v>
      </c>
      <c r="G193" s="41">
        <v>1.7169393286142573E-3</v>
      </c>
      <c r="H193" s="41">
        <v>2.5754089929213857E-3</v>
      </c>
      <c r="I193" s="41">
        <v>3.4338786572285147E-3</v>
      </c>
      <c r="J193" s="41">
        <v>4.2923483215356432E-3</v>
      </c>
      <c r="K193" s="19"/>
    </row>
    <row r="194" spans="2:11" x14ac:dyDescent="0.3">
      <c r="B194" s="11"/>
      <c r="C194" s="11">
        <v>2021</v>
      </c>
      <c r="D194" s="11" t="s">
        <v>2</v>
      </c>
      <c r="E194" s="11" t="s">
        <v>73</v>
      </c>
      <c r="F194" s="41">
        <v>1.7169393286142573E-3</v>
      </c>
      <c r="G194" s="41">
        <v>3.4338786572285147E-3</v>
      </c>
      <c r="H194" s="41">
        <v>5.1508179858427714E-3</v>
      </c>
      <c r="I194" s="41">
        <v>6.8677573144570294E-3</v>
      </c>
      <c r="J194" s="41">
        <v>8.5846966430712865E-3</v>
      </c>
      <c r="K194" s="19"/>
    </row>
    <row r="195" spans="2:11" x14ac:dyDescent="0.3">
      <c r="B195" s="11"/>
      <c r="C195" s="11">
        <v>2021</v>
      </c>
      <c r="D195" s="11" t="s">
        <v>2</v>
      </c>
      <c r="E195" s="11" t="s">
        <v>74</v>
      </c>
      <c r="F195" s="41">
        <v>3.4338786572285147E-3</v>
      </c>
      <c r="G195" s="41">
        <v>6.8677573144570294E-3</v>
      </c>
      <c r="H195" s="41">
        <v>1.0301635971685543E-2</v>
      </c>
      <c r="I195" s="41">
        <v>1.3735514628914059E-2</v>
      </c>
      <c r="J195" s="41">
        <v>1.7169393286142573E-2</v>
      </c>
      <c r="K195" s="19"/>
    </row>
    <row r="196" spans="2:11" x14ac:dyDescent="0.3">
      <c r="B196" s="11"/>
      <c r="C196" s="11">
        <v>2021</v>
      </c>
      <c r="D196" s="11" t="s">
        <v>2</v>
      </c>
      <c r="E196" s="11" t="s">
        <v>75</v>
      </c>
      <c r="F196" s="41">
        <v>5.1508179858427714E-3</v>
      </c>
      <c r="G196" s="41">
        <v>1.0301635971685543E-2</v>
      </c>
      <c r="H196" s="41">
        <v>1.5452453957528317E-2</v>
      </c>
      <c r="I196" s="41">
        <v>2.0603271943371086E-2</v>
      </c>
      <c r="J196" s="41">
        <v>2.5754089929213859E-2</v>
      </c>
      <c r="K196" s="19"/>
    </row>
    <row r="197" spans="2:11" x14ac:dyDescent="0.3">
      <c r="B197" s="11"/>
      <c r="C197" s="11">
        <v>2021</v>
      </c>
      <c r="D197" s="11" t="s">
        <v>2</v>
      </c>
      <c r="E197" s="11" t="s">
        <v>76</v>
      </c>
      <c r="F197" s="41">
        <v>6.8677573144570294E-3</v>
      </c>
      <c r="G197" s="41">
        <v>1.3735514628914059E-2</v>
      </c>
      <c r="H197" s="41">
        <v>2.0603271943371086E-2</v>
      </c>
      <c r="I197" s="41">
        <v>2.7471029257828117E-2</v>
      </c>
      <c r="J197" s="41">
        <v>3.4338786572285146E-2</v>
      </c>
      <c r="K197" s="19"/>
    </row>
    <row r="198" spans="2:11" x14ac:dyDescent="0.3">
      <c r="B198" t="s">
        <v>3</v>
      </c>
      <c r="C198">
        <v>2022</v>
      </c>
      <c r="D198" s="12" t="s">
        <v>3</v>
      </c>
      <c r="E198" t="s">
        <v>72</v>
      </c>
      <c r="F198" s="19">
        <v>0</v>
      </c>
      <c r="G198" s="19">
        <v>1.8326736312640297E-3</v>
      </c>
      <c r="H198" s="19">
        <v>2.7490104468960441E-3</v>
      </c>
      <c r="I198" s="19">
        <v>3.6653472625280594E-3</v>
      </c>
      <c r="J198" s="19">
        <v>4.5816840781600738E-3</v>
      </c>
      <c r="K198" s="19"/>
    </row>
    <row r="199" spans="2:11" x14ac:dyDescent="0.3">
      <c r="C199">
        <v>2022</v>
      </c>
      <c r="D199" s="12" t="s">
        <v>3</v>
      </c>
      <c r="E199" t="s">
        <v>73</v>
      </c>
      <c r="F199" s="19">
        <v>1.8326736312640297E-3</v>
      </c>
      <c r="G199" s="19">
        <v>3.6653472625280594E-3</v>
      </c>
      <c r="H199" s="19">
        <v>5.4980208937920882E-3</v>
      </c>
      <c r="I199" s="19">
        <v>7.3306945250561188E-3</v>
      </c>
      <c r="J199" s="19">
        <v>9.1633681563201477E-3</v>
      </c>
      <c r="K199" s="19"/>
    </row>
    <row r="200" spans="2:11" x14ac:dyDescent="0.3">
      <c r="C200">
        <v>2022</v>
      </c>
      <c r="D200" s="12" t="s">
        <v>3</v>
      </c>
      <c r="E200" t="s">
        <v>74</v>
      </c>
      <c r="F200" s="19">
        <v>3.6653472625280594E-3</v>
      </c>
      <c r="G200" s="19">
        <v>7.3306945250561188E-3</v>
      </c>
      <c r="H200" s="19">
        <v>1.0996041787584176E-2</v>
      </c>
      <c r="I200" s="19">
        <v>1.4661389050112238E-2</v>
      </c>
      <c r="J200" s="19">
        <v>1.8326736312640295E-2</v>
      </c>
      <c r="K200" s="19"/>
    </row>
    <row r="201" spans="2:11" x14ac:dyDescent="0.3">
      <c r="C201">
        <v>2022</v>
      </c>
      <c r="D201" s="12" t="s">
        <v>3</v>
      </c>
      <c r="E201" t="s">
        <v>75</v>
      </c>
      <c r="F201" s="19">
        <v>5.4980208937920882E-3</v>
      </c>
      <c r="G201" s="19">
        <v>1.0996041787584176E-2</v>
      </c>
      <c r="H201" s="19">
        <v>1.6494062681376265E-2</v>
      </c>
      <c r="I201" s="19">
        <v>2.1992083575168353E-2</v>
      </c>
      <c r="J201" s="19">
        <v>2.7490104468960441E-2</v>
      </c>
      <c r="K201" s="19"/>
    </row>
    <row r="202" spans="2:11" x14ac:dyDescent="0.3">
      <c r="C202">
        <v>2022</v>
      </c>
      <c r="D202" s="12" t="s">
        <v>3</v>
      </c>
      <c r="E202" t="s">
        <v>76</v>
      </c>
      <c r="F202" s="19">
        <v>7.3306945250561188E-3</v>
      </c>
      <c r="G202" s="19">
        <v>1.4661389050112238E-2</v>
      </c>
      <c r="H202" s="19">
        <v>2.1992083575168353E-2</v>
      </c>
      <c r="I202" s="19">
        <v>2.9322778100224475E-2</v>
      </c>
      <c r="J202" s="19">
        <v>3.6653472625280591E-2</v>
      </c>
      <c r="K202" s="19"/>
    </row>
    <row r="203" spans="2:11" x14ac:dyDescent="0.3">
      <c r="B203" s="11" t="s">
        <v>31</v>
      </c>
      <c r="C203" s="11">
        <v>2022</v>
      </c>
      <c r="D203" s="11" t="s">
        <v>31</v>
      </c>
      <c r="E203" s="11" t="s">
        <v>72</v>
      </c>
      <c r="F203" s="41">
        <v>0</v>
      </c>
      <c r="G203" s="41">
        <v>1.9282796148356544E-3</v>
      </c>
      <c r="H203" s="41">
        <v>2.8924194222534816E-3</v>
      </c>
      <c r="I203" s="41">
        <v>3.8565592296713087E-3</v>
      </c>
      <c r="J203" s="41">
        <v>4.8206990370891359E-3</v>
      </c>
      <c r="K203" s="19"/>
    </row>
    <row r="204" spans="2:11" x14ac:dyDescent="0.3">
      <c r="B204" s="11"/>
      <c r="C204" s="11">
        <v>2022</v>
      </c>
      <c r="D204" s="11" t="s">
        <v>31</v>
      </c>
      <c r="E204" s="11" t="s">
        <v>73</v>
      </c>
      <c r="F204" s="41">
        <v>1.9282796148356544E-3</v>
      </c>
      <c r="G204" s="41">
        <v>3.8565592296713087E-3</v>
      </c>
      <c r="H204" s="41">
        <v>5.7848388445069631E-3</v>
      </c>
      <c r="I204" s="41">
        <v>7.7131184593426175E-3</v>
      </c>
      <c r="J204" s="41">
        <v>9.6413980741782718E-3</v>
      </c>
      <c r="K204" s="19"/>
    </row>
    <row r="205" spans="2:11" x14ac:dyDescent="0.3">
      <c r="B205" s="11"/>
      <c r="C205" s="11">
        <v>2022</v>
      </c>
      <c r="D205" s="11" t="s">
        <v>31</v>
      </c>
      <c r="E205" s="11" t="s">
        <v>74</v>
      </c>
      <c r="F205" s="41">
        <v>3.8565592296713087E-3</v>
      </c>
      <c r="G205" s="41">
        <v>7.7131184593426175E-3</v>
      </c>
      <c r="H205" s="41">
        <v>1.1569677689013926E-2</v>
      </c>
      <c r="I205" s="41">
        <v>1.5426236918685235E-2</v>
      </c>
      <c r="J205" s="41">
        <v>1.9282796148356544E-2</v>
      </c>
      <c r="K205" s="19"/>
    </row>
    <row r="206" spans="2:11" x14ac:dyDescent="0.3">
      <c r="B206" s="11"/>
      <c r="C206" s="11">
        <v>2022</v>
      </c>
      <c r="D206" s="11" t="s">
        <v>31</v>
      </c>
      <c r="E206" s="11" t="s">
        <v>75</v>
      </c>
      <c r="F206" s="41">
        <v>5.7848388445069631E-3</v>
      </c>
      <c r="G206" s="41">
        <v>1.1569677689013926E-2</v>
      </c>
      <c r="H206" s="41">
        <v>1.7354516533520891E-2</v>
      </c>
      <c r="I206" s="41">
        <v>2.3139355378027852E-2</v>
      </c>
      <c r="J206" s="41">
        <v>2.8924194222534817E-2</v>
      </c>
      <c r="K206" s="19"/>
    </row>
    <row r="207" spans="2:11" x14ac:dyDescent="0.3">
      <c r="B207" s="11"/>
      <c r="C207" s="11">
        <v>2022</v>
      </c>
      <c r="D207" s="11" t="s">
        <v>31</v>
      </c>
      <c r="E207" s="11" t="s">
        <v>76</v>
      </c>
      <c r="F207" s="41">
        <v>7.7131184593426175E-3</v>
      </c>
      <c r="G207" s="41">
        <v>1.5426236918685235E-2</v>
      </c>
      <c r="H207" s="41">
        <v>2.3139355378027852E-2</v>
      </c>
      <c r="I207" s="41">
        <v>3.085247383737047E-2</v>
      </c>
      <c r="J207" s="41">
        <v>3.8565592296713087E-2</v>
      </c>
      <c r="K207" s="19"/>
    </row>
    <row r="208" spans="2:11" x14ac:dyDescent="0.3">
      <c r="B208" t="s">
        <v>5</v>
      </c>
      <c r="C208">
        <v>2022</v>
      </c>
      <c r="D208" s="12" t="s">
        <v>5</v>
      </c>
      <c r="E208" t="s">
        <v>72</v>
      </c>
      <c r="F208" s="19">
        <v>0</v>
      </c>
      <c r="G208" s="19">
        <v>1.6477541213069319E-3</v>
      </c>
      <c r="H208" s="19">
        <v>2.4716311819603974E-3</v>
      </c>
      <c r="I208" s="19">
        <v>3.2955082426138638E-3</v>
      </c>
      <c r="J208" s="19">
        <v>4.1193853032673294E-3</v>
      </c>
      <c r="K208" s="19"/>
    </row>
    <row r="209" spans="2:11" x14ac:dyDescent="0.3">
      <c r="C209">
        <v>2022</v>
      </c>
      <c r="D209" s="12" t="s">
        <v>5</v>
      </c>
      <c r="E209" t="s">
        <v>73</v>
      </c>
      <c r="F209" s="19">
        <v>1.6477541213069319E-3</v>
      </c>
      <c r="G209" s="19">
        <v>3.2955082426138638E-3</v>
      </c>
      <c r="H209" s="19">
        <v>4.9432623639207949E-3</v>
      </c>
      <c r="I209" s="19">
        <v>6.5910164852277277E-3</v>
      </c>
      <c r="J209" s="19">
        <v>8.2387706065346587E-3</v>
      </c>
      <c r="K209" s="19"/>
    </row>
    <row r="210" spans="2:11" x14ac:dyDescent="0.3">
      <c r="C210">
        <v>2022</v>
      </c>
      <c r="D210" s="12" t="s">
        <v>5</v>
      </c>
      <c r="E210" t="s">
        <v>74</v>
      </c>
      <c r="F210" s="19">
        <v>3.2955082426138638E-3</v>
      </c>
      <c r="G210" s="19">
        <v>6.5910164852277277E-3</v>
      </c>
      <c r="H210" s="19">
        <v>9.8865247278415898E-3</v>
      </c>
      <c r="I210" s="19">
        <v>1.3182032970455455E-2</v>
      </c>
      <c r="J210" s="19">
        <v>1.6477541213069317E-2</v>
      </c>
      <c r="K210" s="19"/>
    </row>
    <row r="211" spans="2:11" x14ac:dyDescent="0.3">
      <c r="C211">
        <v>2022</v>
      </c>
      <c r="D211" s="12" t="s">
        <v>5</v>
      </c>
      <c r="E211" t="s">
        <v>75</v>
      </c>
      <c r="F211" s="19">
        <v>4.9432623639207949E-3</v>
      </c>
      <c r="G211" s="19">
        <v>9.8865247278415898E-3</v>
      </c>
      <c r="H211" s="19">
        <v>1.4829787091762386E-2</v>
      </c>
      <c r="I211" s="19">
        <v>1.977304945568318E-2</v>
      </c>
      <c r="J211" s="19">
        <v>2.4716311819603976E-2</v>
      </c>
      <c r="K211" s="19"/>
    </row>
    <row r="212" spans="2:11" x14ac:dyDescent="0.3">
      <c r="C212">
        <v>2022</v>
      </c>
      <c r="D212" s="12" t="s">
        <v>5</v>
      </c>
      <c r="E212" t="s">
        <v>76</v>
      </c>
      <c r="F212" s="19">
        <v>6.5910164852277277E-3</v>
      </c>
      <c r="G212" s="19">
        <v>1.3182032970455455E-2</v>
      </c>
      <c r="H212" s="19">
        <v>1.977304945568318E-2</v>
      </c>
      <c r="I212" s="19">
        <v>2.6364065940910911E-2</v>
      </c>
      <c r="J212" s="19">
        <v>3.2955082426138635E-2</v>
      </c>
      <c r="K212" s="19"/>
    </row>
    <row r="213" spans="2:11" x14ac:dyDescent="0.3">
      <c r="B213" s="11" t="s">
        <v>6</v>
      </c>
      <c r="C213" s="11">
        <v>2022</v>
      </c>
      <c r="D213" s="11" t="s">
        <v>30</v>
      </c>
      <c r="E213" s="11" t="s">
        <v>72</v>
      </c>
      <c r="F213" s="41">
        <v>0</v>
      </c>
      <c r="G213" s="41">
        <v>1.6523210212092611E-3</v>
      </c>
      <c r="H213" s="41">
        <v>2.4784815318138914E-3</v>
      </c>
      <c r="I213" s="41">
        <v>3.3046420424185222E-3</v>
      </c>
      <c r="J213" s="41">
        <v>4.1308025530231527E-3</v>
      </c>
      <c r="K213" s="19"/>
    </row>
    <row r="214" spans="2:11" x14ac:dyDescent="0.3">
      <c r="B214" s="11"/>
      <c r="C214" s="11">
        <v>2022</v>
      </c>
      <c r="D214" s="11" t="s">
        <v>30</v>
      </c>
      <c r="E214" s="11" t="s">
        <v>73</v>
      </c>
      <c r="F214" s="41">
        <v>1.6523210212092611E-3</v>
      </c>
      <c r="G214" s="41">
        <v>3.3046420424185222E-3</v>
      </c>
      <c r="H214" s="41">
        <v>4.9569630636277827E-3</v>
      </c>
      <c r="I214" s="41">
        <v>6.6092840848370445E-3</v>
      </c>
      <c r="J214" s="41">
        <v>8.2616051060463054E-3</v>
      </c>
      <c r="K214" s="19"/>
    </row>
    <row r="215" spans="2:11" x14ac:dyDescent="0.3">
      <c r="B215" s="11"/>
      <c r="C215" s="11">
        <v>2022</v>
      </c>
      <c r="D215" s="11" t="s">
        <v>30</v>
      </c>
      <c r="E215" s="11" t="s">
        <v>74</v>
      </c>
      <c r="F215" s="41">
        <v>3.3046420424185222E-3</v>
      </c>
      <c r="G215" s="41">
        <v>6.6092840848370445E-3</v>
      </c>
      <c r="H215" s="41">
        <v>9.9139261272555654E-3</v>
      </c>
      <c r="I215" s="41">
        <v>1.3218568169674089E-2</v>
      </c>
      <c r="J215" s="41">
        <v>1.6523210212092611E-2</v>
      </c>
      <c r="K215" s="19"/>
    </row>
    <row r="216" spans="2:11" x14ac:dyDescent="0.3">
      <c r="B216" s="11"/>
      <c r="C216" s="11">
        <v>2022</v>
      </c>
      <c r="D216" s="11" t="s">
        <v>30</v>
      </c>
      <c r="E216" s="11" t="s">
        <v>75</v>
      </c>
      <c r="F216" s="41">
        <v>4.9569630636277827E-3</v>
      </c>
      <c r="G216" s="41">
        <v>9.9139261272555654E-3</v>
      </c>
      <c r="H216" s="41">
        <v>1.4870889190883351E-2</v>
      </c>
      <c r="I216" s="41">
        <v>1.9827852254511131E-2</v>
      </c>
      <c r="J216" s="41">
        <v>2.4784815318138916E-2</v>
      </c>
      <c r="K216" s="19"/>
    </row>
    <row r="217" spans="2:11" x14ac:dyDescent="0.3">
      <c r="B217" s="11"/>
      <c r="C217" s="11">
        <v>2022</v>
      </c>
      <c r="D217" s="11" t="s">
        <v>30</v>
      </c>
      <c r="E217" s="11" t="s">
        <v>76</v>
      </c>
      <c r="F217" s="41">
        <v>6.6092840848370445E-3</v>
      </c>
      <c r="G217" s="41">
        <v>1.3218568169674089E-2</v>
      </c>
      <c r="H217" s="41">
        <v>1.9827852254511131E-2</v>
      </c>
      <c r="I217" s="41">
        <v>2.6437136339348178E-2</v>
      </c>
      <c r="J217" s="41">
        <v>3.3046420424185222E-2</v>
      </c>
      <c r="K217" s="19"/>
    </row>
    <row r="218" spans="2:11" x14ac:dyDescent="0.3">
      <c r="B218" t="s">
        <v>7</v>
      </c>
      <c r="C218">
        <v>2022</v>
      </c>
      <c r="D218" s="12" t="s">
        <v>7</v>
      </c>
      <c r="E218" t="s">
        <v>72</v>
      </c>
      <c r="F218" s="19">
        <v>0</v>
      </c>
      <c r="G218" s="19">
        <v>1.8324079694263464E-3</v>
      </c>
      <c r="H218" s="19">
        <v>2.7486119541395193E-3</v>
      </c>
      <c r="I218" s="19">
        <v>3.6648159388526927E-3</v>
      </c>
      <c r="J218" s="19">
        <v>4.5810199235658657E-3</v>
      </c>
      <c r="K218" s="19"/>
    </row>
    <row r="219" spans="2:11" x14ac:dyDescent="0.3">
      <c r="C219">
        <v>2022</v>
      </c>
      <c r="D219" s="12" t="s">
        <v>7</v>
      </c>
      <c r="E219" t="s">
        <v>73</v>
      </c>
      <c r="F219" s="19">
        <v>1.8324079694263464E-3</v>
      </c>
      <c r="G219" s="19">
        <v>3.6648159388526927E-3</v>
      </c>
      <c r="H219" s="19">
        <v>5.4972239082790387E-3</v>
      </c>
      <c r="I219" s="19">
        <v>7.3296318777053854E-3</v>
      </c>
      <c r="J219" s="19">
        <v>9.1620398471317314E-3</v>
      </c>
      <c r="K219" s="19"/>
    </row>
    <row r="220" spans="2:11" x14ac:dyDescent="0.3">
      <c r="C220">
        <v>2022</v>
      </c>
      <c r="D220" s="12" t="s">
        <v>7</v>
      </c>
      <c r="E220" t="s">
        <v>74</v>
      </c>
      <c r="F220" s="19">
        <v>3.6648159388526927E-3</v>
      </c>
      <c r="G220" s="19">
        <v>7.3296318777053854E-3</v>
      </c>
      <c r="H220" s="19">
        <v>1.0994447816558077E-2</v>
      </c>
      <c r="I220" s="19">
        <v>1.4659263755410771E-2</v>
      </c>
      <c r="J220" s="19">
        <v>1.8324079694263463E-2</v>
      </c>
      <c r="K220" s="19"/>
    </row>
    <row r="221" spans="2:11" x14ac:dyDescent="0.3">
      <c r="C221">
        <v>2022</v>
      </c>
      <c r="D221" s="12" t="s">
        <v>7</v>
      </c>
      <c r="E221" t="s">
        <v>75</v>
      </c>
      <c r="F221" s="19">
        <v>5.4972239082790387E-3</v>
      </c>
      <c r="G221" s="19">
        <v>1.0994447816558077E-2</v>
      </c>
      <c r="H221" s="19">
        <v>1.6491671724837117E-2</v>
      </c>
      <c r="I221" s="19">
        <v>2.1988895633116155E-2</v>
      </c>
      <c r="J221" s="19">
        <v>2.7486119541395196E-2</v>
      </c>
      <c r="K221" s="19"/>
    </row>
    <row r="222" spans="2:11" x14ac:dyDescent="0.3">
      <c r="C222">
        <v>2022</v>
      </c>
      <c r="D222" s="12" t="s">
        <v>7</v>
      </c>
      <c r="E222" t="s">
        <v>76</v>
      </c>
      <c r="F222" s="19">
        <v>7.3296318777053854E-3</v>
      </c>
      <c r="G222" s="19">
        <v>1.4659263755410771E-2</v>
      </c>
      <c r="H222" s="19">
        <v>2.1988895633116155E-2</v>
      </c>
      <c r="I222" s="19">
        <v>2.9318527510821542E-2</v>
      </c>
      <c r="J222" s="19">
        <v>3.6648159388526926E-2</v>
      </c>
      <c r="K222" s="19"/>
    </row>
    <row r="223" spans="2:11" x14ac:dyDescent="0.3">
      <c r="B223" s="11" t="s">
        <v>8</v>
      </c>
      <c r="C223" s="11">
        <v>2022</v>
      </c>
      <c r="D223" s="11" t="s">
        <v>8</v>
      </c>
      <c r="E223" s="11" t="s">
        <v>72</v>
      </c>
      <c r="F223" s="41">
        <v>0</v>
      </c>
      <c r="G223" s="41">
        <v>2.0188111820588182E-3</v>
      </c>
      <c r="H223" s="41">
        <v>3.0282167730882274E-3</v>
      </c>
      <c r="I223" s="41">
        <v>4.0376223641176365E-3</v>
      </c>
      <c r="J223" s="41">
        <v>5.0470279551470456E-3</v>
      </c>
      <c r="K223" s="19"/>
    </row>
    <row r="224" spans="2:11" x14ac:dyDescent="0.3">
      <c r="B224" s="11"/>
      <c r="C224" s="11">
        <v>2022</v>
      </c>
      <c r="D224" s="11" t="s">
        <v>8</v>
      </c>
      <c r="E224" s="11" t="s">
        <v>73</v>
      </c>
      <c r="F224" s="41">
        <v>2.0188111820588182E-3</v>
      </c>
      <c r="G224" s="41">
        <v>4.0376223641176365E-3</v>
      </c>
      <c r="H224" s="41">
        <v>6.0564335461764547E-3</v>
      </c>
      <c r="I224" s="41">
        <v>8.075244728235273E-3</v>
      </c>
      <c r="J224" s="41">
        <v>1.0094055910294091E-2</v>
      </c>
      <c r="K224" s="19"/>
    </row>
    <row r="225" spans="2:11" x14ac:dyDescent="0.3">
      <c r="B225" s="11"/>
      <c r="C225" s="11">
        <v>2022</v>
      </c>
      <c r="D225" s="11" t="s">
        <v>8</v>
      </c>
      <c r="E225" s="11" t="s">
        <v>74</v>
      </c>
      <c r="F225" s="41">
        <v>4.0376223641176365E-3</v>
      </c>
      <c r="G225" s="41">
        <v>8.075244728235273E-3</v>
      </c>
      <c r="H225" s="41">
        <v>1.2112867092352909E-2</v>
      </c>
      <c r="I225" s="41">
        <v>1.6150489456470546E-2</v>
      </c>
      <c r="J225" s="41">
        <v>2.0188111820588182E-2</v>
      </c>
      <c r="K225" s="19"/>
    </row>
    <row r="226" spans="2:11" x14ac:dyDescent="0.3">
      <c r="B226" s="11"/>
      <c r="C226" s="11">
        <v>2022</v>
      </c>
      <c r="D226" s="11" t="s">
        <v>8</v>
      </c>
      <c r="E226" s="11" t="s">
        <v>75</v>
      </c>
      <c r="F226" s="41">
        <v>6.0564335461764547E-3</v>
      </c>
      <c r="G226" s="41">
        <v>1.2112867092352909E-2</v>
      </c>
      <c r="H226" s="41">
        <v>1.8169300638529364E-2</v>
      </c>
      <c r="I226" s="41">
        <v>2.4225734184705819E-2</v>
      </c>
      <c r="J226" s="41">
        <v>3.0282167730882274E-2</v>
      </c>
      <c r="K226" s="19"/>
    </row>
    <row r="227" spans="2:11" x14ac:dyDescent="0.3">
      <c r="B227" s="11"/>
      <c r="C227" s="11">
        <v>2022</v>
      </c>
      <c r="D227" s="11" t="s">
        <v>8</v>
      </c>
      <c r="E227" s="11" t="s">
        <v>76</v>
      </c>
      <c r="F227" s="41">
        <v>8.075244728235273E-3</v>
      </c>
      <c r="G227" s="41">
        <v>1.6150489456470546E-2</v>
      </c>
      <c r="H227" s="41">
        <v>2.4225734184705819E-2</v>
      </c>
      <c r="I227" s="41">
        <v>3.2300978912941092E-2</v>
      </c>
      <c r="J227" s="41">
        <v>4.0376223641176365E-2</v>
      </c>
      <c r="K227" s="19"/>
    </row>
    <row r="228" spans="2:11" x14ac:dyDescent="0.3">
      <c r="B228" t="s">
        <v>9</v>
      </c>
      <c r="C228">
        <v>2022</v>
      </c>
      <c r="D228" s="12" t="s">
        <v>9</v>
      </c>
      <c r="E228" t="s">
        <v>72</v>
      </c>
      <c r="F228" s="19">
        <v>0</v>
      </c>
      <c r="G228" s="19">
        <v>1.711161594153313E-3</v>
      </c>
      <c r="H228" s="19">
        <v>2.5667423912299693E-3</v>
      </c>
      <c r="I228" s="19">
        <v>3.4223231883066261E-3</v>
      </c>
      <c r="J228" s="19">
        <v>4.2779039853832823E-3</v>
      </c>
      <c r="K228" s="19"/>
    </row>
    <row r="229" spans="2:11" x14ac:dyDescent="0.3">
      <c r="C229">
        <v>2022</v>
      </c>
      <c r="D229" s="12" t="s">
        <v>9</v>
      </c>
      <c r="E229" t="s">
        <v>73</v>
      </c>
      <c r="F229" s="19">
        <v>1.711161594153313E-3</v>
      </c>
      <c r="G229" s="19">
        <v>3.4223231883066261E-3</v>
      </c>
      <c r="H229" s="19">
        <v>5.1334847824599386E-3</v>
      </c>
      <c r="I229" s="19">
        <v>6.8446463766132521E-3</v>
      </c>
      <c r="J229" s="19">
        <v>8.5558079707665647E-3</v>
      </c>
      <c r="K229" s="19"/>
    </row>
    <row r="230" spans="2:11" x14ac:dyDescent="0.3">
      <c r="C230">
        <v>2022</v>
      </c>
      <c r="D230" s="12" t="s">
        <v>9</v>
      </c>
      <c r="E230" t="s">
        <v>74</v>
      </c>
      <c r="F230" s="19">
        <v>3.4223231883066261E-3</v>
      </c>
      <c r="G230" s="19">
        <v>6.8446463766132521E-3</v>
      </c>
      <c r="H230" s="19">
        <v>1.0266969564919877E-2</v>
      </c>
      <c r="I230" s="19">
        <v>1.3689292753226504E-2</v>
      </c>
      <c r="J230" s="19">
        <v>1.7111615941533129E-2</v>
      </c>
      <c r="K230" s="19"/>
    </row>
    <row r="231" spans="2:11" x14ac:dyDescent="0.3">
      <c r="C231">
        <v>2022</v>
      </c>
      <c r="D231" s="12" t="s">
        <v>9</v>
      </c>
      <c r="E231" t="s">
        <v>75</v>
      </c>
      <c r="F231" s="19">
        <v>5.1334847824599386E-3</v>
      </c>
      <c r="G231" s="19">
        <v>1.0266969564919877E-2</v>
      </c>
      <c r="H231" s="19">
        <v>1.5400454347379817E-2</v>
      </c>
      <c r="I231" s="19">
        <v>2.0533939129839755E-2</v>
      </c>
      <c r="J231" s="19">
        <v>2.5667423912299696E-2</v>
      </c>
      <c r="K231" s="19"/>
    </row>
    <row r="232" spans="2:11" x14ac:dyDescent="0.3">
      <c r="C232">
        <v>2022</v>
      </c>
      <c r="D232" s="12" t="s">
        <v>9</v>
      </c>
      <c r="E232" t="s">
        <v>76</v>
      </c>
      <c r="F232" s="19">
        <v>6.8446463766132521E-3</v>
      </c>
      <c r="G232" s="19">
        <v>1.3689292753226504E-2</v>
      </c>
      <c r="H232" s="19">
        <v>2.0533939129839755E-2</v>
      </c>
      <c r="I232" s="19">
        <v>2.7378585506453008E-2</v>
      </c>
      <c r="J232" s="19">
        <v>3.4223231883066259E-2</v>
      </c>
      <c r="K232" s="19"/>
    </row>
    <row r="233" spans="2:11" x14ac:dyDescent="0.3">
      <c r="B233" s="11" t="s">
        <v>10</v>
      </c>
      <c r="C233" s="11">
        <v>2022</v>
      </c>
      <c r="D233" s="11" t="s">
        <v>29</v>
      </c>
      <c r="E233" s="11" t="s">
        <v>72</v>
      </c>
      <c r="F233" s="41">
        <v>0</v>
      </c>
      <c r="G233" s="41">
        <v>1.959825531531483E-3</v>
      </c>
      <c r="H233" s="41">
        <v>2.9397382972972241E-3</v>
      </c>
      <c r="I233" s="41">
        <v>3.919651063062966E-3</v>
      </c>
      <c r="J233" s="41">
        <v>4.8995638288287071E-3</v>
      </c>
      <c r="K233" s="19"/>
    </row>
    <row r="234" spans="2:11" x14ac:dyDescent="0.3">
      <c r="B234" s="11"/>
      <c r="C234" s="11">
        <v>2022</v>
      </c>
      <c r="D234" s="11" t="s">
        <v>29</v>
      </c>
      <c r="E234" s="11" t="s">
        <v>73</v>
      </c>
      <c r="F234" s="41">
        <v>1.959825531531483E-3</v>
      </c>
      <c r="G234" s="41">
        <v>3.919651063062966E-3</v>
      </c>
      <c r="H234" s="41">
        <v>5.8794765945944481E-3</v>
      </c>
      <c r="I234" s="41">
        <v>7.839302126125932E-3</v>
      </c>
      <c r="J234" s="41">
        <v>9.7991276576574141E-3</v>
      </c>
      <c r="K234" s="19"/>
    </row>
    <row r="235" spans="2:11" x14ac:dyDescent="0.3">
      <c r="B235" s="11"/>
      <c r="C235" s="11">
        <v>2022</v>
      </c>
      <c r="D235" s="11" t="s">
        <v>29</v>
      </c>
      <c r="E235" s="11" t="s">
        <v>74</v>
      </c>
      <c r="F235" s="41">
        <v>3.919651063062966E-3</v>
      </c>
      <c r="G235" s="41">
        <v>7.839302126125932E-3</v>
      </c>
      <c r="H235" s="41">
        <v>1.1758953189188896E-2</v>
      </c>
      <c r="I235" s="41">
        <v>1.5678604252251864E-2</v>
      </c>
      <c r="J235" s="41">
        <v>1.9598255315314828E-2</v>
      </c>
      <c r="K235" s="19"/>
    </row>
    <row r="236" spans="2:11" x14ac:dyDescent="0.3">
      <c r="B236" s="11"/>
      <c r="C236" s="11">
        <v>2022</v>
      </c>
      <c r="D236" s="11" t="s">
        <v>29</v>
      </c>
      <c r="E236" s="11" t="s">
        <v>75</v>
      </c>
      <c r="F236" s="41">
        <v>5.8794765945944481E-3</v>
      </c>
      <c r="G236" s="41">
        <v>1.1758953189188896E-2</v>
      </c>
      <c r="H236" s="41">
        <v>1.7638429783783344E-2</v>
      </c>
      <c r="I236" s="41">
        <v>2.3517906378377793E-2</v>
      </c>
      <c r="J236" s="41">
        <v>2.9397382972972244E-2</v>
      </c>
      <c r="K236" s="19"/>
    </row>
    <row r="237" spans="2:11" x14ac:dyDescent="0.3">
      <c r="B237" s="11"/>
      <c r="C237" s="11">
        <v>2022</v>
      </c>
      <c r="D237" s="11" t="s">
        <v>29</v>
      </c>
      <c r="E237" s="11" t="s">
        <v>76</v>
      </c>
      <c r="F237" s="41">
        <v>7.839302126125932E-3</v>
      </c>
      <c r="G237" s="41">
        <v>1.5678604252251864E-2</v>
      </c>
      <c r="H237" s="41">
        <v>2.3517906378377793E-2</v>
      </c>
      <c r="I237" s="41">
        <v>3.1357208504503728E-2</v>
      </c>
      <c r="J237" s="41">
        <v>3.9196510630629657E-2</v>
      </c>
      <c r="K237" s="19"/>
    </row>
    <row r="238" spans="2:11" x14ac:dyDescent="0.3">
      <c r="B238" t="s">
        <v>11</v>
      </c>
      <c r="C238">
        <v>2022</v>
      </c>
      <c r="D238" s="12" t="s">
        <v>28</v>
      </c>
      <c r="E238" t="s">
        <v>72</v>
      </c>
      <c r="F238" s="19">
        <v>0</v>
      </c>
      <c r="G238" s="19">
        <v>1.9389173670484286E-3</v>
      </c>
      <c r="H238" s="19">
        <v>2.9083760505726427E-3</v>
      </c>
      <c r="I238" s="19">
        <v>3.8778347340968572E-3</v>
      </c>
      <c r="J238" s="19">
        <v>4.8472934176210713E-3</v>
      </c>
      <c r="K238" s="19"/>
    </row>
    <row r="239" spans="2:11" x14ac:dyDescent="0.3">
      <c r="C239">
        <v>2022</v>
      </c>
      <c r="D239" s="12" t="s">
        <v>28</v>
      </c>
      <c r="E239" t="s">
        <v>73</v>
      </c>
      <c r="F239" s="19">
        <v>1.9389173670484286E-3</v>
      </c>
      <c r="G239" s="19">
        <v>3.8778347340968572E-3</v>
      </c>
      <c r="H239" s="19">
        <v>5.8167521011452854E-3</v>
      </c>
      <c r="I239" s="19">
        <v>7.7556694681937145E-3</v>
      </c>
      <c r="J239" s="19">
        <v>9.6945868352421426E-3</v>
      </c>
      <c r="K239" s="19"/>
    </row>
    <row r="240" spans="2:11" x14ac:dyDescent="0.3">
      <c r="C240">
        <v>2022</v>
      </c>
      <c r="D240" s="12" t="s">
        <v>28</v>
      </c>
      <c r="E240" t="s">
        <v>74</v>
      </c>
      <c r="F240" s="19">
        <v>3.8778347340968572E-3</v>
      </c>
      <c r="G240" s="19">
        <v>7.7556694681937145E-3</v>
      </c>
      <c r="H240" s="19">
        <v>1.1633504202290571E-2</v>
      </c>
      <c r="I240" s="19">
        <v>1.5511338936387429E-2</v>
      </c>
      <c r="J240" s="19">
        <v>1.9389173670484285E-2</v>
      </c>
      <c r="K240" s="19"/>
    </row>
    <row r="241" spans="2:11" x14ac:dyDescent="0.3">
      <c r="C241">
        <v>2022</v>
      </c>
      <c r="D241" s="12" t="s">
        <v>28</v>
      </c>
      <c r="E241" t="s">
        <v>75</v>
      </c>
      <c r="F241" s="19">
        <v>5.8167521011452854E-3</v>
      </c>
      <c r="G241" s="19">
        <v>1.1633504202290571E-2</v>
      </c>
      <c r="H241" s="19">
        <v>1.7450256303435857E-2</v>
      </c>
      <c r="I241" s="19">
        <v>2.3267008404581142E-2</v>
      </c>
      <c r="J241" s="19">
        <v>2.9083760505726426E-2</v>
      </c>
      <c r="K241" s="19"/>
    </row>
    <row r="242" spans="2:11" x14ac:dyDescent="0.3">
      <c r="C242">
        <v>2022</v>
      </c>
      <c r="D242" s="12" t="s">
        <v>28</v>
      </c>
      <c r="E242" t="s">
        <v>76</v>
      </c>
      <c r="F242" s="19">
        <v>7.7556694681937145E-3</v>
      </c>
      <c r="G242" s="19">
        <v>1.5511338936387429E-2</v>
      </c>
      <c r="H242" s="19">
        <v>2.3267008404581142E-2</v>
      </c>
      <c r="I242" s="19">
        <v>3.1022677872774858E-2</v>
      </c>
      <c r="J242" s="19">
        <v>3.8778347340968571E-2</v>
      </c>
      <c r="K242" s="19"/>
    </row>
    <row r="243" spans="2:11" x14ac:dyDescent="0.3">
      <c r="B243" s="11" t="s">
        <v>0</v>
      </c>
      <c r="C243" s="11">
        <v>2022</v>
      </c>
      <c r="D243" s="11" t="s">
        <v>0</v>
      </c>
      <c r="E243" s="11" t="s">
        <v>72</v>
      </c>
      <c r="F243" s="11">
        <v>0</v>
      </c>
      <c r="G243" s="41">
        <v>2.1376891622171871E-3</v>
      </c>
      <c r="H243" s="41">
        <v>3.20653374332578E-3</v>
      </c>
      <c r="I243" s="41">
        <v>4.2753783244343741E-3</v>
      </c>
      <c r="J243" s="41">
        <v>5.344222905542967E-3</v>
      </c>
      <c r="K243" s="19"/>
    </row>
    <row r="244" spans="2:11" x14ac:dyDescent="0.3">
      <c r="B244" s="11"/>
      <c r="C244" s="11">
        <v>2022</v>
      </c>
      <c r="D244" s="11" t="s">
        <v>0</v>
      </c>
      <c r="E244" s="11" t="s">
        <v>73</v>
      </c>
      <c r="F244" s="11">
        <v>2.1376891622171871E-3</v>
      </c>
      <c r="G244" s="41">
        <v>4.2753783244343741E-3</v>
      </c>
      <c r="H244" s="41">
        <v>6.4130674866515599E-3</v>
      </c>
      <c r="I244" s="41">
        <v>8.5507566488687483E-3</v>
      </c>
      <c r="J244" s="41">
        <v>1.0688445811085934E-2</v>
      </c>
      <c r="K244" s="19"/>
    </row>
    <row r="245" spans="2:11" x14ac:dyDescent="0.3">
      <c r="B245" s="11"/>
      <c r="C245" s="11">
        <v>2022</v>
      </c>
      <c r="D245" s="11" t="s">
        <v>0</v>
      </c>
      <c r="E245" s="11" t="s">
        <v>74</v>
      </c>
      <c r="F245" s="11">
        <v>4.2753783244343741E-3</v>
      </c>
      <c r="G245" s="41">
        <v>8.5507566488687483E-3</v>
      </c>
      <c r="H245" s="41">
        <v>1.282613497330312E-2</v>
      </c>
      <c r="I245" s="41">
        <v>1.7101513297737497E-2</v>
      </c>
      <c r="J245" s="41">
        <v>2.1376891622171868E-2</v>
      </c>
      <c r="K245" s="19"/>
    </row>
    <row r="246" spans="2:11" x14ac:dyDescent="0.3">
      <c r="B246" s="11"/>
      <c r="C246" s="11">
        <v>2022</v>
      </c>
      <c r="D246" s="11" t="s">
        <v>0</v>
      </c>
      <c r="E246" s="11" t="s">
        <v>75</v>
      </c>
      <c r="F246" s="11">
        <v>6.4130674866515599E-3</v>
      </c>
      <c r="G246" s="41">
        <v>1.282613497330312E-2</v>
      </c>
      <c r="H246" s="41">
        <v>1.9239202459954682E-2</v>
      </c>
      <c r="I246" s="41">
        <v>2.565226994660624E-2</v>
      </c>
      <c r="J246" s="41">
        <v>3.2065337433257804E-2</v>
      </c>
      <c r="K246" s="19"/>
    </row>
    <row r="247" spans="2:11" x14ac:dyDescent="0.3">
      <c r="B247" s="11"/>
      <c r="C247" s="11">
        <v>2022</v>
      </c>
      <c r="D247" s="11" t="s">
        <v>0</v>
      </c>
      <c r="E247" s="11" t="s">
        <v>76</v>
      </c>
      <c r="F247" s="11">
        <v>8.5507566488687483E-3</v>
      </c>
      <c r="G247" s="41">
        <v>1.7101513297737497E-2</v>
      </c>
      <c r="H247" s="41">
        <v>2.565226994660624E-2</v>
      </c>
      <c r="I247" s="41">
        <v>3.4203026595474993E-2</v>
      </c>
      <c r="J247" s="41">
        <v>4.2753783244343736E-2</v>
      </c>
      <c r="K247" s="19"/>
    </row>
    <row r="248" spans="2:11" x14ac:dyDescent="0.3">
      <c r="B248" t="s">
        <v>1</v>
      </c>
      <c r="C248" s="12">
        <v>2022</v>
      </c>
      <c r="D248" s="12" t="s">
        <v>1</v>
      </c>
      <c r="E248" t="s">
        <v>72</v>
      </c>
      <c r="F248">
        <v>0</v>
      </c>
      <c r="G248" s="19">
        <v>2.046177586661905E-3</v>
      </c>
      <c r="H248" s="19">
        <v>3.0692663799928572E-3</v>
      </c>
      <c r="I248" s="19">
        <v>4.0923551733238099E-3</v>
      </c>
      <c r="J248" s="19">
        <v>5.1154439666547622E-3</v>
      </c>
      <c r="K248" s="19"/>
    </row>
    <row r="249" spans="2:11" x14ac:dyDescent="0.3">
      <c r="C249" s="12">
        <v>2022</v>
      </c>
      <c r="D249" s="12" t="s">
        <v>1</v>
      </c>
      <c r="E249" t="s">
        <v>73</v>
      </c>
      <c r="F249">
        <v>2.046177586661905E-3</v>
      </c>
      <c r="G249" s="19">
        <v>4.0923551733238099E-3</v>
      </c>
      <c r="H249" s="19">
        <v>6.1385327599857145E-3</v>
      </c>
      <c r="I249" s="19">
        <v>8.1847103466476199E-3</v>
      </c>
      <c r="J249" s="19">
        <v>1.0230887933309524E-2</v>
      </c>
      <c r="K249" s="19"/>
    </row>
    <row r="250" spans="2:11" x14ac:dyDescent="0.3">
      <c r="C250" s="12">
        <v>2022</v>
      </c>
      <c r="D250" s="12" t="s">
        <v>1</v>
      </c>
      <c r="E250" t="s">
        <v>74</v>
      </c>
      <c r="F250">
        <v>4.0923551733238099E-3</v>
      </c>
      <c r="G250" s="19">
        <v>8.1847103466476199E-3</v>
      </c>
      <c r="H250" s="19">
        <v>1.2277065519971429E-2</v>
      </c>
      <c r="I250" s="19">
        <v>1.636942069329524E-2</v>
      </c>
      <c r="J250" s="19">
        <v>2.0461775866619049E-2</v>
      </c>
      <c r="K250" s="19"/>
    </row>
    <row r="251" spans="2:11" x14ac:dyDescent="0.3">
      <c r="C251" s="12">
        <v>2022</v>
      </c>
      <c r="D251" s="12" t="s">
        <v>1</v>
      </c>
      <c r="E251" t="s">
        <v>75</v>
      </c>
      <c r="F251">
        <v>6.1385327599857145E-3</v>
      </c>
      <c r="G251" s="19">
        <v>1.2277065519971429E-2</v>
      </c>
      <c r="H251" s="19">
        <v>1.8415598279957146E-2</v>
      </c>
      <c r="I251" s="19">
        <v>2.4554131039942858E-2</v>
      </c>
      <c r="J251" s="19">
        <v>3.0692663799928573E-2</v>
      </c>
      <c r="K251" s="19"/>
    </row>
    <row r="252" spans="2:11" x14ac:dyDescent="0.3">
      <c r="C252" s="12">
        <v>2022</v>
      </c>
      <c r="D252" s="12" t="s">
        <v>1</v>
      </c>
      <c r="E252" t="s">
        <v>76</v>
      </c>
      <c r="F252">
        <v>8.1847103466476199E-3</v>
      </c>
      <c r="G252" s="19">
        <v>1.636942069329524E-2</v>
      </c>
      <c r="H252" s="19">
        <v>2.4554131039942858E-2</v>
      </c>
      <c r="I252" s="19">
        <v>3.273884138659048E-2</v>
      </c>
      <c r="J252" s="19">
        <v>4.0923551733238098E-2</v>
      </c>
      <c r="K252" s="19"/>
    </row>
    <row r="253" spans="2:11" x14ac:dyDescent="0.3">
      <c r="B253" s="11" t="s">
        <v>2</v>
      </c>
      <c r="C253" s="11">
        <v>2022</v>
      </c>
      <c r="D253" s="11" t="s">
        <v>2</v>
      </c>
      <c r="E253" s="11" t="s">
        <v>72</v>
      </c>
      <c r="F253" s="11">
        <v>0</v>
      </c>
      <c r="G253" s="41">
        <v>1.7758612952396861E-3</v>
      </c>
      <c r="H253" s="41">
        <v>2.6637919428595287E-3</v>
      </c>
      <c r="I253" s="41">
        <v>3.5517225904793722E-3</v>
      </c>
      <c r="J253" s="41">
        <v>4.4396532380992148E-3</v>
      </c>
      <c r="K253" s="19"/>
    </row>
    <row r="254" spans="2:11" x14ac:dyDescent="0.3">
      <c r="B254" s="11"/>
      <c r="C254" s="11">
        <v>2022</v>
      </c>
      <c r="D254" s="11" t="s">
        <v>2</v>
      </c>
      <c r="E254" s="11" t="s">
        <v>73</v>
      </c>
      <c r="F254" s="11">
        <v>1.7758612952396861E-3</v>
      </c>
      <c r="G254" s="41">
        <v>3.5517225904793722E-3</v>
      </c>
      <c r="H254" s="41">
        <v>5.3275838857190574E-3</v>
      </c>
      <c r="I254" s="41">
        <v>7.1034451809587444E-3</v>
      </c>
      <c r="J254" s="41">
        <v>8.8793064761984297E-3</v>
      </c>
      <c r="K254" s="19"/>
    </row>
    <row r="255" spans="2:11" x14ac:dyDescent="0.3">
      <c r="B255" s="11"/>
      <c r="C255" s="11">
        <v>2022</v>
      </c>
      <c r="D255" s="11" t="s">
        <v>2</v>
      </c>
      <c r="E255" s="11" t="s">
        <v>74</v>
      </c>
      <c r="F255" s="11">
        <v>3.5517225904793722E-3</v>
      </c>
      <c r="G255" s="41">
        <v>7.1034451809587444E-3</v>
      </c>
      <c r="H255" s="41">
        <v>1.0655167771438115E-2</v>
      </c>
      <c r="I255" s="41">
        <v>1.4206890361917489E-2</v>
      </c>
      <c r="J255" s="41">
        <v>1.7758612952396859E-2</v>
      </c>
      <c r="K255" s="19"/>
    </row>
    <row r="256" spans="2:11" x14ac:dyDescent="0.3">
      <c r="B256" s="11"/>
      <c r="C256" s="11">
        <v>2022</v>
      </c>
      <c r="D256" s="11" t="s">
        <v>2</v>
      </c>
      <c r="E256" s="11" t="s">
        <v>75</v>
      </c>
      <c r="F256" s="11">
        <v>5.3275838857190574E-3</v>
      </c>
      <c r="G256" s="41">
        <v>1.0655167771438115E-2</v>
      </c>
      <c r="H256" s="41">
        <v>1.5982751657157172E-2</v>
      </c>
      <c r="I256" s="41">
        <v>2.131033554287623E-2</v>
      </c>
      <c r="J256" s="41">
        <v>2.6637919428595287E-2</v>
      </c>
      <c r="K256" s="19"/>
    </row>
    <row r="257" spans="2:11" x14ac:dyDescent="0.3">
      <c r="B257" s="11"/>
      <c r="C257" s="11">
        <v>2022</v>
      </c>
      <c r="D257" s="11" t="s">
        <v>2</v>
      </c>
      <c r="E257" s="11" t="s">
        <v>76</v>
      </c>
      <c r="F257" s="11">
        <v>7.1034451809587444E-3</v>
      </c>
      <c r="G257" s="41">
        <v>1.4206890361917489E-2</v>
      </c>
      <c r="H257" s="41">
        <v>2.131033554287623E-2</v>
      </c>
      <c r="I257" s="41">
        <v>2.8413780723834978E-2</v>
      </c>
      <c r="J257" s="41">
        <v>3.5517225904793719E-2</v>
      </c>
      <c r="K257" s="19"/>
    </row>
    <row r="258" spans="2:11" x14ac:dyDescent="0.3">
      <c r="D258" s="12"/>
      <c r="G258" s="19"/>
      <c r="H258" s="19"/>
      <c r="I258" s="19"/>
      <c r="J258" s="19"/>
      <c r="K258" s="19"/>
    </row>
    <row r="259" spans="2:11" x14ac:dyDescent="0.3">
      <c r="D259" s="12"/>
      <c r="G259" s="19"/>
      <c r="H259" s="19"/>
      <c r="I259" s="19"/>
      <c r="J259" s="19"/>
      <c r="K259" s="19"/>
    </row>
    <row r="260" spans="2:11" x14ac:dyDescent="0.3">
      <c r="D260" s="12"/>
      <c r="G260" s="19"/>
      <c r="H260" s="19"/>
      <c r="I260" s="19"/>
      <c r="J260" s="19"/>
      <c r="K260" s="19"/>
    </row>
    <row r="261" spans="2:11" x14ac:dyDescent="0.3">
      <c r="D261" s="12"/>
      <c r="G261" s="19"/>
      <c r="H261" s="19"/>
      <c r="I261" s="19"/>
      <c r="J261" s="19"/>
      <c r="K261" s="19"/>
    </row>
    <row r="262" spans="2:11" x14ac:dyDescent="0.3">
      <c r="D262" s="12"/>
      <c r="G262" s="19"/>
      <c r="H262" s="19"/>
      <c r="I262" s="19"/>
      <c r="J262" s="19"/>
      <c r="K262" s="19"/>
    </row>
    <row r="263" spans="2:11" x14ac:dyDescent="0.3">
      <c r="D263" s="12"/>
      <c r="G263" s="19"/>
      <c r="H263" s="19"/>
      <c r="I263" s="19"/>
      <c r="J263" s="19"/>
      <c r="K263" s="19"/>
    </row>
    <row r="264" spans="2:11" x14ac:dyDescent="0.3">
      <c r="D264" s="12"/>
      <c r="G264" s="19"/>
      <c r="H264" s="19"/>
      <c r="I264" s="19"/>
      <c r="J264" s="19"/>
      <c r="K264" s="19"/>
    </row>
    <row r="265" spans="2:11" x14ac:dyDescent="0.3">
      <c r="D265" s="12"/>
      <c r="G265" s="19"/>
      <c r="H265" s="19"/>
      <c r="I265" s="19"/>
      <c r="J265" s="19"/>
      <c r="K265" s="19"/>
    </row>
    <row r="266" spans="2:11" x14ac:dyDescent="0.3">
      <c r="D266" s="12"/>
      <c r="G266" s="19"/>
      <c r="H266" s="19"/>
      <c r="I266" s="19"/>
      <c r="J266" s="19"/>
      <c r="K266" s="19"/>
    </row>
    <row r="267" spans="2:11" x14ac:dyDescent="0.3">
      <c r="D267" s="12"/>
      <c r="G267" s="19"/>
      <c r="H267" s="19"/>
      <c r="I267" s="19"/>
      <c r="J267" s="19"/>
      <c r="K267" s="19"/>
    </row>
    <row r="268" spans="2:11" x14ac:dyDescent="0.3">
      <c r="D268" s="12"/>
      <c r="G268" s="19"/>
      <c r="H268" s="19"/>
      <c r="I268" s="19"/>
      <c r="J268" s="19"/>
      <c r="K268" s="19"/>
    </row>
    <row r="269" spans="2:11" x14ac:dyDescent="0.3">
      <c r="D269" s="12"/>
      <c r="G269" s="19"/>
      <c r="H269" s="19"/>
      <c r="I269" s="19"/>
      <c r="J269" s="19"/>
      <c r="K269" s="19"/>
    </row>
    <row r="270" spans="2:11" x14ac:dyDescent="0.3">
      <c r="D270" s="12"/>
      <c r="G270" s="19"/>
      <c r="H270" s="19"/>
      <c r="I270" s="19"/>
      <c r="J270" s="19"/>
      <c r="K270" s="19"/>
    </row>
    <row r="271" spans="2:11" x14ac:dyDescent="0.3">
      <c r="D271" s="12"/>
      <c r="G271" s="19"/>
      <c r="H271" s="19"/>
      <c r="I271" s="19"/>
      <c r="J271" s="19"/>
      <c r="K271" s="19"/>
    </row>
    <row r="272" spans="2:11" x14ac:dyDescent="0.3">
      <c r="D272" s="12"/>
      <c r="G272" s="19"/>
      <c r="H272" s="19"/>
      <c r="I272" s="19"/>
      <c r="J272" s="19"/>
      <c r="K272" s="19"/>
    </row>
    <row r="273" spans="4:11" x14ac:dyDescent="0.3">
      <c r="D273" s="12"/>
      <c r="G273" s="19"/>
      <c r="H273" s="19"/>
      <c r="I273" s="19"/>
      <c r="J273" s="19"/>
      <c r="K273" s="19"/>
    </row>
    <row r="274" spans="4:11" x14ac:dyDescent="0.3">
      <c r="D274" s="12"/>
      <c r="G274" s="19"/>
      <c r="H274" s="19"/>
      <c r="I274" s="19"/>
      <c r="J274" s="19"/>
      <c r="K274" s="19"/>
    </row>
    <row r="275" spans="4:11" x14ac:dyDescent="0.3">
      <c r="D275" s="12"/>
      <c r="G275" s="19"/>
      <c r="H275" s="19"/>
      <c r="I275" s="19"/>
      <c r="J275" s="19"/>
      <c r="K275" s="19"/>
    </row>
    <row r="276" spans="4:11" x14ac:dyDescent="0.3">
      <c r="D276" s="12"/>
      <c r="G276" s="19"/>
      <c r="H276" s="19"/>
      <c r="I276" s="19"/>
      <c r="J276" s="19"/>
      <c r="K276" s="19"/>
    </row>
    <row r="277" spans="4:11" x14ac:dyDescent="0.3">
      <c r="D277" s="12"/>
      <c r="G277" s="19"/>
      <c r="H277" s="19"/>
      <c r="I277" s="19"/>
      <c r="J277" s="19"/>
      <c r="K277" s="19"/>
    </row>
    <row r="278" spans="4:11" x14ac:dyDescent="0.3">
      <c r="D278" s="12"/>
      <c r="G278" s="19"/>
      <c r="H278" s="19"/>
      <c r="I278" s="19"/>
      <c r="J278" s="19"/>
      <c r="K278" s="19"/>
    </row>
    <row r="279" spans="4:11" x14ac:dyDescent="0.3">
      <c r="D279" s="12"/>
      <c r="G279" s="19"/>
      <c r="H279" s="19"/>
      <c r="I279" s="19"/>
      <c r="J279" s="19"/>
      <c r="K279" s="19"/>
    </row>
    <row r="280" spans="4:11" x14ac:dyDescent="0.3">
      <c r="D280" s="12"/>
      <c r="G280" s="19"/>
      <c r="H280" s="19"/>
      <c r="I280" s="19"/>
      <c r="J280" s="19"/>
      <c r="K280" s="19"/>
    </row>
    <row r="281" spans="4:11" x14ac:dyDescent="0.3">
      <c r="D281" s="12"/>
      <c r="G281" s="19"/>
      <c r="H281" s="19"/>
      <c r="I281" s="19"/>
      <c r="J281" s="19"/>
      <c r="K281" s="19"/>
    </row>
    <row r="282" spans="4:11" x14ac:dyDescent="0.3">
      <c r="D282" s="12"/>
      <c r="G282" s="19"/>
      <c r="H282" s="19"/>
      <c r="I282" s="19"/>
      <c r="J282" s="19"/>
      <c r="K282" s="19"/>
    </row>
    <row r="283" spans="4:11" x14ac:dyDescent="0.3">
      <c r="D283" s="12"/>
      <c r="G283" s="19"/>
      <c r="H283" s="19"/>
      <c r="I283" s="19"/>
      <c r="J283" s="19"/>
      <c r="K283" s="19"/>
    </row>
    <row r="284" spans="4:11" x14ac:dyDescent="0.3">
      <c r="D284" s="12"/>
      <c r="G284" s="19"/>
      <c r="H284" s="19"/>
      <c r="I284" s="19"/>
      <c r="J284" s="19"/>
      <c r="K284" s="19"/>
    </row>
    <row r="285" spans="4:11" x14ac:dyDescent="0.3">
      <c r="D285" s="12"/>
      <c r="G285" s="19"/>
      <c r="H285" s="19"/>
      <c r="I285" s="19"/>
      <c r="J285" s="19"/>
      <c r="K285" s="19"/>
    </row>
    <row r="286" spans="4:11" x14ac:dyDescent="0.3">
      <c r="D286" s="12"/>
      <c r="G286" s="19"/>
      <c r="H286" s="19"/>
      <c r="I286" s="19"/>
      <c r="J286" s="19"/>
      <c r="K286" s="19"/>
    </row>
    <row r="287" spans="4:11" x14ac:dyDescent="0.3">
      <c r="D287" s="12"/>
      <c r="G287" s="19"/>
      <c r="H287" s="19"/>
      <c r="I287" s="19"/>
      <c r="J287" s="19"/>
      <c r="K287" s="19"/>
    </row>
    <row r="288" spans="4:11" x14ac:dyDescent="0.3">
      <c r="D288" s="12"/>
      <c r="G288" s="19"/>
      <c r="H288" s="19"/>
      <c r="I288" s="19"/>
      <c r="J288" s="19"/>
      <c r="K288" s="19"/>
    </row>
    <row r="289" spans="4:11" x14ac:dyDescent="0.3">
      <c r="D289" s="12"/>
      <c r="G289" s="19"/>
      <c r="H289" s="19"/>
      <c r="I289" s="19"/>
      <c r="J289" s="19"/>
      <c r="K289" s="19"/>
    </row>
    <row r="290" spans="4:11" x14ac:dyDescent="0.3">
      <c r="D290" s="12"/>
      <c r="G290" s="19"/>
      <c r="H290" s="19"/>
      <c r="I290" s="19"/>
      <c r="J290" s="19"/>
      <c r="K290" s="19"/>
    </row>
    <row r="291" spans="4:11" x14ac:dyDescent="0.3">
      <c r="D291" s="12"/>
      <c r="G291" s="19"/>
      <c r="H291" s="19"/>
      <c r="I291" s="19"/>
      <c r="J291" s="19"/>
      <c r="K291" s="19"/>
    </row>
    <row r="292" spans="4:11" x14ac:dyDescent="0.3">
      <c r="D292" s="12"/>
      <c r="G292" s="19"/>
      <c r="H292" s="19"/>
      <c r="I292" s="19"/>
      <c r="J292" s="19"/>
      <c r="K292" s="19"/>
    </row>
    <row r="293" spans="4:11" x14ac:dyDescent="0.3">
      <c r="D293" s="12"/>
      <c r="G293" s="19"/>
      <c r="H293" s="19"/>
      <c r="I293" s="19"/>
      <c r="J293" s="19"/>
      <c r="K293" s="19"/>
    </row>
    <row r="294" spans="4:11" x14ac:dyDescent="0.3">
      <c r="D294" s="12"/>
      <c r="G294" s="19"/>
      <c r="H294" s="19"/>
      <c r="I294" s="19"/>
      <c r="J294" s="19"/>
      <c r="K294" s="19"/>
    </row>
    <row r="295" spans="4:11" x14ac:dyDescent="0.3">
      <c r="D295" s="12"/>
      <c r="G295" s="19"/>
      <c r="H295" s="19"/>
      <c r="I295" s="19"/>
      <c r="J295" s="19"/>
      <c r="K295" s="19"/>
    </row>
    <row r="296" spans="4:11" x14ac:dyDescent="0.3">
      <c r="D296" s="12"/>
      <c r="G296" s="19"/>
      <c r="H296" s="19"/>
      <c r="I296" s="19"/>
      <c r="J296" s="19"/>
      <c r="K296" s="19"/>
    </row>
    <row r="297" spans="4:11" x14ac:dyDescent="0.3">
      <c r="D297" s="12"/>
      <c r="G297" s="19"/>
      <c r="H297" s="19"/>
      <c r="I297" s="19"/>
      <c r="J297" s="19"/>
      <c r="K297" s="19"/>
    </row>
    <row r="298" spans="4:11" x14ac:dyDescent="0.3">
      <c r="D298" s="12"/>
      <c r="G298" s="19"/>
      <c r="H298" s="19"/>
      <c r="I298" s="19"/>
      <c r="J298" s="19"/>
      <c r="K298" s="19"/>
    </row>
    <row r="299" spans="4:11" x14ac:dyDescent="0.3">
      <c r="D299" s="12"/>
      <c r="G299" s="19"/>
      <c r="H299" s="19"/>
      <c r="I299" s="19"/>
      <c r="J299" s="19"/>
      <c r="K299" s="19"/>
    </row>
    <row r="300" spans="4:11" x14ac:dyDescent="0.3">
      <c r="D300" s="12"/>
      <c r="G300" s="19"/>
      <c r="H300" s="19"/>
      <c r="I300" s="19"/>
      <c r="J300" s="19"/>
      <c r="K300" s="19"/>
    </row>
    <row r="301" spans="4:11" x14ac:dyDescent="0.3">
      <c r="D301" s="12"/>
      <c r="G301" s="19"/>
      <c r="H301" s="19"/>
      <c r="I301" s="19"/>
      <c r="J301" s="19"/>
      <c r="K301" s="19"/>
    </row>
    <row r="302" spans="4:11" x14ac:dyDescent="0.3">
      <c r="D302" s="12"/>
      <c r="G302" s="19"/>
      <c r="H302" s="19"/>
      <c r="I302" s="19"/>
      <c r="J302" s="19"/>
      <c r="K302" s="19"/>
    </row>
    <row r="303" spans="4:11" x14ac:dyDescent="0.3">
      <c r="D303" s="12"/>
      <c r="G303" s="19"/>
      <c r="H303" s="19"/>
      <c r="I303" s="19"/>
      <c r="J303" s="19"/>
      <c r="K303" s="19"/>
    </row>
    <row r="304" spans="4:11" x14ac:dyDescent="0.3">
      <c r="D304" s="12"/>
      <c r="G304" s="19"/>
      <c r="H304" s="19"/>
      <c r="I304" s="19"/>
      <c r="J304" s="19"/>
      <c r="K304" s="19"/>
    </row>
    <row r="305" spans="4:11" x14ac:dyDescent="0.3">
      <c r="D305" s="12"/>
      <c r="G305" s="19"/>
      <c r="H305" s="19"/>
      <c r="I305" s="19"/>
      <c r="J305" s="19"/>
      <c r="K305" s="19"/>
    </row>
    <row r="306" spans="4:11" x14ac:dyDescent="0.3">
      <c r="D306" s="12"/>
      <c r="G306" s="19"/>
      <c r="H306" s="19"/>
      <c r="I306" s="19"/>
      <c r="J306" s="19"/>
      <c r="K306" s="19"/>
    </row>
    <row r="307" spans="4:11" x14ac:dyDescent="0.3">
      <c r="D307" s="12"/>
      <c r="G307" s="19"/>
      <c r="H307" s="19"/>
      <c r="I307" s="19"/>
      <c r="J307" s="19"/>
      <c r="K307" s="19"/>
    </row>
    <row r="308" spans="4:11" x14ac:dyDescent="0.3">
      <c r="D308" s="12"/>
      <c r="G308" s="19"/>
      <c r="H308" s="19"/>
      <c r="I308" s="19"/>
      <c r="J308" s="19"/>
      <c r="K308" s="19"/>
    </row>
    <row r="309" spans="4:11" x14ac:dyDescent="0.3">
      <c r="D309" s="12"/>
      <c r="G309" s="19"/>
      <c r="H309" s="19"/>
      <c r="I309" s="19"/>
      <c r="J309" s="19"/>
      <c r="K309" s="19"/>
    </row>
    <row r="310" spans="4:11" x14ac:dyDescent="0.3">
      <c r="D310" s="12"/>
      <c r="G310" s="19"/>
      <c r="H310" s="19"/>
      <c r="I310" s="19"/>
      <c r="J310" s="19"/>
      <c r="K310" s="19"/>
    </row>
    <row r="311" spans="4:11" x14ac:dyDescent="0.3">
      <c r="D311" s="12"/>
      <c r="G311" s="19"/>
      <c r="H311" s="19"/>
      <c r="I311" s="19"/>
      <c r="J311" s="19"/>
      <c r="K311" s="19"/>
    </row>
    <row r="312" spans="4:11" x14ac:dyDescent="0.3">
      <c r="D312" s="12"/>
      <c r="G312" s="19"/>
      <c r="H312" s="19"/>
      <c r="I312" s="19"/>
      <c r="J312" s="19"/>
      <c r="K312" s="19"/>
    </row>
    <row r="313" spans="4:11" x14ac:dyDescent="0.3">
      <c r="D313" s="12"/>
      <c r="G313" s="19"/>
      <c r="H313" s="19"/>
      <c r="I313" s="19"/>
      <c r="J313" s="19"/>
      <c r="K313" s="19"/>
    </row>
    <row r="314" spans="4:11" x14ac:dyDescent="0.3">
      <c r="D314" s="12"/>
      <c r="G314" s="19"/>
      <c r="H314" s="19"/>
      <c r="I314" s="19"/>
      <c r="J314" s="19"/>
      <c r="K314" s="19"/>
    </row>
    <row r="315" spans="4:11" x14ac:dyDescent="0.3">
      <c r="D315" s="12"/>
      <c r="G315" s="19"/>
      <c r="H315" s="19"/>
      <c r="I315" s="19"/>
      <c r="J315" s="19"/>
      <c r="K315" s="19"/>
    </row>
    <row r="316" spans="4:11" x14ac:dyDescent="0.3">
      <c r="D316" s="12"/>
      <c r="G316" s="19"/>
      <c r="H316" s="19"/>
      <c r="I316" s="19"/>
      <c r="J316" s="19"/>
      <c r="K316" s="19"/>
    </row>
    <row r="317" spans="4:11" x14ac:dyDescent="0.3">
      <c r="D317" s="12"/>
      <c r="G317" s="19"/>
      <c r="H317" s="19"/>
      <c r="I317" s="19"/>
      <c r="J317" s="19"/>
      <c r="K317" s="19"/>
    </row>
    <row r="318" spans="4:11" x14ac:dyDescent="0.3">
      <c r="D318" s="12"/>
      <c r="G318" s="19"/>
      <c r="H318" s="19"/>
      <c r="I318" s="19"/>
      <c r="J318" s="19"/>
      <c r="K318" s="19"/>
    </row>
    <row r="319" spans="4:11" x14ac:dyDescent="0.3">
      <c r="D319" s="12"/>
      <c r="G319" s="19"/>
      <c r="H319" s="19"/>
      <c r="I319" s="19"/>
      <c r="J319" s="19"/>
      <c r="K319" s="19"/>
    </row>
    <row r="320" spans="4:11" x14ac:dyDescent="0.3">
      <c r="D320" s="12"/>
      <c r="G320" s="19"/>
      <c r="H320" s="19"/>
      <c r="I320" s="19"/>
      <c r="J320" s="19"/>
      <c r="K320" s="19"/>
    </row>
    <row r="321" spans="4:11" x14ac:dyDescent="0.3">
      <c r="D321" s="12"/>
      <c r="G321" s="19"/>
      <c r="H321" s="19"/>
      <c r="I321" s="19"/>
      <c r="J321" s="19"/>
      <c r="K321" s="19"/>
    </row>
    <row r="322" spans="4:11" x14ac:dyDescent="0.3">
      <c r="D322" s="12"/>
      <c r="G322" s="19"/>
      <c r="H322" s="19"/>
      <c r="I322" s="19"/>
      <c r="J322" s="19"/>
      <c r="K322" s="19"/>
    </row>
    <row r="323" spans="4:11" x14ac:dyDescent="0.3">
      <c r="D323" s="12"/>
      <c r="G323" s="19"/>
      <c r="H323" s="19"/>
      <c r="I323" s="19"/>
      <c r="J323" s="19"/>
      <c r="K323" s="19"/>
    </row>
    <row r="324" spans="4:11" x14ac:dyDescent="0.3">
      <c r="D324" s="12"/>
      <c r="G324" s="19"/>
      <c r="H324" s="19"/>
      <c r="I324" s="19"/>
      <c r="J324" s="19"/>
      <c r="K324" s="19"/>
    </row>
    <row r="325" spans="4:11" x14ac:dyDescent="0.3">
      <c r="D325" s="12"/>
      <c r="G325" s="19"/>
      <c r="H325" s="19"/>
      <c r="I325" s="19"/>
      <c r="J325" s="19"/>
      <c r="K325" s="19"/>
    </row>
    <row r="326" spans="4:11" x14ac:dyDescent="0.3">
      <c r="D326" s="12"/>
      <c r="G326" s="19"/>
      <c r="H326" s="19"/>
      <c r="I326" s="19"/>
      <c r="J326" s="19"/>
      <c r="K326" s="19"/>
    </row>
    <row r="327" spans="4:11" x14ac:dyDescent="0.3">
      <c r="D327" s="12"/>
      <c r="G327" s="19"/>
      <c r="H327" s="19"/>
      <c r="I327" s="19"/>
      <c r="J327" s="19"/>
      <c r="K327" s="19"/>
    </row>
    <row r="328" spans="4:11" x14ac:dyDescent="0.3">
      <c r="D328" s="12"/>
      <c r="G328" s="19"/>
      <c r="H328" s="19"/>
      <c r="I328" s="19"/>
      <c r="J328" s="19"/>
      <c r="K328" s="19"/>
    </row>
    <row r="329" spans="4:11" x14ac:dyDescent="0.3">
      <c r="D329" s="12"/>
      <c r="G329" s="19"/>
      <c r="H329" s="19"/>
      <c r="I329" s="19"/>
      <c r="J329" s="19"/>
      <c r="K329" s="19"/>
    </row>
    <row r="330" spans="4:11" x14ac:dyDescent="0.3">
      <c r="D330" s="12"/>
      <c r="G330" s="19"/>
      <c r="H330" s="19"/>
      <c r="I330" s="19"/>
      <c r="J330" s="19"/>
      <c r="K330" s="19"/>
    </row>
    <row r="331" spans="4:11" x14ac:dyDescent="0.3">
      <c r="D331" s="12"/>
      <c r="G331" s="19"/>
      <c r="H331" s="19"/>
      <c r="I331" s="19"/>
      <c r="J331" s="19"/>
      <c r="K331" s="19"/>
    </row>
    <row r="332" spans="4:11" x14ac:dyDescent="0.3">
      <c r="D332" s="12"/>
      <c r="G332" s="19"/>
      <c r="H332" s="19"/>
      <c r="I332" s="19"/>
      <c r="J332" s="19"/>
      <c r="K332" s="19"/>
    </row>
    <row r="333" spans="4:11" x14ac:dyDescent="0.3">
      <c r="D333" s="12"/>
      <c r="G333" s="19"/>
      <c r="H333" s="19"/>
      <c r="I333" s="19"/>
      <c r="J333" s="19"/>
      <c r="K333" s="19"/>
    </row>
    <row r="334" spans="4:11" x14ac:dyDescent="0.3">
      <c r="D334" s="12"/>
      <c r="G334" s="19"/>
      <c r="H334" s="19"/>
      <c r="I334" s="19"/>
      <c r="J334" s="19"/>
      <c r="K334" s="19"/>
    </row>
    <row r="335" spans="4:11" x14ac:dyDescent="0.3">
      <c r="D335" s="12"/>
      <c r="G335" s="19"/>
      <c r="H335" s="19"/>
      <c r="I335" s="19"/>
      <c r="J335" s="19"/>
      <c r="K335" s="19"/>
    </row>
    <row r="336" spans="4:11" x14ac:dyDescent="0.3">
      <c r="D336" s="12"/>
      <c r="G336" s="19"/>
      <c r="H336" s="19"/>
      <c r="I336" s="19"/>
      <c r="J336" s="19"/>
      <c r="K336" s="19"/>
    </row>
    <row r="337" spans="4:11" x14ac:dyDescent="0.3">
      <c r="D337" s="12"/>
      <c r="G337" s="19"/>
      <c r="H337" s="19"/>
      <c r="I337" s="19"/>
      <c r="J337" s="19"/>
      <c r="K337" s="19"/>
    </row>
    <row r="338" spans="4:11" x14ac:dyDescent="0.3">
      <c r="D338" s="12"/>
      <c r="G338" s="19"/>
      <c r="H338" s="19"/>
      <c r="I338" s="19"/>
      <c r="J338" s="19"/>
      <c r="K338" s="19"/>
    </row>
    <row r="339" spans="4:11" x14ac:dyDescent="0.3">
      <c r="D339" s="12"/>
      <c r="G339" s="19"/>
      <c r="H339" s="19"/>
      <c r="I339" s="19"/>
      <c r="J339" s="19"/>
      <c r="K339" s="19"/>
    </row>
    <row r="340" spans="4:11" x14ac:dyDescent="0.3">
      <c r="D340" s="12"/>
      <c r="G340" s="19"/>
      <c r="H340" s="19"/>
      <c r="I340" s="19"/>
      <c r="J340" s="19"/>
      <c r="K340" s="19"/>
    </row>
    <row r="341" spans="4:11" x14ac:dyDescent="0.3">
      <c r="D341" s="12"/>
      <c r="G341" s="19"/>
      <c r="H341" s="19"/>
      <c r="I341" s="19"/>
      <c r="J341" s="19"/>
      <c r="K341" s="19"/>
    </row>
    <row r="342" spans="4:11" x14ac:dyDescent="0.3">
      <c r="D342" s="12"/>
      <c r="G342" s="19"/>
      <c r="H342" s="19"/>
      <c r="I342" s="19"/>
      <c r="J342" s="19"/>
      <c r="K342" s="19"/>
    </row>
    <row r="343" spans="4:11" x14ac:dyDescent="0.3">
      <c r="D343" s="12"/>
      <c r="G343" s="19"/>
      <c r="H343" s="19"/>
      <c r="I343" s="19"/>
      <c r="J343" s="19"/>
      <c r="K343" s="19"/>
    </row>
    <row r="344" spans="4:11" x14ac:dyDescent="0.3">
      <c r="D344" s="12"/>
      <c r="G344" s="19"/>
      <c r="H344" s="19"/>
      <c r="I344" s="19"/>
      <c r="J344" s="19"/>
      <c r="K344" s="19"/>
    </row>
    <row r="345" spans="4:11" x14ac:dyDescent="0.3">
      <c r="D345" s="12"/>
      <c r="G345" s="19"/>
      <c r="H345" s="19"/>
      <c r="I345" s="19"/>
      <c r="J345" s="19"/>
      <c r="K345" s="19"/>
    </row>
    <row r="346" spans="4:11" x14ac:dyDescent="0.3">
      <c r="D346" s="12"/>
      <c r="G346" s="19"/>
      <c r="H346" s="19"/>
      <c r="I346" s="19"/>
      <c r="J346" s="19"/>
      <c r="K346" s="19"/>
    </row>
    <row r="347" spans="4:11" x14ac:dyDescent="0.3">
      <c r="D347" s="12"/>
      <c r="G347" s="19"/>
      <c r="H347" s="19"/>
      <c r="I347" s="19"/>
      <c r="J347" s="19"/>
      <c r="K347" s="19"/>
    </row>
    <row r="348" spans="4:11" x14ac:dyDescent="0.3">
      <c r="D348" s="12"/>
      <c r="G348" s="19"/>
      <c r="H348" s="19"/>
      <c r="I348" s="19"/>
      <c r="J348" s="19"/>
      <c r="K348" s="19"/>
    </row>
    <row r="349" spans="4:11" x14ac:dyDescent="0.3">
      <c r="D349" s="12"/>
      <c r="G349" s="19"/>
      <c r="H349" s="19"/>
      <c r="I349" s="19"/>
      <c r="J349" s="19"/>
      <c r="K349" s="19"/>
    </row>
    <row r="350" spans="4:11" x14ac:dyDescent="0.3">
      <c r="D350" s="12"/>
      <c r="G350" s="19"/>
      <c r="H350" s="19"/>
      <c r="I350" s="19"/>
      <c r="J350" s="19"/>
      <c r="K350" s="19"/>
    </row>
    <row r="351" spans="4:11" x14ac:dyDescent="0.3">
      <c r="D351" s="12"/>
      <c r="G351" s="19"/>
      <c r="H351" s="19"/>
      <c r="I351" s="19"/>
      <c r="J351" s="19"/>
      <c r="K351" s="19"/>
    </row>
    <row r="352" spans="4:11" x14ac:dyDescent="0.3">
      <c r="D352" s="12"/>
      <c r="G352" s="19"/>
      <c r="H352" s="19"/>
      <c r="I352" s="19"/>
      <c r="J352" s="19"/>
      <c r="K352" s="19"/>
    </row>
    <row r="353" spans="4:11" x14ac:dyDescent="0.3">
      <c r="D353" s="12"/>
      <c r="G353" s="19"/>
      <c r="H353" s="19"/>
      <c r="I353" s="19"/>
      <c r="J353" s="19"/>
      <c r="K353" s="19"/>
    </row>
    <row r="354" spans="4:11" x14ac:dyDescent="0.3">
      <c r="D354" s="12"/>
      <c r="G354" s="19"/>
      <c r="H354" s="19"/>
      <c r="I354" s="19"/>
      <c r="J354" s="19"/>
      <c r="K354" s="19"/>
    </row>
    <row r="355" spans="4:11" x14ac:dyDescent="0.3">
      <c r="D355" s="12"/>
      <c r="G355" s="19"/>
      <c r="H355" s="19"/>
      <c r="I355" s="19"/>
      <c r="J355" s="19"/>
      <c r="K355" s="19"/>
    </row>
    <row r="356" spans="4:11" x14ac:dyDescent="0.3">
      <c r="D356" s="12"/>
      <c r="G356" s="19"/>
      <c r="H356" s="19"/>
      <c r="I356" s="19"/>
      <c r="J356" s="19"/>
      <c r="K356" s="19"/>
    </row>
    <row r="357" spans="4:11" x14ac:dyDescent="0.3">
      <c r="D357" s="12"/>
      <c r="G357" s="19"/>
      <c r="H357" s="19"/>
      <c r="I357" s="19"/>
      <c r="J357" s="19"/>
      <c r="K357" s="19"/>
    </row>
    <row r="358" spans="4:11" x14ac:dyDescent="0.3">
      <c r="D358" s="12"/>
      <c r="G358" s="19"/>
      <c r="H358" s="19"/>
      <c r="I358" s="19"/>
      <c r="J358" s="19"/>
      <c r="K358" s="19"/>
    </row>
    <row r="359" spans="4:11" x14ac:dyDescent="0.3">
      <c r="D359" s="12"/>
      <c r="G359" s="19"/>
      <c r="H359" s="19"/>
      <c r="I359" s="19"/>
      <c r="J359" s="19"/>
      <c r="K359" s="19"/>
    </row>
    <row r="360" spans="4:11" x14ac:dyDescent="0.3">
      <c r="D360" s="12"/>
      <c r="G360" s="19"/>
      <c r="H360" s="19"/>
      <c r="I360" s="19"/>
      <c r="J360" s="19"/>
      <c r="K360" s="19"/>
    </row>
    <row r="361" spans="4:11" x14ac:dyDescent="0.3">
      <c r="D361" s="12"/>
      <c r="G361" s="19"/>
      <c r="H361" s="19"/>
      <c r="I361" s="19"/>
      <c r="J361" s="19"/>
      <c r="K361" s="19"/>
    </row>
    <row r="362" spans="4:11" x14ac:dyDescent="0.3">
      <c r="D362" s="12"/>
      <c r="G362" s="19"/>
      <c r="H362" s="19"/>
      <c r="I362" s="19"/>
      <c r="J362" s="19"/>
      <c r="K362" s="19"/>
    </row>
    <row r="363" spans="4:11" x14ac:dyDescent="0.3">
      <c r="D363" s="12"/>
      <c r="G363" s="19"/>
      <c r="H363" s="19"/>
      <c r="I363" s="19"/>
      <c r="J363" s="19"/>
      <c r="K363" s="19"/>
    </row>
    <row r="364" spans="4:11" x14ac:dyDescent="0.3">
      <c r="D364" s="12"/>
      <c r="G364" s="19"/>
      <c r="H364" s="19"/>
      <c r="I364" s="19"/>
      <c r="J364" s="19"/>
      <c r="K364" s="19"/>
    </row>
    <row r="365" spans="4:11" x14ac:dyDescent="0.3">
      <c r="D365" s="12"/>
      <c r="G365" s="19"/>
      <c r="H365" s="19"/>
      <c r="I365" s="19"/>
      <c r="J365" s="19"/>
      <c r="K365" s="19"/>
    </row>
    <row r="366" spans="4:11" x14ac:dyDescent="0.3">
      <c r="D366" s="12"/>
      <c r="G366" s="19"/>
      <c r="H366" s="19"/>
      <c r="I366" s="19"/>
      <c r="J366" s="19"/>
      <c r="K366" s="19"/>
    </row>
    <row r="367" spans="4:11" x14ac:dyDescent="0.3">
      <c r="D367" s="12"/>
      <c r="G367" s="19"/>
      <c r="H367" s="19"/>
      <c r="I367" s="19"/>
      <c r="J367" s="19"/>
      <c r="K367" s="19"/>
    </row>
    <row r="368" spans="4:11" x14ac:dyDescent="0.3">
      <c r="D368" s="12"/>
      <c r="G368" s="19"/>
      <c r="H368" s="19"/>
      <c r="I368" s="19"/>
      <c r="J368" s="19"/>
      <c r="K368" s="19"/>
    </row>
    <row r="369" spans="4:11" x14ac:dyDescent="0.3">
      <c r="D369" s="12"/>
      <c r="G369" s="19"/>
      <c r="H369" s="19"/>
      <c r="I369" s="19"/>
      <c r="J369" s="19"/>
      <c r="K369" s="19"/>
    </row>
    <row r="370" spans="4:11" x14ac:dyDescent="0.3">
      <c r="D370" s="12"/>
      <c r="G370" s="19"/>
      <c r="H370" s="19"/>
      <c r="I370" s="19"/>
      <c r="J370" s="19"/>
      <c r="K370" s="19"/>
    </row>
    <row r="371" spans="4:11" x14ac:dyDescent="0.3">
      <c r="D371" s="12"/>
      <c r="G371" s="19"/>
      <c r="H371" s="19"/>
      <c r="I371" s="19"/>
      <c r="J371" s="19"/>
      <c r="K371" s="19"/>
    </row>
    <row r="372" spans="4:11" x14ac:dyDescent="0.3">
      <c r="D372" s="12"/>
      <c r="G372" s="19"/>
      <c r="H372" s="19"/>
      <c r="I372" s="19"/>
      <c r="J372" s="19"/>
      <c r="K372" s="19"/>
    </row>
    <row r="373" spans="4:11" x14ac:dyDescent="0.3">
      <c r="D373" s="12"/>
      <c r="G373" s="19"/>
      <c r="H373" s="19"/>
      <c r="I373" s="19"/>
      <c r="J373" s="19"/>
      <c r="K373" s="19"/>
    </row>
    <row r="374" spans="4:11" x14ac:dyDescent="0.3">
      <c r="D374" s="12"/>
      <c r="G374" s="19"/>
      <c r="H374" s="19"/>
      <c r="I374" s="19"/>
      <c r="J374" s="19"/>
      <c r="K374" s="19"/>
    </row>
    <row r="375" spans="4:11" x14ac:dyDescent="0.3">
      <c r="D375" s="12"/>
      <c r="G375" s="19"/>
      <c r="H375" s="19"/>
      <c r="I375" s="19"/>
      <c r="J375" s="19"/>
      <c r="K375" s="19"/>
    </row>
    <row r="376" spans="4:11" x14ac:dyDescent="0.3">
      <c r="D376" s="12"/>
      <c r="G376" s="19"/>
      <c r="H376" s="19"/>
      <c r="I376" s="19"/>
      <c r="J376" s="19"/>
      <c r="K376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58"/>
  <sheetViews>
    <sheetView showGridLines="0" workbookViewId="0">
      <pane xSplit="5" ySplit="3" topLeftCell="F238" activePane="bottomRight" state="frozen"/>
      <selection pane="topRight" activeCell="I1" sqref="I1"/>
      <selection pane="bottomLeft" activeCell="A4" sqref="A4"/>
      <selection pane="bottomRight" activeCell="D254" sqref="D254"/>
    </sheetView>
  </sheetViews>
  <sheetFormatPr baseColWidth="10" defaultRowHeight="14.4" x14ac:dyDescent="0.3"/>
  <cols>
    <col min="5" max="5" width="34.6640625" customWidth="1"/>
  </cols>
  <sheetData>
    <row r="3" spans="2:10" x14ac:dyDescent="0.3">
      <c r="C3" t="s">
        <v>26</v>
      </c>
      <c r="D3" t="s">
        <v>27</v>
      </c>
      <c r="E3" t="s">
        <v>13</v>
      </c>
      <c r="F3" t="s">
        <v>20</v>
      </c>
      <c r="G3" t="s">
        <v>22</v>
      </c>
      <c r="H3" t="s">
        <v>23</v>
      </c>
      <c r="I3" t="s">
        <v>24</v>
      </c>
      <c r="J3" t="s">
        <v>25</v>
      </c>
    </row>
    <row r="4" spans="2:10" x14ac:dyDescent="0.3">
      <c r="B4" t="s">
        <v>0</v>
      </c>
      <c r="C4">
        <v>2018</v>
      </c>
      <c r="D4" t="s">
        <v>0</v>
      </c>
      <c r="E4" t="s">
        <v>15</v>
      </c>
      <c r="F4" s="13">
        <v>0</v>
      </c>
      <c r="G4" s="13">
        <v>1.754434867025136E-3</v>
      </c>
      <c r="H4" s="13">
        <v>2.6316523005377036E-3</v>
      </c>
      <c r="I4" s="13">
        <v>3.5088697340502719E-3</v>
      </c>
      <c r="J4" s="13">
        <v>4.3860871675628398E-3</v>
      </c>
    </row>
    <row r="5" spans="2:10" x14ac:dyDescent="0.3">
      <c r="C5">
        <v>2018</v>
      </c>
      <c r="D5" t="s">
        <v>0</v>
      </c>
      <c r="E5" t="s">
        <v>16</v>
      </c>
      <c r="F5" s="13">
        <v>1.754434867025136E-3</v>
      </c>
      <c r="G5" s="13">
        <v>3.5088697340502719E-3</v>
      </c>
      <c r="H5" s="13">
        <v>5.2633046010754072E-3</v>
      </c>
      <c r="I5" s="13">
        <v>7.0177394681005438E-3</v>
      </c>
      <c r="J5" s="13">
        <v>8.7721743351256796E-3</v>
      </c>
    </row>
    <row r="6" spans="2:10" x14ac:dyDescent="0.3">
      <c r="C6">
        <v>2018</v>
      </c>
      <c r="D6" t="s">
        <v>0</v>
      </c>
      <c r="E6" t="s">
        <v>17</v>
      </c>
      <c r="F6" s="13">
        <v>3.5088697340502719E-3</v>
      </c>
      <c r="G6" s="13">
        <v>7.0177394681005438E-3</v>
      </c>
      <c r="H6" s="13">
        <v>1.0526609202150814E-2</v>
      </c>
      <c r="I6" s="13">
        <v>1.4035478936201088E-2</v>
      </c>
      <c r="J6" s="13">
        <v>1.7544348670251359E-2</v>
      </c>
    </row>
    <row r="7" spans="2:10" x14ac:dyDescent="0.3">
      <c r="C7">
        <v>2018</v>
      </c>
      <c r="D7" t="s">
        <v>0</v>
      </c>
      <c r="E7" t="s">
        <v>18</v>
      </c>
      <c r="F7" s="13">
        <v>5.2633046010754072E-3</v>
      </c>
      <c r="G7" s="13">
        <v>1.0526609202150814E-2</v>
      </c>
      <c r="H7" s="13">
        <v>1.5789913803226224E-2</v>
      </c>
      <c r="I7" s="13">
        <v>2.1053218404301629E-2</v>
      </c>
      <c r="J7" s="13">
        <v>2.6414577319091831E-2</v>
      </c>
    </row>
    <row r="8" spans="2:10" x14ac:dyDescent="0.3">
      <c r="C8">
        <v>2018</v>
      </c>
      <c r="D8" t="s">
        <v>0</v>
      </c>
      <c r="E8" t="s">
        <v>19</v>
      </c>
      <c r="F8" s="13">
        <v>7.0177394681005438E-3</v>
      </c>
      <c r="G8" s="13">
        <v>1.4035478936201088E-2</v>
      </c>
      <c r="H8" s="13">
        <v>2.1053218404301629E-2</v>
      </c>
      <c r="I8" s="13">
        <v>2.8070957872402175E-2</v>
      </c>
      <c r="J8" s="13">
        <v>3.5088697340502718E-2</v>
      </c>
    </row>
    <row r="9" spans="2:10" x14ac:dyDescent="0.3">
      <c r="B9" t="s">
        <v>1</v>
      </c>
      <c r="C9">
        <v>2018</v>
      </c>
      <c r="D9" t="s">
        <v>1</v>
      </c>
      <c r="E9" t="s">
        <v>15</v>
      </c>
      <c r="F9" s="13">
        <v>0</v>
      </c>
      <c r="G9" s="13">
        <v>1.5101705242935312E-3</v>
      </c>
      <c r="H9" s="13">
        <v>2.2652557864402969E-3</v>
      </c>
      <c r="I9" s="13">
        <v>3.0203410485870625E-3</v>
      </c>
      <c r="J9" s="13">
        <v>3.7754263107338281E-3</v>
      </c>
    </row>
    <row r="10" spans="2:10" x14ac:dyDescent="0.3">
      <c r="C10">
        <v>2018</v>
      </c>
      <c r="D10" t="s">
        <v>1</v>
      </c>
      <c r="E10" t="s">
        <v>16</v>
      </c>
      <c r="F10" s="13">
        <v>1.5101705242935312E-3</v>
      </c>
      <c r="G10" s="13">
        <v>3.0203410485870625E-3</v>
      </c>
      <c r="H10" s="13">
        <v>4.5305115728805937E-3</v>
      </c>
      <c r="I10" s="13">
        <v>6.040682097174125E-3</v>
      </c>
      <c r="J10" s="13">
        <v>7.5508526214676562E-3</v>
      </c>
    </row>
    <row r="11" spans="2:10" x14ac:dyDescent="0.3">
      <c r="C11">
        <v>2018</v>
      </c>
      <c r="D11" t="s">
        <v>1</v>
      </c>
      <c r="E11" t="s">
        <v>17</v>
      </c>
      <c r="F11" s="13">
        <v>3.0203410485870625E-3</v>
      </c>
      <c r="G11" s="13">
        <v>6.040682097174125E-3</v>
      </c>
      <c r="H11" s="13">
        <v>9.0610231457611875E-3</v>
      </c>
      <c r="I11" s="13">
        <v>1.208136419434825E-2</v>
      </c>
      <c r="J11" s="13">
        <v>1.5101705242935312E-2</v>
      </c>
    </row>
    <row r="12" spans="2:10" x14ac:dyDescent="0.3">
      <c r="C12">
        <v>2018</v>
      </c>
      <c r="D12" t="s">
        <v>1</v>
      </c>
      <c r="E12" t="s">
        <v>18</v>
      </c>
      <c r="F12" s="13">
        <v>4.5305115728805937E-3</v>
      </c>
      <c r="G12" s="13">
        <v>9.0610231457611875E-3</v>
      </c>
      <c r="H12" s="13">
        <v>1.3591534718641782E-2</v>
      </c>
      <c r="I12" s="13">
        <v>1.8122046291522375E-2</v>
      </c>
      <c r="J12" s="13">
        <v>2.3881329827081906E-2</v>
      </c>
    </row>
    <row r="13" spans="2:10" x14ac:dyDescent="0.3">
      <c r="C13">
        <v>2018</v>
      </c>
      <c r="D13" t="s">
        <v>1</v>
      </c>
      <c r="E13" t="s">
        <v>19</v>
      </c>
      <c r="F13" s="13">
        <v>6.040682097174125E-3</v>
      </c>
      <c r="G13" s="13">
        <v>1.208136419434825E-2</v>
      </c>
      <c r="H13" s="13">
        <v>1.8122046291522375E-2</v>
      </c>
      <c r="I13" s="13">
        <v>2.41627283886965E-2</v>
      </c>
      <c r="J13" s="13">
        <v>3.0203410485870625E-2</v>
      </c>
    </row>
    <row r="14" spans="2:10" x14ac:dyDescent="0.3">
      <c r="B14" t="s">
        <v>2</v>
      </c>
      <c r="C14">
        <v>2018</v>
      </c>
      <c r="D14" t="s">
        <v>2</v>
      </c>
      <c r="E14" t="s">
        <v>15</v>
      </c>
      <c r="F14" s="13">
        <v>0</v>
      </c>
      <c r="G14" s="13">
        <v>1.3857233757544861E-3</v>
      </c>
      <c r="H14" s="13">
        <v>2.0785850636317288E-3</v>
      </c>
      <c r="I14" s="13">
        <v>2.7714467515089721E-3</v>
      </c>
      <c r="J14" s="13">
        <v>3.4643084393862151E-3</v>
      </c>
    </row>
    <row r="15" spans="2:10" x14ac:dyDescent="0.3">
      <c r="C15">
        <v>2018</v>
      </c>
      <c r="D15" t="s">
        <v>2</v>
      </c>
      <c r="E15" t="s">
        <v>16</v>
      </c>
      <c r="F15" s="13">
        <v>1.3857233757544861E-3</v>
      </c>
      <c r="G15" s="13">
        <v>2.7714467515089721E-3</v>
      </c>
      <c r="H15" s="13">
        <v>4.1571701272634575E-3</v>
      </c>
      <c r="I15" s="13">
        <v>5.5428935030179443E-3</v>
      </c>
      <c r="J15" s="13">
        <v>6.9286168787724301E-3</v>
      </c>
    </row>
    <row r="16" spans="2:10" x14ac:dyDescent="0.3">
      <c r="C16">
        <v>2018</v>
      </c>
      <c r="D16" t="s">
        <v>2</v>
      </c>
      <c r="E16" t="s">
        <v>17</v>
      </c>
      <c r="F16" s="13">
        <v>2.7714467515089721E-3</v>
      </c>
      <c r="G16" s="13">
        <v>5.5428935030179443E-3</v>
      </c>
      <c r="H16" s="13">
        <v>8.3143402545269151E-3</v>
      </c>
      <c r="I16" s="13">
        <v>1.1085787006035889E-2</v>
      </c>
      <c r="J16" s="13">
        <v>1.385723375754486E-2</v>
      </c>
    </row>
    <row r="17" spans="2:10" x14ac:dyDescent="0.3">
      <c r="C17">
        <v>2018</v>
      </c>
      <c r="D17" t="s">
        <v>2</v>
      </c>
      <c r="E17" t="s">
        <v>18</v>
      </c>
      <c r="F17" s="13">
        <v>4.1571701272634575E-3</v>
      </c>
      <c r="G17" s="13">
        <v>8.3143402545269151E-3</v>
      </c>
      <c r="H17" s="13">
        <v>1.2471510381790375E-2</v>
      </c>
      <c r="I17" s="13">
        <v>1.662868050905383E-2</v>
      </c>
      <c r="J17" s="13">
        <v>2.1521892717661899E-2</v>
      </c>
    </row>
    <row r="18" spans="2:10" x14ac:dyDescent="0.3">
      <c r="C18">
        <v>2018</v>
      </c>
      <c r="D18" t="s">
        <v>2</v>
      </c>
      <c r="E18" t="s">
        <v>19</v>
      </c>
      <c r="F18" s="13">
        <v>5.5428935030179443E-3</v>
      </c>
      <c r="G18" s="13">
        <v>1.1085787006035889E-2</v>
      </c>
      <c r="H18" s="13">
        <v>1.662868050905383E-2</v>
      </c>
      <c r="I18" s="13">
        <v>2.2171574012071777E-2</v>
      </c>
      <c r="J18" s="13">
        <v>2.771446751508972E-2</v>
      </c>
    </row>
    <row r="19" spans="2:10" x14ac:dyDescent="0.3">
      <c r="B19" t="s">
        <v>3</v>
      </c>
      <c r="C19">
        <v>2019</v>
      </c>
      <c r="D19" t="s">
        <v>3</v>
      </c>
      <c r="E19" t="s">
        <v>15</v>
      </c>
      <c r="F19" s="13">
        <v>0</v>
      </c>
      <c r="G19" s="13">
        <v>1.796005381264585E-3</v>
      </c>
      <c r="H19" s="13">
        <v>2.6940080718968772E-3</v>
      </c>
      <c r="I19" s="13">
        <v>3.5920107625291701E-3</v>
      </c>
      <c r="J19" s="13">
        <v>4.4900134531614625E-3</v>
      </c>
    </row>
    <row r="20" spans="2:10" x14ac:dyDescent="0.3">
      <c r="C20">
        <v>2019</v>
      </c>
      <c r="D20" t="s">
        <v>3</v>
      </c>
      <c r="E20" t="s">
        <v>16</v>
      </c>
      <c r="F20" s="13">
        <v>1.796005381264585E-3</v>
      </c>
      <c r="G20" s="13">
        <v>3.5920107625291701E-3</v>
      </c>
      <c r="H20" s="13">
        <v>5.3880161437937545E-3</v>
      </c>
      <c r="I20" s="13">
        <v>7.1840215250583402E-3</v>
      </c>
      <c r="J20" s="13">
        <v>8.980026906322925E-3</v>
      </c>
    </row>
    <row r="21" spans="2:10" x14ac:dyDescent="0.3">
      <c r="C21">
        <v>2019</v>
      </c>
      <c r="D21" t="s">
        <v>3</v>
      </c>
      <c r="E21" t="s">
        <v>17</v>
      </c>
      <c r="F21" s="13">
        <v>3.5920107625291701E-3</v>
      </c>
      <c r="G21" s="13">
        <v>7.1840215250583402E-3</v>
      </c>
      <c r="H21" s="13">
        <v>1.0776032287587509E-2</v>
      </c>
      <c r="I21" s="13">
        <v>1.436804305011668E-2</v>
      </c>
      <c r="J21" s="13">
        <v>1.796005381264585E-2</v>
      </c>
    </row>
    <row r="22" spans="2:10" x14ac:dyDescent="0.3">
      <c r="C22">
        <v>2019</v>
      </c>
      <c r="D22" t="s">
        <v>3</v>
      </c>
      <c r="E22" t="s">
        <v>18</v>
      </c>
      <c r="F22" s="13">
        <v>5.3880161437937545E-3</v>
      </c>
      <c r="G22" s="13">
        <v>1.0776032287587509E-2</v>
      </c>
      <c r="H22" s="13">
        <v>1.6164048431381264E-2</v>
      </c>
      <c r="I22" s="13">
        <v>2.1552064575175018E-2</v>
      </c>
      <c r="J22" s="13">
        <v>2.6626004289174939E-2</v>
      </c>
    </row>
    <row r="23" spans="2:10" x14ac:dyDescent="0.3">
      <c r="C23">
        <v>2019</v>
      </c>
      <c r="D23" t="s">
        <v>3</v>
      </c>
      <c r="E23" t="s">
        <v>19</v>
      </c>
      <c r="F23" s="13">
        <v>7.1840215250583402E-3</v>
      </c>
      <c r="G23" s="13">
        <v>1.436804305011668E-2</v>
      </c>
      <c r="H23" s="13">
        <v>2.1552064575175018E-2</v>
      </c>
      <c r="I23" s="13">
        <v>2.8736086100233361E-2</v>
      </c>
      <c r="J23" s="13">
        <v>3.59201076252917E-2</v>
      </c>
    </row>
    <row r="24" spans="2:10" x14ac:dyDescent="0.3">
      <c r="B24" t="s">
        <v>31</v>
      </c>
      <c r="C24">
        <v>2019</v>
      </c>
      <c r="D24" t="s">
        <v>31</v>
      </c>
      <c r="E24" t="s">
        <v>15</v>
      </c>
      <c r="F24" s="13">
        <v>0</v>
      </c>
      <c r="G24" s="13">
        <v>1.5807951633223126E-3</v>
      </c>
      <c r="H24" s="13">
        <v>2.3711927449834684E-3</v>
      </c>
      <c r="I24" s="13">
        <v>3.1615903266446251E-3</v>
      </c>
      <c r="J24" s="13">
        <v>3.951987908305781E-3</v>
      </c>
    </row>
    <row r="25" spans="2:10" x14ac:dyDescent="0.3">
      <c r="C25">
        <v>2019</v>
      </c>
      <c r="D25" t="s">
        <v>31</v>
      </c>
      <c r="E25" t="s">
        <v>16</v>
      </c>
      <c r="F25" s="13">
        <v>1.5807951633223126E-3</v>
      </c>
      <c r="G25" s="13">
        <v>3.1615903266446251E-3</v>
      </c>
      <c r="H25" s="13">
        <v>4.7423854899669368E-3</v>
      </c>
      <c r="I25" s="13">
        <v>6.3231806532892502E-3</v>
      </c>
      <c r="J25" s="13">
        <v>7.9039758166115619E-3</v>
      </c>
    </row>
    <row r="26" spans="2:10" x14ac:dyDescent="0.3">
      <c r="C26">
        <v>2019</v>
      </c>
      <c r="D26" t="s">
        <v>31</v>
      </c>
      <c r="E26" t="s">
        <v>17</v>
      </c>
      <c r="F26" s="13">
        <v>3.1615903266446251E-3</v>
      </c>
      <c r="G26" s="13">
        <v>6.3231806532892502E-3</v>
      </c>
      <c r="H26" s="13">
        <v>9.4847709799338736E-3</v>
      </c>
      <c r="I26" s="13">
        <v>1.26463613065785E-2</v>
      </c>
      <c r="J26" s="13">
        <v>1.5807951633223124E-2</v>
      </c>
    </row>
    <row r="27" spans="2:10" x14ac:dyDescent="0.3">
      <c r="C27">
        <v>2019</v>
      </c>
      <c r="D27" t="s">
        <v>31</v>
      </c>
      <c r="E27" t="s">
        <v>18</v>
      </c>
      <c r="F27" s="13">
        <v>4.7423854899669368E-3</v>
      </c>
      <c r="G27" s="13">
        <v>9.4847709799338736E-3</v>
      </c>
      <c r="H27" s="13">
        <v>1.4227156469900812E-2</v>
      </c>
      <c r="I27" s="13">
        <v>1.8969541959867747E-2</v>
      </c>
      <c r="J27" s="13">
        <v>2.4252327430435032E-2</v>
      </c>
    </row>
    <row r="28" spans="2:10" x14ac:dyDescent="0.3">
      <c r="C28">
        <v>2019</v>
      </c>
      <c r="D28" t="s">
        <v>31</v>
      </c>
      <c r="E28" t="s">
        <v>19</v>
      </c>
      <c r="F28" s="13">
        <v>6.3231806532892502E-3</v>
      </c>
      <c r="G28" s="13">
        <v>1.26463613065785E-2</v>
      </c>
      <c r="H28" s="13">
        <v>1.8969541959867747E-2</v>
      </c>
      <c r="I28" s="13">
        <v>2.5292722613157001E-2</v>
      </c>
      <c r="J28" s="13">
        <v>3.1615903266446248E-2</v>
      </c>
    </row>
    <row r="29" spans="2:10" x14ac:dyDescent="0.3">
      <c r="B29" t="s">
        <v>44</v>
      </c>
      <c r="C29">
        <v>2019</v>
      </c>
      <c r="D29" t="s">
        <v>5</v>
      </c>
      <c r="E29" t="s">
        <v>15</v>
      </c>
      <c r="F29" s="13">
        <v>0</v>
      </c>
      <c r="G29" s="13">
        <v>1.755051101355525E-3</v>
      </c>
      <c r="H29" s="13">
        <v>2.6325766520332874E-3</v>
      </c>
      <c r="I29" s="13">
        <v>3.51010220271105E-3</v>
      </c>
      <c r="J29" s="13">
        <v>4.3876277533888121E-3</v>
      </c>
    </row>
    <row r="30" spans="2:10" x14ac:dyDescent="0.3">
      <c r="C30">
        <v>2019</v>
      </c>
      <c r="D30" t="s">
        <v>5</v>
      </c>
      <c r="E30" t="s">
        <v>16</v>
      </c>
      <c r="F30" s="13">
        <v>1.755051101355525E-3</v>
      </c>
      <c r="G30" s="13">
        <v>3.51010220271105E-3</v>
      </c>
      <c r="H30" s="13">
        <v>5.2651533040665747E-3</v>
      </c>
      <c r="I30" s="13">
        <v>7.0202044054220999E-3</v>
      </c>
      <c r="J30" s="13">
        <v>8.7752555067776242E-3</v>
      </c>
    </row>
    <row r="31" spans="2:10" x14ac:dyDescent="0.3">
      <c r="C31">
        <v>2019</v>
      </c>
      <c r="D31" t="s">
        <v>5</v>
      </c>
      <c r="E31" t="s">
        <v>17</v>
      </c>
      <c r="F31" s="13">
        <v>3.51010220271105E-3</v>
      </c>
      <c r="G31" s="13">
        <v>7.0202044054220999E-3</v>
      </c>
      <c r="H31" s="13">
        <v>1.0530306608133149E-2</v>
      </c>
      <c r="I31" s="13">
        <v>1.40404088108442E-2</v>
      </c>
      <c r="J31" s="13">
        <v>1.7550511013555248E-2</v>
      </c>
    </row>
    <row r="32" spans="2:10" x14ac:dyDescent="0.3">
      <c r="C32">
        <v>2019</v>
      </c>
      <c r="D32" t="s">
        <v>5</v>
      </c>
      <c r="E32" t="s">
        <v>18</v>
      </c>
      <c r="F32" s="13">
        <v>5.2651533040665747E-3</v>
      </c>
      <c r="G32" s="13">
        <v>1.0530306608133149E-2</v>
      </c>
      <c r="H32" s="13">
        <v>1.5795459912199723E-2</v>
      </c>
      <c r="I32" s="13">
        <v>2.1060613216266299E-2</v>
      </c>
      <c r="J32" s="13">
        <v>2.4918912795874795E-2</v>
      </c>
    </row>
    <row r="33" spans="2:10" x14ac:dyDescent="0.3">
      <c r="C33">
        <v>2019</v>
      </c>
      <c r="D33" t="s">
        <v>5</v>
      </c>
      <c r="E33" t="s">
        <v>19</v>
      </c>
      <c r="F33" s="13">
        <v>7.0202044054220999E-3</v>
      </c>
      <c r="G33" s="13">
        <v>1.40404088108442E-2</v>
      </c>
      <c r="H33" s="13">
        <v>2.1060613216266299E-2</v>
      </c>
      <c r="I33" s="13">
        <v>2.80808176216884E-2</v>
      </c>
      <c r="J33" s="13">
        <v>3.5101022027110497E-2</v>
      </c>
    </row>
    <row r="34" spans="2:10" x14ac:dyDescent="0.3">
      <c r="B34" t="s">
        <v>30</v>
      </c>
      <c r="C34">
        <v>2019</v>
      </c>
      <c r="D34" t="s">
        <v>30</v>
      </c>
      <c r="E34" t="s">
        <v>15</v>
      </c>
      <c r="F34" s="13">
        <v>0</v>
      </c>
      <c r="G34" s="13">
        <v>1.7229407383761804E-3</v>
      </c>
      <c r="H34" s="13">
        <v>2.5844111075642704E-3</v>
      </c>
      <c r="I34" s="13">
        <v>3.4458814767523607E-3</v>
      </c>
      <c r="J34" s="13">
        <v>4.3073518459404506E-3</v>
      </c>
    </row>
    <row r="35" spans="2:10" x14ac:dyDescent="0.3">
      <c r="C35">
        <v>2019</v>
      </c>
      <c r="D35" t="s">
        <v>30</v>
      </c>
      <c r="E35" t="s">
        <v>16</v>
      </c>
      <c r="F35" s="13">
        <v>1.7229407383761804E-3</v>
      </c>
      <c r="G35" s="13">
        <v>3.4458814767523607E-3</v>
      </c>
      <c r="H35" s="13">
        <v>5.1688222151285408E-3</v>
      </c>
      <c r="I35" s="13">
        <v>6.8917629535047214E-3</v>
      </c>
      <c r="J35" s="13">
        <v>8.6147036918809011E-3</v>
      </c>
    </row>
    <row r="36" spans="2:10" x14ac:dyDescent="0.3">
      <c r="C36">
        <v>2019</v>
      </c>
      <c r="D36" t="s">
        <v>30</v>
      </c>
      <c r="E36" t="s">
        <v>17</v>
      </c>
      <c r="F36" s="13">
        <v>3.4458814767523607E-3</v>
      </c>
      <c r="G36" s="13">
        <v>6.8917629535047214E-3</v>
      </c>
      <c r="H36" s="13">
        <v>1.0337644430257082E-2</v>
      </c>
      <c r="I36" s="13">
        <v>1.3783525907009443E-2</v>
      </c>
      <c r="J36" s="13">
        <v>1.7229407383761802E-2</v>
      </c>
    </row>
    <row r="37" spans="2:10" x14ac:dyDescent="0.3">
      <c r="C37">
        <v>2019</v>
      </c>
      <c r="D37" t="s">
        <v>30</v>
      </c>
      <c r="E37" t="s">
        <v>18</v>
      </c>
      <c r="F37" s="13">
        <v>5.1688222151285408E-3</v>
      </c>
      <c r="G37" s="13">
        <v>1.0337644430257082E-2</v>
      </c>
      <c r="H37" s="13">
        <v>1.5506466645385622E-2</v>
      </c>
      <c r="I37" s="13">
        <v>2.0675288860514163E-2</v>
      </c>
      <c r="J37" s="13">
        <v>2.4772381444471178E-2</v>
      </c>
    </row>
    <row r="38" spans="2:10" x14ac:dyDescent="0.3">
      <c r="C38">
        <v>2019</v>
      </c>
      <c r="D38" t="s">
        <v>30</v>
      </c>
      <c r="E38" t="s">
        <v>19</v>
      </c>
      <c r="F38" s="13">
        <v>6.8917629535047214E-3</v>
      </c>
      <c r="G38" s="13">
        <v>1.3783525907009443E-2</v>
      </c>
      <c r="H38" s="13">
        <v>2.0675288860514163E-2</v>
      </c>
      <c r="I38" s="13">
        <v>2.7567051814018886E-2</v>
      </c>
      <c r="J38" s="13">
        <v>3.4458814767523605E-2</v>
      </c>
    </row>
    <row r="39" spans="2:10" x14ac:dyDescent="0.3">
      <c r="B39" t="s">
        <v>45</v>
      </c>
      <c r="C39">
        <v>2019</v>
      </c>
      <c r="D39" t="s">
        <v>7</v>
      </c>
      <c r="E39" t="s">
        <v>15</v>
      </c>
      <c r="F39" s="13">
        <v>0</v>
      </c>
      <c r="G39" s="13">
        <v>1.6379313799449046E-3</v>
      </c>
      <c r="H39" s="13">
        <v>2.4568970699173566E-3</v>
      </c>
      <c r="I39" s="13">
        <v>3.2758627598898091E-3</v>
      </c>
      <c r="J39" s="13">
        <v>4.0948284498622612E-3</v>
      </c>
    </row>
    <row r="40" spans="2:10" x14ac:dyDescent="0.3">
      <c r="C40">
        <v>2019</v>
      </c>
      <c r="D40" t="s">
        <v>7</v>
      </c>
      <c r="E40" t="s">
        <v>16</v>
      </c>
      <c r="F40" s="13">
        <v>1.6379313799449046E-3</v>
      </c>
      <c r="G40" s="13">
        <v>3.2758627598898091E-3</v>
      </c>
      <c r="H40" s="13">
        <v>4.9137941398347132E-3</v>
      </c>
      <c r="I40" s="13">
        <v>6.5517255197796182E-3</v>
      </c>
      <c r="J40" s="13">
        <v>8.1896568997245223E-3</v>
      </c>
    </row>
    <row r="41" spans="2:10" x14ac:dyDescent="0.3">
      <c r="C41">
        <v>2019</v>
      </c>
      <c r="D41" t="s">
        <v>7</v>
      </c>
      <c r="E41" t="s">
        <v>17</v>
      </c>
      <c r="F41" s="13">
        <v>3.2758627598898091E-3</v>
      </c>
      <c r="G41" s="13">
        <v>6.5517255197796182E-3</v>
      </c>
      <c r="H41" s="13">
        <v>9.8275882796694265E-3</v>
      </c>
      <c r="I41" s="13">
        <v>1.3103451039559236E-2</v>
      </c>
      <c r="J41" s="13">
        <v>1.6379313799449045E-2</v>
      </c>
    </row>
    <row r="42" spans="2:10" x14ac:dyDescent="0.3">
      <c r="C42">
        <v>2019</v>
      </c>
      <c r="D42" t="s">
        <v>7</v>
      </c>
      <c r="E42" t="s">
        <v>18</v>
      </c>
      <c r="F42" s="13">
        <v>4.9137941398347132E-3</v>
      </c>
      <c r="G42" s="13">
        <v>9.8275882796694265E-3</v>
      </c>
      <c r="H42" s="13">
        <v>1.4741382419504141E-2</v>
      </c>
      <c r="I42" s="13">
        <v>1.9655176559338853E-2</v>
      </c>
      <c r="J42" s="13">
        <v>2.2951445331200721E-2</v>
      </c>
    </row>
    <row r="43" spans="2:10" x14ac:dyDescent="0.3">
      <c r="C43">
        <v>2019</v>
      </c>
      <c r="D43" t="s">
        <v>7</v>
      </c>
      <c r="E43" t="s">
        <v>19</v>
      </c>
      <c r="F43" s="13">
        <v>6.5517255197796182E-3</v>
      </c>
      <c r="G43" s="13">
        <v>1.3103451039559236E-2</v>
      </c>
      <c r="H43" s="13">
        <v>1.9655176559338853E-2</v>
      </c>
      <c r="I43" s="13">
        <v>2.6206902079118473E-2</v>
      </c>
      <c r="J43" s="13">
        <v>3.2758627598898089E-2</v>
      </c>
    </row>
    <row r="44" spans="2:10" x14ac:dyDescent="0.3">
      <c r="B44" t="s">
        <v>8</v>
      </c>
      <c r="C44">
        <v>2019</v>
      </c>
      <c r="D44" t="s">
        <v>8</v>
      </c>
      <c r="E44" t="s">
        <v>15</v>
      </c>
      <c r="F44" s="13">
        <v>0</v>
      </c>
      <c r="G44" s="13">
        <v>1.6479182324224573E-3</v>
      </c>
      <c r="H44" s="13">
        <v>2.4718773486336857E-3</v>
      </c>
      <c r="I44" s="13">
        <v>3.2958364648449146E-3</v>
      </c>
      <c r="J44" s="13">
        <v>4.1197955810561432E-3</v>
      </c>
    </row>
    <row r="45" spans="2:10" x14ac:dyDescent="0.3">
      <c r="C45">
        <v>2019</v>
      </c>
      <c r="D45" t="s">
        <v>8</v>
      </c>
      <c r="E45" t="s">
        <v>16</v>
      </c>
      <c r="F45" s="13">
        <v>1.6479182324224573E-3</v>
      </c>
      <c r="G45" s="13">
        <v>3.2958364648449146E-3</v>
      </c>
      <c r="H45" s="13">
        <v>4.9437546972673713E-3</v>
      </c>
      <c r="I45" s="13">
        <v>6.5916729296898293E-3</v>
      </c>
      <c r="J45" s="13">
        <v>8.2395911621122864E-3</v>
      </c>
    </row>
    <row r="46" spans="2:10" x14ac:dyDescent="0.3">
      <c r="C46">
        <v>2019</v>
      </c>
      <c r="D46" t="s">
        <v>8</v>
      </c>
      <c r="E46" t="s">
        <v>17</v>
      </c>
      <c r="F46" s="13">
        <v>3.2958364648449146E-3</v>
      </c>
      <c r="G46" s="13">
        <v>6.5916729296898293E-3</v>
      </c>
      <c r="H46" s="13">
        <v>9.8875093945347426E-3</v>
      </c>
      <c r="I46" s="13">
        <v>1.3183345859379659E-2</v>
      </c>
      <c r="J46" s="13">
        <v>1.6479182324224573E-2</v>
      </c>
    </row>
    <row r="47" spans="2:10" x14ac:dyDescent="0.3">
      <c r="C47">
        <v>2019</v>
      </c>
      <c r="D47" t="s">
        <v>8</v>
      </c>
      <c r="E47" t="s">
        <v>18</v>
      </c>
      <c r="F47" s="13">
        <v>4.9437546972673713E-3</v>
      </c>
      <c r="G47" s="13">
        <v>9.8875093945347426E-3</v>
      </c>
      <c r="H47" s="13">
        <v>1.4831264091802117E-2</v>
      </c>
      <c r="I47" s="13">
        <v>1.9775018789069485E-2</v>
      </c>
      <c r="J47" s="13">
        <v>2.382926836505013E-2</v>
      </c>
    </row>
    <row r="48" spans="2:10" x14ac:dyDescent="0.3">
      <c r="C48">
        <v>2019</v>
      </c>
      <c r="D48" t="s">
        <v>8</v>
      </c>
      <c r="E48" t="s">
        <v>19</v>
      </c>
      <c r="F48" s="13">
        <v>6.5916729296898293E-3</v>
      </c>
      <c r="G48" s="13">
        <v>1.3183345859379659E-2</v>
      </c>
      <c r="H48" s="13">
        <v>1.9775018789069485E-2</v>
      </c>
      <c r="I48" s="13">
        <v>2.6366691718759317E-2</v>
      </c>
      <c r="J48" s="13">
        <v>3.2958364648449145E-2</v>
      </c>
    </row>
    <row r="49" spans="2:10" x14ac:dyDescent="0.3">
      <c r="B49" t="s">
        <v>46</v>
      </c>
      <c r="C49">
        <v>2019</v>
      </c>
      <c r="D49" t="s">
        <v>9</v>
      </c>
      <c r="E49" t="s">
        <v>15</v>
      </c>
      <c r="F49" s="13">
        <v>0</v>
      </c>
      <c r="G49" s="13">
        <v>1.8470406973443315E-3</v>
      </c>
      <c r="H49" s="13">
        <v>2.770561046016497E-3</v>
      </c>
      <c r="I49" s="13">
        <v>3.6940813946886629E-3</v>
      </c>
      <c r="J49" s="13">
        <v>4.6176017433608284E-3</v>
      </c>
    </row>
    <row r="50" spans="2:10" x14ac:dyDescent="0.3">
      <c r="C50">
        <v>2019</v>
      </c>
      <c r="D50" t="s">
        <v>9</v>
      </c>
      <c r="E50" t="s">
        <v>16</v>
      </c>
      <c r="F50" s="13">
        <v>1.8470406973443315E-3</v>
      </c>
      <c r="G50" s="13">
        <v>3.6940813946886629E-3</v>
      </c>
      <c r="H50" s="13">
        <v>5.541122092032994E-3</v>
      </c>
      <c r="I50" s="13">
        <v>7.3881627893773259E-3</v>
      </c>
      <c r="J50" s="13">
        <v>9.2352034867216569E-3</v>
      </c>
    </row>
    <row r="51" spans="2:10" x14ac:dyDescent="0.3">
      <c r="C51">
        <v>2019</v>
      </c>
      <c r="D51" t="s">
        <v>9</v>
      </c>
      <c r="E51" t="s">
        <v>17</v>
      </c>
      <c r="F51" s="13">
        <v>3.6940813946886629E-3</v>
      </c>
      <c r="G51" s="13">
        <v>7.3881627893773259E-3</v>
      </c>
      <c r="H51" s="13">
        <v>1.1082244184065988E-2</v>
      </c>
      <c r="I51" s="13">
        <v>1.4776325578754652E-2</v>
      </c>
      <c r="J51" s="13">
        <v>1.8470406973443314E-2</v>
      </c>
    </row>
    <row r="52" spans="2:10" x14ac:dyDescent="0.3">
      <c r="C52">
        <v>2019</v>
      </c>
      <c r="D52" t="s">
        <v>9</v>
      </c>
      <c r="E52" t="s">
        <v>18</v>
      </c>
      <c r="F52" s="13">
        <v>5.541122092032994E-3</v>
      </c>
      <c r="G52" s="13">
        <v>1.1082244184065988E-2</v>
      </c>
      <c r="H52" s="13">
        <v>1.6623366276098984E-2</v>
      </c>
      <c r="I52" s="13">
        <v>2.2164488368131976E-2</v>
      </c>
      <c r="J52" s="13">
        <v>2.5983414397551814E-2</v>
      </c>
    </row>
    <row r="53" spans="2:10" x14ac:dyDescent="0.3">
      <c r="C53">
        <v>2019</v>
      </c>
      <c r="D53" t="s">
        <v>9</v>
      </c>
      <c r="E53" t="s">
        <v>19</v>
      </c>
      <c r="F53" s="13">
        <v>7.3881627893773259E-3</v>
      </c>
      <c r="G53" s="13">
        <v>1.4776325578754652E-2</v>
      </c>
      <c r="H53" s="13">
        <v>2.2164488368131976E-2</v>
      </c>
      <c r="I53" s="13">
        <v>2.9552651157509303E-2</v>
      </c>
      <c r="J53" s="13">
        <v>3.6940813946886628E-2</v>
      </c>
    </row>
    <row r="54" spans="2:10" x14ac:dyDescent="0.3">
      <c r="B54" t="s">
        <v>29</v>
      </c>
      <c r="C54">
        <v>2019</v>
      </c>
      <c r="D54" t="s">
        <v>29</v>
      </c>
      <c r="E54" t="s">
        <v>15</v>
      </c>
      <c r="F54" s="13">
        <v>0</v>
      </c>
      <c r="G54" s="13">
        <v>1.9390815365001762E-3</v>
      </c>
      <c r="H54" s="13">
        <v>2.9086223047502641E-3</v>
      </c>
      <c r="I54" s="13">
        <v>3.8781630730003523E-3</v>
      </c>
      <c r="J54" s="13">
        <v>4.8477038412504401E-3</v>
      </c>
    </row>
    <row r="55" spans="2:10" x14ac:dyDescent="0.3">
      <c r="C55">
        <v>2019</v>
      </c>
      <c r="D55" t="s">
        <v>29</v>
      </c>
      <c r="E55" t="s">
        <v>16</v>
      </c>
      <c r="F55" s="13">
        <v>1.9390815365001762E-3</v>
      </c>
      <c r="G55" s="13">
        <v>3.8781630730003523E-3</v>
      </c>
      <c r="H55" s="13">
        <v>5.8172446095005282E-3</v>
      </c>
      <c r="I55" s="13">
        <v>7.7563261460007046E-3</v>
      </c>
      <c r="J55" s="13">
        <v>9.6954076825008801E-3</v>
      </c>
    </row>
    <row r="56" spans="2:10" x14ac:dyDescent="0.3">
      <c r="C56">
        <v>2019</v>
      </c>
      <c r="D56" t="s">
        <v>29</v>
      </c>
      <c r="E56" t="s">
        <v>17</v>
      </c>
      <c r="F56" s="13">
        <v>3.8781630730003523E-3</v>
      </c>
      <c r="G56" s="13">
        <v>7.7563261460007046E-3</v>
      </c>
      <c r="H56" s="13">
        <v>1.1634489219001056E-2</v>
      </c>
      <c r="I56" s="13">
        <v>1.5512652292001409E-2</v>
      </c>
      <c r="J56" s="13">
        <v>1.939081536500176E-2</v>
      </c>
    </row>
    <row r="57" spans="2:10" x14ac:dyDescent="0.3">
      <c r="C57">
        <v>2019</v>
      </c>
      <c r="D57" t="s">
        <v>29</v>
      </c>
      <c r="E57" t="s">
        <v>18</v>
      </c>
      <c r="F57" s="13">
        <v>5.8172446095005282E-3</v>
      </c>
      <c r="G57" s="13">
        <v>1.1634489219001056E-2</v>
      </c>
      <c r="H57" s="13">
        <v>1.7451733828501584E-2</v>
      </c>
      <c r="I57" s="13">
        <v>2.3268978438002113E-2</v>
      </c>
      <c r="J57" s="13">
        <v>2.6136969359584254E-2</v>
      </c>
    </row>
    <row r="58" spans="2:10" x14ac:dyDescent="0.3">
      <c r="C58">
        <v>2019</v>
      </c>
      <c r="D58" t="s">
        <v>29</v>
      </c>
      <c r="E58" t="s">
        <v>19</v>
      </c>
      <c r="F58" s="13">
        <v>7.7563261460007046E-3</v>
      </c>
      <c r="G58" s="13">
        <v>1.5512652292001409E-2</v>
      </c>
      <c r="H58" s="13">
        <v>2.3268978438002113E-2</v>
      </c>
      <c r="I58" s="13">
        <v>3.1025304584002818E-2</v>
      </c>
      <c r="J58" s="13">
        <v>3.878163073000352E-2</v>
      </c>
    </row>
    <row r="59" spans="2:10" x14ac:dyDescent="0.3">
      <c r="B59" t="s">
        <v>11</v>
      </c>
      <c r="C59">
        <v>2019</v>
      </c>
      <c r="D59" t="s">
        <v>28</v>
      </c>
      <c r="E59" t="s">
        <v>15</v>
      </c>
      <c r="F59" s="13">
        <v>0</v>
      </c>
      <c r="G59" s="13">
        <v>1.7371907259555103E-3</v>
      </c>
      <c r="H59" s="13">
        <v>2.6057860889332654E-3</v>
      </c>
      <c r="I59" s="13">
        <v>3.4743814519110207E-3</v>
      </c>
      <c r="J59" s="13">
        <v>4.3429768148887755E-3</v>
      </c>
    </row>
    <row r="60" spans="2:10" x14ac:dyDescent="0.3">
      <c r="C60">
        <v>2019</v>
      </c>
      <c r="D60" t="s">
        <v>28</v>
      </c>
      <c r="E60" t="s">
        <v>16</v>
      </c>
      <c r="F60" s="13">
        <v>1.7371907259555103E-3</v>
      </c>
      <c r="G60" s="13">
        <v>3.4743814519110207E-3</v>
      </c>
      <c r="H60" s="13">
        <v>5.2115721778665308E-3</v>
      </c>
      <c r="I60" s="13">
        <v>6.9487629038220413E-3</v>
      </c>
      <c r="J60" s="13">
        <v>8.685953629777551E-3</v>
      </c>
    </row>
    <row r="61" spans="2:10" x14ac:dyDescent="0.3">
      <c r="C61">
        <v>2019</v>
      </c>
      <c r="D61" t="s">
        <v>28</v>
      </c>
      <c r="E61" t="s">
        <v>17</v>
      </c>
      <c r="F61" s="13">
        <v>3.4743814519110207E-3</v>
      </c>
      <c r="G61" s="13">
        <v>6.9487629038220413E-3</v>
      </c>
      <c r="H61" s="13">
        <v>1.0423144355733062E-2</v>
      </c>
      <c r="I61" s="13">
        <v>1.3897525807644083E-2</v>
      </c>
      <c r="J61" s="13">
        <v>1.7371907259555102E-2</v>
      </c>
    </row>
    <row r="62" spans="2:10" x14ac:dyDescent="0.3">
      <c r="C62">
        <v>2019</v>
      </c>
      <c r="D62" t="s">
        <v>28</v>
      </c>
      <c r="E62" t="s">
        <v>18</v>
      </c>
      <c r="F62" s="13">
        <v>5.2115721778665308E-3</v>
      </c>
      <c r="G62" s="13">
        <v>1.0423144355733062E-2</v>
      </c>
      <c r="H62" s="13">
        <v>1.5634716533599591E-2</v>
      </c>
      <c r="I62" s="13">
        <v>2.0846288711466123E-2</v>
      </c>
      <c r="J62" s="13">
        <v>2.3596223331116897E-2</v>
      </c>
    </row>
    <row r="63" spans="2:10" x14ac:dyDescent="0.3">
      <c r="C63">
        <v>2019</v>
      </c>
      <c r="D63" t="s">
        <v>28</v>
      </c>
      <c r="E63" t="s">
        <v>19</v>
      </c>
      <c r="F63" s="13">
        <v>6.9487629038220413E-3</v>
      </c>
      <c r="G63" s="13">
        <v>1.3897525807644083E-2</v>
      </c>
      <c r="H63" s="13">
        <v>2.0846288711466123E-2</v>
      </c>
      <c r="I63" s="13">
        <v>2.7795051615288165E-2</v>
      </c>
      <c r="J63" s="13">
        <v>3.4743814519110204E-2</v>
      </c>
    </row>
    <row r="64" spans="2:10" x14ac:dyDescent="0.3">
      <c r="B64" t="s">
        <v>0</v>
      </c>
      <c r="C64">
        <v>2019</v>
      </c>
      <c r="D64" t="s">
        <v>0</v>
      </c>
      <c r="E64" t="s">
        <v>15</v>
      </c>
      <c r="F64" s="13">
        <v>0</v>
      </c>
      <c r="G64" s="13">
        <v>1.8699543254790123E-3</v>
      </c>
      <c r="H64" s="13">
        <v>2.8049314882185182E-3</v>
      </c>
      <c r="I64" s="13">
        <v>3.7399086509580246E-3</v>
      </c>
      <c r="J64" s="13">
        <v>4.6748858136975305E-3</v>
      </c>
    </row>
    <row r="65" spans="2:10" x14ac:dyDescent="0.3">
      <c r="C65">
        <v>2019</v>
      </c>
      <c r="D65" t="s">
        <v>0</v>
      </c>
      <c r="E65" t="s">
        <v>16</v>
      </c>
      <c r="F65" s="13">
        <v>1.8699543254790123E-3</v>
      </c>
      <c r="G65" s="13">
        <v>3.7399086509580246E-3</v>
      </c>
      <c r="H65" s="13">
        <v>5.6098629764370364E-3</v>
      </c>
      <c r="I65" s="13">
        <v>7.4798173019160492E-3</v>
      </c>
      <c r="J65" s="13">
        <v>9.349771627395061E-3</v>
      </c>
    </row>
    <row r="66" spans="2:10" x14ac:dyDescent="0.3">
      <c r="C66">
        <v>2019</v>
      </c>
      <c r="D66" t="s">
        <v>0</v>
      </c>
      <c r="E66" t="s">
        <v>17</v>
      </c>
      <c r="F66" s="13">
        <v>3.7399086509580246E-3</v>
      </c>
      <c r="G66" s="13">
        <v>7.4798173019160492E-3</v>
      </c>
      <c r="H66" s="13">
        <v>1.1219725952874073E-2</v>
      </c>
      <c r="I66" s="13">
        <v>1.4959634603832098E-2</v>
      </c>
      <c r="J66" s="13">
        <v>1.8699543254790122E-2</v>
      </c>
    </row>
    <row r="67" spans="2:10" x14ac:dyDescent="0.3">
      <c r="C67">
        <v>2019</v>
      </c>
      <c r="D67" t="s">
        <v>0</v>
      </c>
      <c r="E67" t="s">
        <v>18</v>
      </c>
      <c r="F67" s="13">
        <v>5.6098629764370364E-3</v>
      </c>
      <c r="G67" s="13">
        <v>1.1219725952874073E-2</v>
      </c>
      <c r="H67" s="13">
        <v>1.682958892931111E-2</v>
      </c>
      <c r="I67" s="13">
        <v>2.2439451905748146E-2</v>
      </c>
      <c r="J67" s="13">
        <v>2.6427223194981225E-2</v>
      </c>
    </row>
    <row r="68" spans="2:10" x14ac:dyDescent="0.3">
      <c r="C68">
        <v>2019</v>
      </c>
      <c r="D68" t="s">
        <v>0</v>
      </c>
      <c r="E68" t="s">
        <v>19</v>
      </c>
      <c r="F68" s="13">
        <v>7.4798173019160492E-3</v>
      </c>
      <c r="G68" s="13">
        <v>1.4959634603832098E-2</v>
      </c>
      <c r="H68" s="13">
        <v>2.2439451905748146E-2</v>
      </c>
      <c r="I68" s="13">
        <v>2.9919269207664197E-2</v>
      </c>
      <c r="J68" s="13">
        <v>3.7399086509580244E-2</v>
      </c>
    </row>
    <row r="69" spans="2:10" x14ac:dyDescent="0.3">
      <c r="B69" t="s">
        <v>47</v>
      </c>
      <c r="C69">
        <v>2019</v>
      </c>
      <c r="D69" t="s">
        <v>1</v>
      </c>
      <c r="E69" t="s">
        <v>15</v>
      </c>
      <c r="F69" s="13">
        <v>0</v>
      </c>
      <c r="G69" s="13">
        <v>1.8699543254790123E-3</v>
      </c>
      <c r="H69" s="13">
        <v>2.8049314882185182E-3</v>
      </c>
      <c r="I69" s="13">
        <v>3.7399086509580246E-3</v>
      </c>
      <c r="J69" s="13">
        <v>4.6748858136975305E-3</v>
      </c>
    </row>
    <row r="70" spans="2:10" x14ac:dyDescent="0.3">
      <c r="C70">
        <v>2019</v>
      </c>
      <c r="D70" t="s">
        <v>1</v>
      </c>
      <c r="E70" t="s">
        <v>16</v>
      </c>
      <c r="F70" s="13">
        <v>1.8699543254790123E-3</v>
      </c>
      <c r="G70" s="13">
        <v>3.7399086509580246E-3</v>
      </c>
      <c r="H70" s="13">
        <v>5.6098629764370364E-3</v>
      </c>
      <c r="I70" s="13">
        <v>7.4798173019160492E-3</v>
      </c>
      <c r="J70" s="13">
        <v>9.349771627395061E-3</v>
      </c>
    </row>
    <row r="71" spans="2:10" x14ac:dyDescent="0.3">
      <c r="C71">
        <v>2019</v>
      </c>
      <c r="D71" t="s">
        <v>1</v>
      </c>
      <c r="E71" t="s">
        <v>17</v>
      </c>
      <c r="F71" s="13">
        <v>3.7399086509580246E-3</v>
      </c>
      <c r="G71" s="13">
        <v>7.4798173019160492E-3</v>
      </c>
      <c r="H71" s="13">
        <v>1.1219725952874073E-2</v>
      </c>
      <c r="I71" s="13">
        <v>1.4959634603832098E-2</v>
      </c>
      <c r="J71" s="13">
        <v>1.8699543254790122E-2</v>
      </c>
    </row>
    <row r="72" spans="2:10" x14ac:dyDescent="0.3">
      <c r="C72">
        <v>2019</v>
      </c>
      <c r="D72" t="s">
        <v>1</v>
      </c>
      <c r="E72" t="s">
        <v>18</v>
      </c>
      <c r="F72" s="13">
        <v>5.6098629764370364E-3</v>
      </c>
      <c r="G72" s="13">
        <v>1.1219725952874073E-2</v>
      </c>
      <c r="H72" s="13">
        <v>1.682958892931111E-2</v>
      </c>
      <c r="I72" s="13">
        <v>2.2439451905748146E-2</v>
      </c>
      <c r="J72" s="13">
        <v>2.6427223194981225E-2</v>
      </c>
    </row>
    <row r="73" spans="2:10" x14ac:dyDescent="0.3">
      <c r="C73">
        <v>2019</v>
      </c>
      <c r="D73" t="s">
        <v>1</v>
      </c>
      <c r="E73" t="s">
        <v>19</v>
      </c>
      <c r="F73" s="13">
        <v>7.4798173019160492E-3</v>
      </c>
      <c r="G73" s="13">
        <v>1.4959634603832098E-2</v>
      </c>
      <c r="H73" s="13">
        <v>2.2439451905748146E-2</v>
      </c>
      <c r="I73" s="13">
        <v>2.9919269207664197E-2</v>
      </c>
      <c r="J73" s="13">
        <v>3.7399086509580244E-2</v>
      </c>
    </row>
    <row r="74" spans="2:10" x14ac:dyDescent="0.3">
      <c r="B74" t="s">
        <v>2</v>
      </c>
      <c r="C74">
        <v>2019</v>
      </c>
      <c r="D74" t="s">
        <v>2</v>
      </c>
      <c r="E74" t="s">
        <v>15</v>
      </c>
      <c r="F74" s="13">
        <v>0</v>
      </c>
      <c r="G74" s="13">
        <v>1.7596458638958125E-3</v>
      </c>
      <c r="H74" s="13">
        <v>2.6394687958437185E-3</v>
      </c>
      <c r="I74" s="13">
        <v>3.5192917277916251E-3</v>
      </c>
      <c r="J74" s="13">
        <v>4.3991146597395312E-3</v>
      </c>
    </row>
    <row r="75" spans="2:10" x14ac:dyDescent="0.3">
      <c r="C75">
        <v>2019</v>
      </c>
      <c r="D75" t="s">
        <v>2</v>
      </c>
      <c r="E75" t="s">
        <v>16</v>
      </c>
      <c r="F75" s="13">
        <v>1.7596458638958125E-3</v>
      </c>
      <c r="G75" s="13">
        <v>3.5192917277916251E-3</v>
      </c>
      <c r="H75" s="13">
        <v>5.2789375916874369E-3</v>
      </c>
      <c r="I75" s="13">
        <v>7.0385834555832501E-3</v>
      </c>
      <c r="J75" s="13">
        <v>8.7982293194790624E-3</v>
      </c>
    </row>
    <row r="76" spans="2:10" x14ac:dyDescent="0.3">
      <c r="C76">
        <v>2019</v>
      </c>
      <c r="D76" t="s">
        <v>2</v>
      </c>
      <c r="E76" t="s">
        <v>17</v>
      </c>
      <c r="F76" s="13">
        <v>3.5192917277916251E-3</v>
      </c>
      <c r="G76" s="13">
        <v>7.0385834555832501E-3</v>
      </c>
      <c r="H76" s="13">
        <v>1.0557875183374874E-2</v>
      </c>
      <c r="I76" s="13">
        <v>1.40771669111665E-2</v>
      </c>
      <c r="J76" s="13">
        <v>1.7596458638958125E-2</v>
      </c>
    </row>
    <row r="77" spans="2:10" x14ac:dyDescent="0.3">
      <c r="C77">
        <v>2019</v>
      </c>
      <c r="D77" t="s">
        <v>2</v>
      </c>
      <c r="E77" t="s">
        <v>18</v>
      </c>
      <c r="F77" s="13">
        <v>5.2789375916874369E-3</v>
      </c>
      <c r="G77" s="13">
        <v>1.0557875183374874E-2</v>
      </c>
      <c r="H77" s="13">
        <v>1.5836812775062312E-2</v>
      </c>
      <c r="I77" s="13">
        <v>2.1115750366749748E-2</v>
      </c>
      <c r="J77" s="13">
        <v>2.6394687958437187E-2</v>
      </c>
    </row>
    <row r="78" spans="2:10" x14ac:dyDescent="0.3">
      <c r="C78">
        <v>2019</v>
      </c>
      <c r="D78" t="s">
        <v>2</v>
      </c>
      <c r="E78" t="s">
        <v>19</v>
      </c>
      <c r="F78" s="13">
        <v>7.0385834555832501E-3</v>
      </c>
      <c r="G78" s="13">
        <v>1.40771669111665E-2</v>
      </c>
      <c r="H78" s="13">
        <v>2.1115750366749748E-2</v>
      </c>
      <c r="I78" s="13">
        <v>2.8154333822333E-2</v>
      </c>
      <c r="J78" s="13">
        <v>3.519291727791625E-2</v>
      </c>
    </row>
    <row r="79" spans="2:10" x14ac:dyDescent="0.3">
      <c r="B79" s="38" t="s">
        <v>3</v>
      </c>
      <c r="C79" s="38">
        <v>2020</v>
      </c>
      <c r="D79" s="38" t="s">
        <v>3</v>
      </c>
      <c r="E79" s="38" t="s">
        <v>15</v>
      </c>
      <c r="F79" s="39">
        <v>0</v>
      </c>
      <c r="G79" s="39">
        <v>2.0440853565280304E-3</v>
      </c>
      <c r="H79" s="39">
        <v>3.0661280347920455E-3</v>
      </c>
      <c r="I79" s="39">
        <v>4.0881707130560607E-3</v>
      </c>
      <c r="J79" s="39">
        <v>5.1102133913200759E-3</v>
      </c>
    </row>
    <row r="80" spans="2:10" x14ac:dyDescent="0.3">
      <c r="B80" s="38"/>
      <c r="C80" s="38">
        <v>2020</v>
      </c>
      <c r="D80" s="38" t="s">
        <v>3</v>
      </c>
      <c r="E80" s="38" t="s">
        <v>16</v>
      </c>
      <c r="F80" s="39">
        <v>2.0440853565280304E-3</v>
      </c>
      <c r="G80" s="39">
        <v>4.0881707130560607E-3</v>
      </c>
      <c r="H80" s="39">
        <v>6.1322560695840911E-3</v>
      </c>
      <c r="I80" s="39">
        <v>8.1763414261121214E-3</v>
      </c>
      <c r="J80" s="39">
        <v>1.0220426782640152E-2</v>
      </c>
    </row>
    <row r="81" spans="2:10" x14ac:dyDescent="0.3">
      <c r="B81" s="38"/>
      <c r="C81" s="38">
        <v>2020</v>
      </c>
      <c r="D81" s="38" t="s">
        <v>3</v>
      </c>
      <c r="E81" s="38" t="s">
        <v>17</v>
      </c>
      <c r="F81" s="39">
        <v>4.0881707130560607E-3</v>
      </c>
      <c r="G81" s="39">
        <v>8.1763414261121214E-3</v>
      </c>
      <c r="H81" s="39">
        <v>1.2264512139168182E-2</v>
      </c>
      <c r="I81" s="39">
        <v>1.6352682852224243E-2</v>
      </c>
      <c r="J81" s="39">
        <v>2.0440853565280304E-2</v>
      </c>
    </row>
    <row r="82" spans="2:10" x14ac:dyDescent="0.3">
      <c r="B82" s="38"/>
      <c r="C82" s="38">
        <v>2020</v>
      </c>
      <c r="D82" s="38" t="s">
        <v>3</v>
      </c>
      <c r="E82" s="38" t="s">
        <v>18</v>
      </c>
      <c r="F82" s="39">
        <v>6.1322560695840911E-3</v>
      </c>
      <c r="G82" s="39">
        <v>1.2264512139168182E-2</v>
      </c>
      <c r="H82" s="39">
        <v>1.8396768208752273E-2</v>
      </c>
      <c r="I82" s="39">
        <v>2.4529024278336364E-2</v>
      </c>
      <c r="J82" s="39">
        <v>3.0661280347920455E-2</v>
      </c>
    </row>
    <row r="83" spans="2:10" x14ac:dyDescent="0.3">
      <c r="B83" s="38"/>
      <c r="C83" s="38">
        <v>2020</v>
      </c>
      <c r="D83" s="38" t="s">
        <v>3</v>
      </c>
      <c r="E83" s="38" t="s">
        <v>19</v>
      </c>
      <c r="F83" s="39">
        <v>8.1763414261121214E-3</v>
      </c>
      <c r="G83" s="39">
        <v>1.6352682852224243E-2</v>
      </c>
      <c r="H83" s="39">
        <v>2.4529024278336364E-2</v>
      </c>
      <c r="I83" s="39">
        <v>3.2705365704448486E-2</v>
      </c>
      <c r="J83" s="39">
        <v>4.0881707130560607E-2</v>
      </c>
    </row>
    <row r="84" spans="2:10" x14ac:dyDescent="0.3">
      <c r="B84" s="12" t="s">
        <v>31</v>
      </c>
      <c r="C84" s="12">
        <v>2020</v>
      </c>
      <c r="D84" s="12" t="s">
        <v>31</v>
      </c>
      <c r="E84" s="12" t="s">
        <v>15</v>
      </c>
      <c r="F84" s="42">
        <v>0</v>
      </c>
      <c r="G84" s="42">
        <v>2.0825887187816781E-3</v>
      </c>
      <c r="H84" s="42">
        <v>3.1238830781725171E-3</v>
      </c>
      <c r="I84" s="42">
        <v>4.1651774375633561E-3</v>
      </c>
      <c r="J84" s="42">
        <v>5.2064717969541952E-3</v>
      </c>
    </row>
    <row r="85" spans="2:10" x14ac:dyDescent="0.3">
      <c r="B85" s="12"/>
      <c r="C85" s="12">
        <v>2020</v>
      </c>
      <c r="D85" s="12" t="s">
        <v>31</v>
      </c>
      <c r="E85" s="12" t="s">
        <v>16</v>
      </c>
      <c r="F85" s="42">
        <v>2.0825887187816781E-3</v>
      </c>
      <c r="G85" s="42">
        <v>4.1651774375633561E-3</v>
      </c>
      <c r="H85" s="42">
        <v>6.2477661563450342E-3</v>
      </c>
      <c r="I85" s="42">
        <v>8.3303548751267123E-3</v>
      </c>
      <c r="J85" s="42">
        <v>1.041294359390839E-2</v>
      </c>
    </row>
    <row r="86" spans="2:10" x14ac:dyDescent="0.3">
      <c r="B86" s="12"/>
      <c r="C86" s="12">
        <v>2020</v>
      </c>
      <c r="D86" s="12" t="s">
        <v>31</v>
      </c>
      <c r="E86" s="12" t="s">
        <v>17</v>
      </c>
      <c r="F86" s="42">
        <v>4.1651774375633561E-3</v>
      </c>
      <c r="G86" s="42">
        <v>8.3303548751267123E-3</v>
      </c>
      <c r="H86" s="42">
        <v>1.2495532312690068E-2</v>
      </c>
      <c r="I86" s="42">
        <v>1.6660709750253425E-2</v>
      </c>
      <c r="J86" s="42">
        <v>2.0825887187816781E-2</v>
      </c>
    </row>
    <row r="87" spans="2:10" x14ac:dyDescent="0.3">
      <c r="B87" s="12"/>
      <c r="C87" s="12">
        <v>2020</v>
      </c>
      <c r="D87" s="12" t="s">
        <v>31</v>
      </c>
      <c r="E87" s="12" t="s">
        <v>18</v>
      </c>
      <c r="F87" s="42">
        <v>6.2477661563450342E-3</v>
      </c>
      <c r="G87" s="42">
        <v>1.2495532312690068E-2</v>
      </c>
      <c r="H87" s="42">
        <v>1.8743298469035104E-2</v>
      </c>
      <c r="I87" s="42">
        <v>2.4991064625380137E-2</v>
      </c>
      <c r="J87" s="42">
        <v>3.1238830781725173E-2</v>
      </c>
    </row>
    <row r="88" spans="2:10" x14ac:dyDescent="0.3">
      <c r="B88" s="12"/>
      <c r="C88" s="12">
        <v>2020</v>
      </c>
      <c r="D88" s="12" t="s">
        <v>31</v>
      </c>
      <c r="E88" s="12" t="s">
        <v>19</v>
      </c>
      <c r="F88" s="42">
        <v>8.3303548751267123E-3</v>
      </c>
      <c r="G88" s="42">
        <v>1.6660709750253425E-2</v>
      </c>
      <c r="H88" s="42">
        <v>2.4991064625380137E-2</v>
      </c>
      <c r="I88" s="42">
        <v>3.3321419500506849E-2</v>
      </c>
      <c r="J88" s="42">
        <v>4.1651774375633561E-2</v>
      </c>
    </row>
    <row r="89" spans="2:10" x14ac:dyDescent="0.3">
      <c r="B89" s="38" t="s">
        <v>44</v>
      </c>
      <c r="C89" s="38">
        <v>2020</v>
      </c>
      <c r="D89" s="38" t="s">
        <v>5</v>
      </c>
      <c r="E89" s="38" t="s">
        <v>72</v>
      </c>
      <c r="F89" s="39">
        <v>0</v>
      </c>
      <c r="G89" s="39">
        <v>1.9563502620620586E-3</v>
      </c>
      <c r="H89" s="39">
        <v>2.9345253930930879E-3</v>
      </c>
      <c r="I89" s="39">
        <v>3.9127005241241172E-3</v>
      </c>
      <c r="J89" s="39">
        <v>4.8908756551551465E-3</v>
      </c>
    </row>
    <row r="90" spans="2:10" x14ac:dyDescent="0.3">
      <c r="B90" s="38"/>
      <c r="C90" s="38">
        <v>2020</v>
      </c>
      <c r="D90" s="38" t="s">
        <v>5</v>
      </c>
      <c r="E90" s="38" t="s">
        <v>73</v>
      </c>
      <c r="F90" s="39">
        <v>1.9563502620620586E-3</v>
      </c>
      <c r="G90" s="39">
        <v>3.9127005241241172E-3</v>
      </c>
      <c r="H90" s="39">
        <v>5.8690507861861758E-3</v>
      </c>
      <c r="I90" s="39">
        <v>7.8254010482482345E-3</v>
      </c>
      <c r="J90" s="39">
        <v>9.7817513103102931E-3</v>
      </c>
    </row>
    <row r="91" spans="2:10" x14ac:dyDescent="0.3">
      <c r="B91" s="38"/>
      <c r="C91" s="38">
        <v>2020</v>
      </c>
      <c r="D91" s="38" t="s">
        <v>5</v>
      </c>
      <c r="E91" s="38" t="s">
        <v>74</v>
      </c>
      <c r="F91" s="39">
        <v>3.9127005241241172E-3</v>
      </c>
      <c r="G91" s="39">
        <v>7.8254010482482345E-3</v>
      </c>
      <c r="H91" s="39">
        <v>1.1738101572372352E-2</v>
      </c>
      <c r="I91" s="39">
        <v>1.5650802096496469E-2</v>
      </c>
      <c r="J91" s="39">
        <v>1.9563502620620586E-2</v>
      </c>
    </row>
    <row r="92" spans="2:10" x14ac:dyDescent="0.3">
      <c r="B92" s="38"/>
      <c r="C92" s="38">
        <v>2020</v>
      </c>
      <c r="D92" s="38" t="s">
        <v>5</v>
      </c>
      <c r="E92" s="38" t="s">
        <v>75</v>
      </c>
      <c r="F92" s="39">
        <v>5.8690507861861758E-3</v>
      </c>
      <c r="G92" s="39">
        <v>1.1738101572372352E-2</v>
      </c>
      <c r="H92" s="39">
        <v>1.7607152358558528E-2</v>
      </c>
      <c r="I92" s="39">
        <v>2.3476203144744703E-2</v>
      </c>
      <c r="J92" s="39">
        <v>2.9345253930930879E-2</v>
      </c>
    </row>
    <row r="93" spans="2:10" x14ac:dyDescent="0.3">
      <c r="B93" s="38"/>
      <c r="C93" s="38">
        <v>2020</v>
      </c>
      <c r="D93" s="38" t="s">
        <v>5</v>
      </c>
      <c r="E93" s="38" t="s">
        <v>76</v>
      </c>
      <c r="F93" s="39">
        <v>7.8254010482482345E-3</v>
      </c>
      <c r="G93" s="39">
        <v>1.5650802096496469E-2</v>
      </c>
      <c r="H93" s="39">
        <v>2.3476203144744703E-2</v>
      </c>
      <c r="I93" s="39">
        <v>3.1301604192992938E-2</v>
      </c>
      <c r="J93" s="39">
        <v>3.9127005241241172E-2</v>
      </c>
    </row>
    <row r="94" spans="2:10" x14ac:dyDescent="0.3">
      <c r="B94" s="12" t="s">
        <v>30</v>
      </c>
      <c r="C94" s="12">
        <v>2020</v>
      </c>
      <c r="D94" s="12" t="s">
        <v>30</v>
      </c>
      <c r="E94" s="12" t="s">
        <v>72</v>
      </c>
      <c r="F94" s="42">
        <v>0</v>
      </c>
      <c r="G94" s="42">
        <v>1.4628960749378454E-3</v>
      </c>
      <c r="H94" s="42">
        <v>2.1943441124067679E-3</v>
      </c>
      <c r="I94" s="42">
        <v>2.9257921498756908E-3</v>
      </c>
      <c r="J94" s="42">
        <v>3.6572401873446133E-3</v>
      </c>
    </row>
    <row r="95" spans="2:10" x14ac:dyDescent="0.3">
      <c r="B95" s="12"/>
      <c r="C95" s="12">
        <v>2020</v>
      </c>
      <c r="D95" s="12" t="s">
        <v>30</v>
      </c>
      <c r="E95" s="12" t="s">
        <v>73</v>
      </c>
      <c r="F95" s="42">
        <v>1.4628960749378454E-3</v>
      </c>
      <c r="G95" s="42">
        <v>2.9257921498756908E-3</v>
      </c>
      <c r="H95" s="42">
        <v>4.3886882248135358E-3</v>
      </c>
      <c r="I95" s="42">
        <v>5.8515842997513817E-3</v>
      </c>
      <c r="J95" s="42">
        <v>7.3144803746892266E-3</v>
      </c>
    </row>
    <row r="96" spans="2:10" x14ac:dyDescent="0.3">
      <c r="B96" s="12"/>
      <c r="C96" s="12">
        <v>2020</v>
      </c>
      <c r="D96" s="12" t="s">
        <v>30</v>
      </c>
      <c r="E96" s="12" t="s">
        <v>74</v>
      </c>
      <c r="F96" s="42">
        <v>2.9257921498756908E-3</v>
      </c>
      <c r="G96" s="42">
        <v>5.8515842997513817E-3</v>
      </c>
      <c r="H96" s="42">
        <v>8.7773764496270716E-3</v>
      </c>
      <c r="I96" s="42">
        <v>1.1703168599502763E-2</v>
      </c>
      <c r="J96" s="42">
        <v>1.4628960749378453E-2</v>
      </c>
    </row>
    <row r="97" spans="2:10" x14ac:dyDescent="0.3">
      <c r="B97" s="12"/>
      <c r="C97" s="12">
        <v>2020</v>
      </c>
      <c r="D97" s="12" t="s">
        <v>30</v>
      </c>
      <c r="E97" s="12" t="s">
        <v>75</v>
      </c>
      <c r="F97" s="42">
        <v>4.3886882248135358E-3</v>
      </c>
      <c r="G97" s="42">
        <v>8.7773764496270716E-3</v>
      </c>
      <c r="H97" s="42">
        <v>1.3166064674440607E-2</v>
      </c>
      <c r="I97" s="42">
        <v>1.7554752899254143E-2</v>
      </c>
      <c r="J97" s="42">
        <v>2.1943441124067681E-2</v>
      </c>
    </row>
    <row r="98" spans="2:10" x14ac:dyDescent="0.3">
      <c r="B98" s="12"/>
      <c r="C98" s="12">
        <v>2020</v>
      </c>
      <c r="D98" s="12" t="s">
        <v>30</v>
      </c>
      <c r="E98" s="12" t="s">
        <v>76</v>
      </c>
      <c r="F98" s="42">
        <v>5.8515842997513817E-3</v>
      </c>
      <c r="G98" s="42">
        <v>1.1703168599502763E-2</v>
      </c>
      <c r="H98" s="42">
        <v>1.7554752899254143E-2</v>
      </c>
      <c r="I98" s="42">
        <v>2.3406337199005527E-2</v>
      </c>
      <c r="J98" s="42">
        <v>2.9257921498756907E-2</v>
      </c>
    </row>
    <row r="99" spans="2:10" x14ac:dyDescent="0.3">
      <c r="B99" s="38" t="s">
        <v>45</v>
      </c>
      <c r="C99" s="38">
        <v>2020</v>
      </c>
      <c r="D99" s="38" t="s">
        <v>7</v>
      </c>
      <c r="E99" s="38" t="s">
        <v>72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</row>
    <row r="100" spans="2:10" x14ac:dyDescent="0.3">
      <c r="B100" s="38"/>
      <c r="C100" s="38">
        <v>2020</v>
      </c>
      <c r="D100" s="38" t="s">
        <v>7</v>
      </c>
      <c r="E100" s="38" t="s">
        <v>73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</row>
    <row r="101" spans="2:10" x14ac:dyDescent="0.3">
      <c r="B101" s="38"/>
      <c r="C101" s="38">
        <v>2020</v>
      </c>
      <c r="D101" s="38" t="s">
        <v>7</v>
      </c>
      <c r="E101" s="38" t="s">
        <v>74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</row>
    <row r="102" spans="2:10" x14ac:dyDescent="0.3">
      <c r="B102" s="38"/>
      <c r="C102" s="38">
        <v>2020</v>
      </c>
      <c r="D102" s="38" t="s">
        <v>7</v>
      </c>
      <c r="E102" s="38" t="s">
        <v>75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</row>
    <row r="103" spans="2:10" x14ac:dyDescent="0.3">
      <c r="B103" s="38"/>
      <c r="C103" s="38">
        <v>2020</v>
      </c>
      <c r="D103" s="38" t="s">
        <v>7</v>
      </c>
      <c r="E103" s="38" t="s">
        <v>76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</row>
    <row r="104" spans="2:10" x14ac:dyDescent="0.3">
      <c r="B104" s="12" t="s">
        <v>8</v>
      </c>
      <c r="C104" s="12">
        <v>2020</v>
      </c>
      <c r="D104" s="12" t="s">
        <v>8</v>
      </c>
      <c r="E104" s="12" t="s">
        <v>72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</row>
    <row r="105" spans="2:10" x14ac:dyDescent="0.3">
      <c r="B105" s="12"/>
      <c r="C105" s="12">
        <v>2020</v>
      </c>
      <c r="D105" s="12" t="s">
        <v>8</v>
      </c>
      <c r="E105" s="12" t="s">
        <v>73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</row>
    <row r="106" spans="2:10" x14ac:dyDescent="0.3">
      <c r="B106" s="12"/>
      <c r="C106" s="12">
        <v>2020</v>
      </c>
      <c r="D106" s="12" t="s">
        <v>8</v>
      </c>
      <c r="E106" s="12" t="s">
        <v>74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</row>
    <row r="107" spans="2:10" x14ac:dyDescent="0.3">
      <c r="B107" s="12"/>
      <c r="C107" s="12">
        <v>2020</v>
      </c>
      <c r="D107" s="12" t="s">
        <v>8</v>
      </c>
      <c r="E107" s="12" t="s">
        <v>75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</row>
    <row r="108" spans="2:10" x14ac:dyDescent="0.3">
      <c r="B108" s="12"/>
      <c r="C108" s="12">
        <v>2020</v>
      </c>
      <c r="D108" s="12" t="s">
        <v>8</v>
      </c>
      <c r="E108" s="12" t="s">
        <v>76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</row>
    <row r="109" spans="2:10" x14ac:dyDescent="0.3">
      <c r="B109" s="38" t="s">
        <v>46</v>
      </c>
      <c r="C109" s="38">
        <v>2020</v>
      </c>
      <c r="D109" s="38" t="s">
        <v>9</v>
      </c>
      <c r="E109" s="38" t="s">
        <v>72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</row>
    <row r="110" spans="2:10" x14ac:dyDescent="0.3">
      <c r="B110" s="38"/>
      <c r="C110" s="38">
        <v>2020</v>
      </c>
      <c r="D110" s="38" t="s">
        <v>9</v>
      </c>
      <c r="E110" s="38" t="s">
        <v>73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</row>
    <row r="111" spans="2:10" x14ac:dyDescent="0.3">
      <c r="B111" s="38"/>
      <c r="C111" s="38">
        <v>2020</v>
      </c>
      <c r="D111" s="38" t="s">
        <v>9</v>
      </c>
      <c r="E111" s="38" t="s">
        <v>74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</row>
    <row r="112" spans="2:10" x14ac:dyDescent="0.3">
      <c r="B112" s="38"/>
      <c r="C112" s="38">
        <v>2020</v>
      </c>
      <c r="D112" s="38" t="s">
        <v>9</v>
      </c>
      <c r="E112" s="38" t="s">
        <v>75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</row>
    <row r="113" spans="2:10" x14ac:dyDescent="0.3">
      <c r="B113" s="38"/>
      <c r="C113" s="38">
        <v>2020</v>
      </c>
      <c r="D113" s="38" t="s">
        <v>9</v>
      </c>
      <c r="E113" s="38" t="s">
        <v>76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</row>
    <row r="114" spans="2:10" x14ac:dyDescent="0.3">
      <c r="B114" s="12" t="s">
        <v>29</v>
      </c>
      <c r="C114" s="12">
        <v>2020</v>
      </c>
      <c r="D114" s="12" t="s">
        <v>29</v>
      </c>
      <c r="E114" s="12" t="s">
        <v>72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</row>
    <row r="115" spans="2:10" x14ac:dyDescent="0.3">
      <c r="B115" s="12"/>
      <c r="C115" s="12">
        <v>2020</v>
      </c>
      <c r="D115" s="12" t="s">
        <v>29</v>
      </c>
      <c r="E115" s="12" t="s">
        <v>73</v>
      </c>
      <c r="F115" s="42">
        <v>0</v>
      </c>
      <c r="G115" s="42">
        <v>0</v>
      </c>
      <c r="H115" s="42">
        <v>0</v>
      </c>
      <c r="I115" s="42">
        <v>0</v>
      </c>
      <c r="J115" s="42">
        <v>0</v>
      </c>
    </row>
    <row r="116" spans="2:10" x14ac:dyDescent="0.3">
      <c r="B116" s="12"/>
      <c r="C116" s="12">
        <v>2020</v>
      </c>
      <c r="D116" s="12" t="s">
        <v>29</v>
      </c>
      <c r="E116" s="12" t="s">
        <v>74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</row>
    <row r="117" spans="2:10" x14ac:dyDescent="0.3">
      <c r="B117" s="12"/>
      <c r="C117" s="12">
        <v>2020</v>
      </c>
      <c r="D117" s="12" t="s">
        <v>29</v>
      </c>
      <c r="E117" s="12" t="s">
        <v>75</v>
      </c>
      <c r="F117" s="42">
        <v>0</v>
      </c>
      <c r="G117" s="42">
        <v>0</v>
      </c>
      <c r="H117" s="42">
        <v>0</v>
      </c>
      <c r="I117" s="42">
        <v>0</v>
      </c>
      <c r="J117" s="42">
        <v>0</v>
      </c>
    </row>
    <row r="118" spans="2:10" x14ac:dyDescent="0.3">
      <c r="B118" s="12"/>
      <c r="C118" s="12">
        <v>2020</v>
      </c>
      <c r="D118" s="12" t="s">
        <v>29</v>
      </c>
      <c r="E118" s="12" t="s">
        <v>76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</row>
    <row r="119" spans="2:10" x14ac:dyDescent="0.3">
      <c r="B119" s="38" t="s">
        <v>11</v>
      </c>
      <c r="C119" s="38">
        <v>2020</v>
      </c>
      <c r="D119" s="38" t="s">
        <v>28</v>
      </c>
      <c r="E119" s="38" t="s">
        <v>72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</row>
    <row r="120" spans="2:10" x14ac:dyDescent="0.3">
      <c r="B120" s="38"/>
      <c r="C120" s="38">
        <v>2020</v>
      </c>
      <c r="D120" s="38" t="s">
        <v>28</v>
      </c>
      <c r="E120" s="38" t="s">
        <v>73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</row>
    <row r="121" spans="2:10" x14ac:dyDescent="0.3">
      <c r="B121" s="38"/>
      <c r="C121" s="38">
        <v>2020</v>
      </c>
      <c r="D121" s="38" t="s">
        <v>28</v>
      </c>
      <c r="E121" s="38" t="s">
        <v>74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</row>
    <row r="122" spans="2:10" x14ac:dyDescent="0.3">
      <c r="B122" s="38"/>
      <c r="C122" s="38">
        <v>2020</v>
      </c>
      <c r="D122" s="38" t="s">
        <v>28</v>
      </c>
      <c r="E122" s="38" t="s">
        <v>75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</row>
    <row r="123" spans="2:10" x14ac:dyDescent="0.3">
      <c r="B123" s="38"/>
      <c r="C123" s="38">
        <v>2020</v>
      </c>
      <c r="D123" s="38" t="s">
        <v>28</v>
      </c>
      <c r="E123" s="38" t="s">
        <v>76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</row>
    <row r="124" spans="2:10" x14ac:dyDescent="0.3">
      <c r="B124" s="12" t="s">
        <v>0</v>
      </c>
      <c r="C124" s="12">
        <v>2020</v>
      </c>
      <c r="D124" s="12" t="s">
        <v>0</v>
      </c>
      <c r="E124" s="12" t="s">
        <v>72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</row>
    <row r="125" spans="2:10" x14ac:dyDescent="0.3">
      <c r="B125" s="12"/>
      <c r="C125" s="12">
        <v>2020</v>
      </c>
      <c r="D125" s="12" t="s">
        <v>0</v>
      </c>
      <c r="E125" s="12" t="s">
        <v>73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</row>
    <row r="126" spans="2:10" x14ac:dyDescent="0.3">
      <c r="B126" s="12"/>
      <c r="C126" s="12">
        <v>2020</v>
      </c>
      <c r="D126" s="12" t="s">
        <v>0</v>
      </c>
      <c r="E126" s="12" t="s">
        <v>74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</row>
    <row r="127" spans="2:10" x14ac:dyDescent="0.3">
      <c r="B127" s="12"/>
      <c r="C127" s="12">
        <v>2020</v>
      </c>
      <c r="D127" s="12" t="s">
        <v>0</v>
      </c>
      <c r="E127" s="12" t="s">
        <v>75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</row>
    <row r="128" spans="2:10" x14ac:dyDescent="0.3">
      <c r="B128" s="12"/>
      <c r="C128" s="12">
        <v>2020</v>
      </c>
      <c r="D128" s="12" t="s">
        <v>0</v>
      </c>
      <c r="E128" s="12" t="s">
        <v>76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</row>
    <row r="129" spans="2:10" x14ac:dyDescent="0.3">
      <c r="B129" s="38" t="s">
        <v>1</v>
      </c>
      <c r="C129" s="38">
        <v>2020</v>
      </c>
      <c r="D129" s="38" t="s">
        <v>1</v>
      </c>
      <c r="E129" s="38" t="s">
        <v>72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</row>
    <row r="130" spans="2:10" x14ac:dyDescent="0.3">
      <c r="B130" s="38"/>
      <c r="C130" s="38">
        <v>2020</v>
      </c>
      <c r="D130" s="38" t="s">
        <v>1</v>
      </c>
      <c r="E130" s="38" t="s">
        <v>73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</row>
    <row r="131" spans="2:10" x14ac:dyDescent="0.3">
      <c r="B131" s="38"/>
      <c r="C131" s="38">
        <v>2020</v>
      </c>
      <c r="D131" s="38" t="s">
        <v>1</v>
      </c>
      <c r="E131" s="38" t="s">
        <v>74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</row>
    <row r="132" spans="2:10" x14ac:dyDescent="0.3">
      <c r="B132" s="38"/>
      <c r="C132" s="38">
        <v>2020</v>
      </c>
      <c r="D132" s="38" t="s">
        <v>1</v>
      </c>
      <c r="E132" s="38" t="s">
        <v>75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</row>
    <row r="133" spans="2:10" x14ac:dyDescent="0.3">
      <c r="B133" s="38"/>
      <c r="C133" s="38">
        <v>2020</v>
      </c>
      <c r="D133" s="38" t="s">
        <v>1</v>
      </c>
      <c r="E133" s="38" t="s">
        <v>76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</row>
    <row r="134" spans="2:10" x14ac:dyDescent="0.3">
      <c r="B134" s="12" t="s">
        <v>2</v>
      </c>
      <c r="C134" s="12">
        <v>2020</v>
      </c>
      <c r="D134" s="12" t="s">
        <v>2</v>
      </c>
      <c r="E134" s="12" t="s">
        <v>72</v>
      </c>
      <c r="F134" s="42">
        <v>0</v>
      </c>
      <c r="G134" s="42">
        <v>0</v>
      </c>
      <c r="H134" s="42">
        <v>0</v>
      </c>
      <c r="I134" s="42">
        <v>0</v>
      </c>
      <c r="J134" s="42">
        <v>0</v>
      </c>
    </row>
    <row r="135" spans="2:10" x14ac:dyDescent="0.3">
      <c r="B135" s="12"/>
      <c r="C135" s="12">
        <v>2020</v>
      </c>
      <c r="D135" s="12" t="s">
        <v>2</v>
      </c>
      <c r="E135" s="12" t="s">
        <v>73</v>
      </c>
      <c r="F135" s="42">
        <v>0</v>
      </c>
      <c r="G135" s="42">
        <v>0</v>
      </c>
      <c r="H135" s="42">
        <v>0</v>
      </c>
      <c r="I135" s="42">
        <v>0</v>
      </c>
      <c r="J135" s="42">
        <v>0</v>
      </c>
    </row>
    <row r="136" spans="2:10" x14ac:dyDescent="0.3">
      <c r="B136" s="12"/>
      <c r="C136" s="12">
        <v>2020</v>
      </c>
      <c r="D136" s="12" t="s">
        <v>2</v>
      </c>
      <c r="E136" s="12" t="s">
        <v>74</v>
      </c>
      <c r="F136" s="42">
        <v>0</v>
      </c>
      <c r="G136" s="42">
        <v>0</v>
      </c>
      <c r="H136" s="42">
        <v>0</v>
      </c>
      <c r="I136" s="42">
        <v>0</v>
      </c>
      <c r="J136" s="42">
        <v>0</v>
      </c>
    </row>
    <row r="137" spans="2:10" x14ac:dyDescent="0.3">
      <c r="B137" s="12"/>
      <c r="C137" s="12">
        <v>2020</v>
      </c>
      <c r="D137" s="12" t="s">
        <v>2</v>
      </c>
      <c r="E137" s="12" t="s">
        <v>75</v>
      </c>
      <c r="F137" s="42">
        <v>0</v>
      </c>
      <c r="G137" s="42">
        <v>0</v>
      </c>
      <c r="H137" s="42">
        <v>0</v>
      </c>
      <c r="I137" s="42">
        <v>0</v>
      </c>
      <c r="J137" s="42">
        <v>0</v>
      </c>
    </row>
    <row r="138" spans="2:10" x14ac:dyDescent="0.3">
      <c r="B138" s="12"/>
      <c r="C138" s="12">
        <v>2020</v>
      </c>
      <c r="D138" s="12" t="s">
        <v>2</v>
      </c>
      <c r="E138" s="12" t="s">
        <v>76</v>
      </c>
      <c r="F138" s="42">
        <v>0</v>
      </c>
      <c r="G138" s="42">
        <v>0</v>
      </c>
      <c r="H138" s="42">
        <v>0</v>
      </c>
      <c r="I138" s="42">
        <v>0</v>
      </c>
      <c r="J138" s="42">
        <v>0</v>
      </c>
    </row>
    <row r="139" spans="2:10" x14ac:dyDescent="0.3">
      <c r="B139" s="38" t="s">
        <v>3</v>
      </c>
      <c r="C139" s="38">
        <v>2021</v>
      </c>
      <c r="D139" s="38" t="s">
        <v>3</v>
      </c>
      <c r="E139" s="38" t="s">
        <v>72</v>
      </c>
      <c r="F139" s="39">
        <v>0</v>
      </c>
      <c r="G139" s="39">
        <v>1.9958694418458441E-3</v>
      </c>
      <c r="H139" s="39">
        <v>2.993804162768766E-3</v>
      </c>
      <c r="I139" s="39">
        <v>3.9917388836916883E-3</v>
      </c>
      <c r="J139" s="39">
        <v>4.9896736046146101E-3</v>
      </c>
    </row>
    <row r="140" spans="2:10" x14ac:dyDescent="0.3">
      <c r="B140" s="38"/>
      <c r="C140" s="38">
        <v>2021</v>
      </c>
      <c r="D140" s="38" t="s">
        <v>3</v>
      </c>
      <c r="E140" s="38" t="s">
        <v>73</v>
      </c>
      <c r="F140" s="39">
        <v>1.9958694418458441E-3</v>
      </c>
      <c r="G140" s="39">
        <v>3.9917388836916883E-3</v>
      </c>
      <c r="H140" s="39">
        <v>5.987608325537532E-3</v>
      </c>
      <c r="I140" s="39">
        <v>7.9834777673833766E-3</v>
      </c>
      <c r="J140" s="39">
        <v>9.9793472092292203E-3</v>
      </c>
    </row>
    <row r="141" spans="2:10" x14ac:dyDescent="0.3">
      <c r="B141" s="38"/>
      <c r="C141" s="38">
        <v>2021</v>
      </c>
      <c r="D141" s="38" t="s">
        <v>3</v>
      </c>
      <c r="E141" s="38" t="s">
        <v>74</v>
      </c>
      <c r="F141" s="39">
        <v>3.9917388836916883E-3</v>
      </c>
      <c r="G141" s="39">
        <v>7.9834777673833766E-3</v>
      </c>
      <c r="H141" s="39">
        <v>1.1975216651075064E-2</v>
      </c>
      <c r="I141" s="39">
        <v>1.5966955534766753E-2</v>
      </c>
      <c r="J141" s="39">
        <v>1.9958694418458441E-2</v>
      </c>
    </row>
    <row r="142" spans="2:10" x14ac:dyDescent="0.3">
      <c r="B142" s="38"/>
      <c r="C142" s="38">
        <v>2021</v>
      </c>
      <c r="D142" s="38" t="s">
        <v>3</v>
      </c>
      <c r="E142" s="38" t="s">
        <v>75</v>
      </c>
      <c r="F142" s="39">
        <v>5.987608325537532E-3</v>
      </c>
      <c r="G142" s="39">
        <v>1.1975216651075064E-2</v>
      </c>
      <c r="H142" s="39">
        <v>1.7962824976612599E-2</v>
      </c>
      <c r="I142" s="39">
        <v>2.3950433302150128E-2</v>
      </c>
      <c r="J142" s="39">
        <v>2.9938041627687661E-2</v>
      </c>
    </row>
    <row r="143" spans="2:10" x14ac:dyDescent="0.3">
      <c r="B143" s="38"/>
      <c r="C143" s="38">
        <v>2021</v>
      </c>
      <c r="D143" s="38" t="s">
        <v>3</v>
      </c>
      <c r="E143" s="38" t="s">
        <v>76</v>
      </c>
      <c r="F143" s="39">
        <v>7.9834777673833766E-3</v>
      </c>
      <c r="G143" s="39">
        <v>1.5966955534766753E-2</v>
      </c>
      <c r="H143" s="39">
        <v>2.3950433302150128E-2</v>
      </c>
      <c r="I143" s="39">
        <v>3.1933911069533506E-2</v>
      </c>
      <c r="J143" s="39">
        <v>3.9917388836916881E-2</v>
      </c>
    </row>
    <row r="144" spans="2:10" x14ac:dyDescent="0.3">
      <c r="B144" s="12" t="s">
        <v>31</v>
      </c>
      <c r="C144" s="12">
        <v>2021</v>
      </c>
      <c r="D144" s="12" t="s">
        <v>31</v>
      </c>
      <c r="E144" s="12" t="s">
        <v>72</v>
      </c>
      <c r="F144" s="42">
        <v>0</v>
      </c>
      <c r="G144" s="42">
        <v>1.8351182589745906E-3</v>
      </c>
      <c r="H144" s="42">
        <v>2.7526773884618857E-3</v>
      </c>
      <c r="I144" s="42">
        <v>3.6702365179491813E-3</v>
      </c>
      <c r="J144" s="42">
        <v>4.5877956474364764E-3</v>
      </c>
    </row>
    <row r="145" spans="2:10" x14ac:dyDescent="0.3">
      <c r="B145" s="12"/>
      <c r="C145" s="12">
        <v>2021</v>
      </c>
      <c r="D145" s="12" t="s">
        <v>31</v>
      </c>
      <c r="E145" s="12" t="s">
        <v>73</v>
      </c>
      <c r="F145" s="42">
        <v>1.8351182589745906E-3</v>
      </c>
      <c r="G145" s="42">
        <v>3.6702365179491813E-3</v>
      </c>
      <c r="H145" s="42">
        <v>5.5053547769237715E-3</v>
      </c>
      <c r="I145" s="42">
        <v>7.3404730358983625E-3</v>
      </c>
      <c r="J145" s="42">
        <v>9.1755912948729527E-3</v>
      </c>
    </row>
    <row r="146" spans="2:10" x14ac:dyDescent="0.3">
      <c r="B146" s="12"/>
      <c r="C146" s="12">
        <v>2021</v>
      </c>
      <c r="D146" s="12" t="s">
        <v>31</v>
      </c>
      <c r="E146" s="12" t="s">
        <v>74</v>
      </c>
      <c r="F146" s="42">
        <v>3.6702365179491813E-3</v>
      </c>
      <c r="G146" s="42">
        <v>7.3404730358983625E-3</v>
      </c>
      <c r="H146" s="42">
        <v>1.1010709553847543E-2</v>
      </c>
      <c r="I146" s="42">
        <v>1.4680946071796725E-2</v>
      </c>
      <c r="J146" s="42">
        <v>1.8351182589745905E-2</v>
      </c>
    </row>
    <row r="147" spans="2:10" x14ac:dyDescent="0.3">
      <c r="B147" s="12"/>
      <c r="C147" s="12">
        <v>2021</v>
      </c>
      <c r="D147" s="12" t="s">
        <v>31</v>
      </c>
      <c r="E147" s="12" t="s">
        <v>75</v>
      </c>
      <c r="F147" s="42">
        <v>5.5053547769237715E-3</v>
      </c>
      <c r="G147" s="42">
        <v>1.1010709553847543E-2</v>
      </c>
      <c r="H147" s="42">
        <v>1.6516064330771317E-2</v>
      </c>
      <c r="I147" s="42">
        <v>2.2021419107695086E-2</v>
      </c>
      <c r="J147" s="42">
        <v>2.7526773884618858E-2</v>
      </c>
    </row>
    <row r="148" spans="2:10" x14ac:dyDescent="0.3">
      <c r="B148" s="12"/>
      <c r="C148" s="12">
        <v>2021</v>
      </c>
      <c r="D148" s="12" t="s">
        <v>31</v>
      </c>
      <c r="E148" s="12" t="s">
        <v>76</v>
      </c>
      <c r="F148" s="42">
        <v>7.3404730358983625E-3</v>
      </c>
      <c r="G148" s="42">
        <v>1.4680946071796725E-2</v>
      </c>
      <c r="H148" s="42">
        <v>2.2021419107695086E-2</v>
      </c>
      <c r="I148" s="42">
        <v>2.936189214359345E-2</v>
      </c>
      <c r="J148" s="42">
        <v>3.6702365179491811E-2</v>
      </c>
    </row>
    <row r="149" spans="2:10" x14ac:dyDescent="0.3">
      <c r="B149" s="38" t="s">
        <v>5</v>
      </c>
      <c r="C149" s="38">
        <v>2021</v>
      </c>
      <c r="D149" s="38" t="s">
        <v>5</v>
      </c>
      <c r="E149" s="38" t="s">
        <v>72</v>
      </c>
      <c r="F149" s="39">
        <v>0</v>
      </c>
      <c r="G149" s="39">
        <v>1.9810452418338224E-3</v>
      </c>
      <c r="H149" s="39">
        <v>2.9715678627507337E-3</v>
      </c>
      <c r="I149" s="39">
        <v>3.9620904836676447E-3</v>
      </c>
      <c r="J149" s="39">
        <v>4.9526131045845561E-3</v>
      </c>
    </row>
    <row r="150" spans="2:10" x14ac:dyDescent="0.3">
      <c r="B150" s="38"/>
      <c r="C150" s="38">
        <v>2021</v>
      </c>
      <c r="D150" s="38" t="s">
        <v>5</v>
      </c>
      <c r="E150" s="38" t="s">
        <v>73</v>
      </c>
      <c r="F150" s="39">
        <v>1.9810452418338224E-3</v>
      </c>
      <c r="G150" s="39">
        <v>3.9620904836676447E-3</v>
      </c>
      <c r="H150" s="39">
        <v>5.9431357255014675E-3</v>
      </c>
      <c r="I150" s="39">
        <v>7.9241809673352894E-3</v>
      </c>
      <c r="J150" s="39">
        <v>9.9052262091691122E-3</v>
      </c>
    </row>
    <row r="151" spans="2:10" x14ac:dyDescent="0.3">
      <c r="B151" s="38"/>
      <c r="C151" s="38">
        <v>2021</v>
      </c>
      <c r="D151" s="38" t="s">
        <v>5</v>
      </c>
      <c r="E151" s="38" t="s">
        <v>74</v>
      </c>
      <c r="F151" s="39">
        <v>3.9620904836676447E-3</v>
      </c>
      <c r="G151" s="39">
        <v>7.9241809673352894E-3</v>
      </c>
      <c r="H151" s="39">
        <v>1.1886271451002935E-2</v>
      </c>
      <c r="I151" s="39">
        <v>1.5848361934670579E-2</v>
      </c>
      <c r="J151" s="39">
        <v>1.9810452418338224E-2</v>
      </c>
    </row>
    <row r="152" spans="2:10" x14ac:dyDescent="0.3">
      <c r="B152" s="38"/>
      <c r="C152" s="38">
        <v>2021</v>
      </c>
      <c r="D152" s="38" t="s">
        <v>5</v>
      </c>
      <c r="E152" s="38" t="s">
        <v>75</v>
      </c>
      <c r="F152" s="39">
        <v>5.9431357255014675E-3</v>
      </c>
      <c r="G152" s="39">
        <v>1.1886271451002935E-2</v>
      </c>
      <c r="H152" s="39">
        <v>1.7829407176504403E-2</v>
      </c>
      <c r="I152" s="39">
        <v>2.377254290200587E-2</v>
      </c>
      <c r="J152" s="39">
        <v>2.9715678627507337E-2</v>
      </c>
    </row>
    <row r="153" spans="2:10" x14ac:dyDescent="0.3">
      <c r="B153" s="38"/>
      <c r="C153" s="38">
        <v>2021</v>
      </c>
      <c r="D153" s="38" t="s">
        <v>5</v>
      </c>
      <c r="E153" s="38" t="s">
        <v>76</v>
      </c>
      <c r="F153" s="39">
        <v>7.9241809673352894E-3</v>
      </c>
      <c r="G153" s="39">
        <v>1.5848361934670579E-2</v>
      </c>
      <c r="H153" s="39">
        <v>2.377254290200587E-2</v>
      </c>
      <c r="I153" s="39">
        <v>3.1696723869341158E-2</v>
      </c>
      <c r="J153" s="39">
        <v>3.9620904836676449E-2</v>
      </c>
    </row>
    <row r="154" spans="2:10" x14ac:dyDescent="0.3">
      <c r="B154" s="12" t="s">
        <v>30</v>
      </c>
      <c r="C154" s="12">
        <v>2021</v>
      </c>
      <c r="D154" s="12" t="s">
        <v>30</v>
      </c>
      <c r="E154" s="12" t="s">
        <v>72</v>
      </c>
      <c r="F154" s="42">
        <v>0</v>
      </c>
      <c r="G154" s="42">
        <v>1.5256844186509291E-3</v>
      </c>
      <c r="H154" s="42">
        <v>2.2885266279763935E-3</v>
      </c>
      <c r="I154" s="42">
        <v>3.0513688373018581E-3</v>
      </c>
      <c r="J154" s="42">
        <v>3.8142110466273223E-3</v>
      </c>
    </row>
    <row r="155" spans="2:10" x14ac:dyDescent="0.3">
      <c r="B155" s="12"/>
      <c r="C155" s="12">
        <v>2021</v>
      </c>
      <c r="D155" s="12" t="s">
        <v>30</v>
      </c>
      <c r="E155" s="12" t="s">
        <v>73</v>
      </c>
      <c r="F155" s="42">
        <v>1.5256844186509291E-3</v>
      </c>
      <c r="G155" s="42">
        <v>3.0513688373018581E-3</v>
      </c>
      <c r="H155" s="42">
        <v>4.5770532559527869E-3</v>
      </c>
      <c r="I155" s="42">
        <v>6.1027376746037162E-3</v>
      </c>
      <c r="J155" s="42">
        <v>7.6284220932546446E-3</v>
      </c>
    </row>
    <row r="156" spans="2:10" x14ac:dyDescent="0.3">
      <c r="B156" s="12"/>
      <c r="C156" s="12">
        <v>2021</v>
      </c>
      <c r="D156" s="12" t="s">
        <v>30</v>
      </c>
      <c r="E156" s="12" t="s">
        <v>74</v>
      </c>
      <c r="F156" s="42">
        <v>3.0513688373018581E-3</v>
      </c>
      <c r="G156" s="42">
        <v>6.1027376746037162E-3</v>
      </c>
      <c r="H156" s="42">
        <v>9.1541065119055739E-3</v>
      </c>
      <c r="I156" s="42">
        <v>1.2205475349207432E-2</v>
      </c>
      <c r="J156" s="42">
        <v>1.5256844186509289E-2</v>
      </c>
    </row>
    <row r="157" spans="2:10" x14ac:dyDescent="0.3">
      <c r="B157" s="12"/>
      <c r="C157" s="12">
        <v>2021</v>
      </c>
      <c r="D157" s="12" t="s">
        <v>30</v>
      </c>
      <c r="E157" s="12" t="s">
        <v>75</v>
      </c>
      <c r="F157" s="42">
        <v>4.5770532559527869E-3</v>
      </c>
      <c r="G157" s="42">
        <v>9.1541065119055739E-3</v>
      </c>
      <c r="H157" s="42">
        <v>1.373115976785836E-2</v>
      </c>
      <c r="I157" s="42">
        <v>1.8308213023811148E-2</v>
      </c>
      <c r="J157" s="42">
        <v>2.2885266279763936E-2</v>
      </c>
    </row>
    <row r="158" spans="2:10" x14ac:dyDescent="0.3">
      <c r="B158" s="12"/>
      <c r="C158" s="12">
        <v>2021</v>
      </c>
      <c r="D158" s="12" t="s">
        <v>30</v>
      </c>
      <c r="E158" s="12" t="s">
        <v>76</v>
      </c>
      <c r="F158" s="42">
        <v>6.1027376746037162E-3</v>
      </c>
      <c r="G158" s="42">
        <v>1.2205475349207432E-2</v>
      </c>
      <c r="H158" s="42">
        <v>1.8308213023811148E-2</v>
      </c>
      <c r="I158" s="42">
        <v>2.4410950698414865E-2</v>
      </c>
      <c r="J158" s="42">
        <v>3.0513688373018578E-2</v>
      </c>
    </row>
    <row r="159" spans="2:10" x14ac:dyDescent="0.3">
      <c r="B159" s="38" t="s">
        <v>45</v>
      </c>
      <c r="C159" s="38">
        <v>2021</v>
      </c>
      <c r="D159" s="38" t="s">
        <v>7</v>
      </c>
      <c r="E159" s="38" t="s">
        <v>72</v>
      </c>
      <c r="F159" s="39">
        <v>0</v>
      </c>
      <c r="G159" s="39">
        <v>2.1755686722060808E-3</v>
      </c>
      <c r="H159" s="39">
        <v>3.2633530083091208E-3</v>
      </c>
      <c r="I159" s="39">
        <v>4.3511373444121617E-3</v>
      </c>
      <c r="J159" s="39">
        <v>5.4389216805152017E-3</v>
      </c>
    </row>
    <row r="160" spans="2:10" x14ac:dyDescent="0.3">
      <c r="B160" s="38"/>
      <c r="C160" s="38">
        <v>2021</v>
      </c>
      <c r="D160" s="38" t="s">
        <v>7</v>
      </c>
      <c r="E160" s="38" t="s">
        <v>73</v>
      </c>
      <c r="F160" s="39">
        <v>2.1755686722060808E-3</v>
      </c>
      <c r="G160" s="39">
        <v>4.3511373444121617E-3</v>
      </c>
      <c r="H160" s="39">
        <v>6.5267060166182417E-3</v>
      </c>
      <c r="I160" s="39">
        <v>8.7022746888243234E-3</v>
      </c>
      <c r="J160" s="39">
        <v>1.0877843361030403E-2</v>
      </c>
    </row>
    <row r="161" spans="2:10" x14ac:dyDescent="0.3">
      <c r="B161" s="38"/>
      <c r="C161" s="38">
        <v>2021</v>
      </c>
      <c r="D161" s="38" t="s">
        <v>7</v>
      </c>
      <c r="E161" s="38" t="s">
        <v>74</v>
      </c>
      <c r="F161" s="39">
        <v>4.3511373444121617E-3</v>
      </c>
      <c r="G161" s="39">
        <v>8.7022746888243234E-3</v>
      </c>
      <c r="H161" s="39">
        <v>1.3053412033236483E-2</v>
      </c>
      <c r="I161" s="39">
        <v>1.7404549377648647E-2</v>
      </c>
      <c r="J161" s="39">
        <v>2.1755686722060807E-2</v>
      </c>
    </row>
    <row r="162" spans="2:10" x14ac:dyDescent="0.3">
      <c r="B162" s="38"/>
      <c r="C162" s="38">
        <v>2021</v>
      </c>
      <c r="D162" s="38" t="s">
        <v>7</v>
      </c>
      <c r="E162" s="38" t="s">
        <v>75</v>
      </c>
      <c r="F162" s="39">
        <v>6.5267060166182417E-3</v>
      </c>
      <c r="G162" s="39">
        <v>1.3053412033236483E-2</v>
      </c>
      <c r="H162" s="39">
        <v>1.9580118049854725E-2</v>
      </c>
      <c r="I162" s="39">
        <v>2.6106824066472967E-2</v>
      </c>
      <c r="J162" s="39">
        <v>3.2633530083091208E-2</v>
      </c>
    </row>
    <row r="163" spans="2:10" x14ac:dyDescent="0.3">
      <c r="B163" s="38"/>
      <c r="C163" s="38">
        <v>2021</v>
      </c>
      <c r="D163" s="38" t="s">
        <v>7</v>
      </c>
      <c r="E163" s="38" t="s">
        <v>76</v>
      </c>
      <c r="F163" s="39">
        <v>8.7022746888243234E-3</v>
      </c>
      <c r="G163" s="39">
        <v>1.7404549377648647E-2</v>
      </c>
      <c r="H163" s="39">
        <v>2.6106824066472967E-2</v>
      </c>
      <c r="I163" s="39">
        <v>3.4809098755297294E-2</v>
      </c>
      <c r="J163" s="39">
        <v>4.3511373444121614E-2</v>
      </c>
    </row>
    <row r="164" spans="2:10" x14ac:dyDescent="0.3">
      <c r="B164" s="12" t="s">
        <v>8</v>
      </c>
      <c r="C164" s="12">
        <v>2021</v>
      </c>
      <c r="D164" s="12" t="s">
        <v>8</v>
      </c>
      <c r="E164" s="12" t="s">
        <v>72</v>
      </c>
      <c r="F164" s="42">
        <v>0</v>
      </c>
      <c r="G164" s="42">
        <v>2.0505554347164576E-3</v>
      </c>
      <c r="H164" s="42">
        <v>3.0758331520746867E-3</v>
      </c>
      <c r="I164" s="42">
        <v>4.1011108694329152E-3</v>
      </c>
      <c r="J164" s="42">
        <v>5.1263885867911443E-3</v>
      </c>
    </row>
    <row r="165" spans="2:10" x14ac:dyDescent="0.3">
      <c r="B165" s="12"/>
      <c r="C165" s="12">
        <v>2021</v>
      </c>
      <c r="D165" s="12" t="s">
        <v>8</v>
      </c>
      <c r="E165" s="12" t="s">
        <v>73</v>
      </c>
      <c r="F165" s="42">
        <v>2.0505554347164576E-3</v>
      </c>
      <c r="G165" s="42">
        <v>4.1011108694329152E-3</v>
      </c>
      <c r="H165" s="42">
        <v>6.1516663041493733E-3</v>
      </c>
      <c r="I165" s="42">
        <v>8.2022217388658305E-3</v>
      </c>
      <c r="J165" s="42">
        <v>1.0252777173582289E-2</v>
      </c>
    </row>
    <row r="166" spans="2:10" x14ac:dyDescent="0.3">
      <c r="B166" s="12"/>
      <c r="C166" s="12">
        <v>2021</v>
      </c>
      <c r="D166" s="12" t="s">
        <v>8</v>
      </c>
      <c r="E166" s="12" t="s">
        <v>74</v>
      </c>
      <c r="F166" s="42">
        <v>4.1011108694329152E-3</v>
      </c>
      <c r="G166" s="42">
        <v>8.2022217388658305E-3</v>
      </c>
      <c r="H166" s="42">
        <v>1.2303332608298747E-2</v>
      </c>
      <c r="I166" s="42">
        <v>1.6404443477731661E-2</v>
      </c>
      <c r="J166" s="42">
        <v>2.0505554347164577E-2</v>
      </c>
    </row>
    <row r="167" spans="2:10" x14ac:dyDescent="0.3">
      <c r="B167" s="12"/>
      <c r="C167" s="12">
        <v>2021</v>
      </c>
      <c r="D167" s="12" t="s">
        <v>8</v>
      </c>
      <c r="E167" s="12" t="s">
        <v>75</v>
      </c>
      <c r="F167" s="42">
        <v>6.1516663041493733E-3</v>
      </c>
      <c r="G167" s="42">
        <v>1.2303332608298747E-2</v>
      </c>
      <c r="H167" s="42">
        <v>1.8454998912448121E-2</v>
      </c>
      <c r="I167" s="42">
        <v>2.4606665216597493E-2</v>
      </c>
      <c r="J167" s="42">
        <v>3.0758331520746866E-2</v>
      </c>
    </row>
    <row r="168" spans="2:10" x14ac:dyDescent="0.3">
      <c r="B168" s="12"/>
      <c r="C168" s="12">
        <v>2021</v>
      </c>
      <c r="D168" s="12" t="s">
        <v>8</v>
      </c>
      <c r="E168" s="12" t="s">
        <v>76</v>
      </c>
      <c r="F168" s="42">
        <v>8.2022217388658305E-3</v>
      </c>
      <c r="G168" s="42">
        <v>1.6404443477731661E-2</v>
      </c>
      <c r="H168" s="42">
        <v>2.4606665216597493E-2</v>
      </c>
      <c r="I168" s="42">
        <v>3.2808886955463322E-2</v>
      </c>
      <c r="J168" s="42">
        <v>4.1011108694329154E-2</v>
      </c>
    </row>
    <row r="169" spans="2:10" x14ac:dyDescent="0.3">
      <c r="B169" s="38" t="s">
        <v>46</v>
      </c>
      <c r="C169" s="38">
        <v>2021</v>
      </c>
      <c r="D169" s="38" t="s">
        <v>9</v>
      </c>
      <c r="E169" s="38" t="s">
        <v>72</v>
      </c>
      <c r="F169" s="39">
        <v>0</v>
      </c>
      <c r="G169" s="39">
        <v>2.1028766498513546E-3</v>
      </c>
      <c r="H169" s="39">
        <v>3.1543149747770313E-3</v>
      </c>
      <c r="I169" s="39">
        <v>4.2057532997027093E-3</v>
      </c>
      <c r="J169" s="39">
        <v>5.2571916246283859E-3</v>
      </c>
    </row>
    <row r="170" spans="2:10" x14ac:dyDescent="0.3">
      <c r="B170" s="38"/>
      <c r="C170" s="38">
        <v>2021</v>
      </c>
      <c r="D170" s="38" t="s">
        <v>9</v>
      </c>
      <c r="E170" s="38" t="s">
        <v>73</v>
      </c>
      <c r="F170" s="39">
        <v>2.1028766498513546E-3</v>
      </c>
      <c r="G170" s="39">
        <v>4.2057532997027093E-3</v>
      </c>
      <c r="H170" s="39">
        <v>6.3086299495540626E-3</v>
      </c>
      <c r="I170" s="39">
        <v>8.4115065994054185E-3</v>
      </c>
      <c r="J170" s="39">
        <v>1.0514383249256772E-2</v>
      </c>
    </row>
    <row r="171" spans="2:10" x14ac:dyDescent="0.3">
      <c r="B171" s="38"/>
      <c r="C171" s="38">
        <v>2021</v>
      </c>
      <c r="D171" s="38" t="s">
        <v>9</v>
      </c>
      <c r="E171" s="38" t="s">
        <v>74</v>
      </c>
      <c r="F171" s="39">
        <v>4.2057532997027093E-3</v>
      </c>
      <c r="G171" s="39">
        <v>8.4115065994054185E-3</v>
      </c>
      <c r="H171" s="39">
        <v>1.2617259899108125E-2</v>
      </c>
      <c r="I171" s="39">
        <v>1.6823013198810837E-2</v>
      </c>
      <c r="J171" s="39">
        <v>2.1028766498513544E-2</v>
      </c>
    </row>
    <row r="172" spans="2:10" x14ac:dyDescent="0.3">
      <c r="B172" s="38"/>
      <c r="C172" s="38">
        <v>2021</v>
      </c>
      <c r="D172" s="38" t="s">
        <v>9</v>
      </c>
      <c r="E172" s="38" t="s">
        <v>75</v>
      </c>
      <c r="F172" s="39">
        <v>6.3086299495540626E-3</v>
      </c>
      <c r="G172" s="39">
        <v>1.2617259899108125E-2</v>
      </c>
      <c r="H172" s="39">
        <v>1.892588984866219E-2</v>
      </c>
      <c r="I172" s="39">
        <v>2.523451979821625E-2</v>
      </c>
      <c r="J172" s="39">
        <v>3.1543149747770317E-2</v>
      </c>
    </row>
    <row r="173" spans="2:10" x14ac:dyDescent="0.3">
      <c r="B173" s="38"/>
      <c r="C173" s="38">
        <v>2021</v>
      </c>
      <c r="D173" s="38" t="s">
        <v>9</v>
      </c>
      <c r="E173" s="38" t="s">
        <v>76</v>
      </c>
      <c r="F173" s="39">
        <v>8.4115065994054185E-3</v>
      </c>
      <c r="G173" s="39">
        <v>1.6823013198810837E-2</v>
      </c>
      <c r="H173" s="39">
        <v>2.523451979821625E-2</v>
      </c>
      <c r="I173" s="39">
        <v>3.3646026397621674E-2</v>
      </c>
      <c r="J173" s="39">
        <v>4.2057532997027088E-2</v>
      </c>
    </row>
    <row r="174" spans="2:10" x14ac:dyDescent="0.3">
      <c r="B174" s="12" t="s">
        <v>29</v>
      </c>
      <c r="C174" s="12">
        <v>2021</v>
      </c>
      <c r="D174" s="12" t="s">
        <v>29</v>
      </c>
      <c r="E174" s="12" t="s">
        <v>72</v>
      </c>
      <c r="F174" s="42">
        <v>0</v>
      </c>
      <c r="G174" s="42">
        <v>2.0159942536669669E-3</v>
      </c>
      <c r="H174" s="42">
        <v>3.0239913805004499E-3</v>
      </c>
      <c r="I174" s="42">
        <v>4.0319885073339338E-3</v>
      </c>
      <c r="J174" s="42">
        <v>5.0399856341674168E-3</v>
      </c>
    </row>
    <row r="175" spans="2:10" x14ac:dyDescent="0.3">
      <c r="B175" s="12"/>
      <c r="C175" s="12">
        <v>2021</v>
      </c>
      <c r="D175" s="12" t="s">
        <v>29</v>
      </c>
      <c r="E175" s="12" t="s">
        <v>73</v>
      </c>
      <c r="F175" s="42">
        <v>2.0159942536669669E-3</v>
      </c>
      <c r="G175" s="42">
        <v>4.0319885073339338E-3</v>
      </c>
      <c r="H175" s="42">
        <v>6.0479827610008998E-3</v>
      </c>
      <c r="I175" s="42">
        <v>8.0639770146678676E-3</v>
      </c>
      <c r="J175" s="42">
        <v>1.0079971268334834E-2</v>
      </c>
    </row>
    <row r="176" spans="2:10" x14ac:dyDescent="0.3">
      <c r="B176" s="12"/>
      <c r="C176" s="12">
        <v>2021</v>
      </c>
      <c r="D176" s="12" t="s">
        <v>29</v>
      </c>
      <c r="E176" s="12" t="s">
        <v>74</v>
      </c>
      <c r="F176" s="42">
        <v>4.0319885073339338E-3</v>
      </c>
      <c r="G176" s="42">
        <v>8.0639770146678676E-3</v>
      </c>
      <c r="H176" s="42">
        <v>1.20959655220018E-2</v>
      </c>
      <c r="I176" s="42">
        <v>1.6127954029335735E-2</v>
      </c>
      <c r="J176" s="42">
        <v>2.0159942536669667E-2</v>
      </c>
    </row>
    <row r="177" spans="2:10" x14ac:dyDescent="0.3">
      <c r="B177" s="12"/>
      <c r="C177" s="12">
        <v>2021</v>
      </c>
      <c r="D177" s="12" t="s">
        <v>29</v>
      </c>
      <c r="E177" s="12" t="s">
        <v>75</v>
      </c>
      <c r="F177" s="42">
        <v>6.0479827610008998E-3</v>
      </c>
      <c r="G177" s="42">
        <v>1.20959655220018E-2</v>
      </c>
      <c r="H177" s="42">
        <v>1.8143948283002701E-2</v>
      </c>
      <c r="I177" s="42">
        <v>2.4191931044003599E-2</v>
      </c>
      <c r="J177" s="42">
        <v>3.0239913805004501E-2</v>
      </c>
    </row>
    <row r="178" spans="2:10" x14ac:dyDescent="0.3">
      <c r="B178" s="12"/>
      <c r="C178" s="12">
        <v>2021</v>
      </c>
      <c r="D178" s="12" t="s">
        <v>29</v>
      </c>
      <c r="E178" s="12" t="s">
        <v>76</v>
      </c>
      <c r="F178" s="42">
        <v>8.0639770146678676E-3</v>
      </c>
      <c r="G178" s="42">
        <v>1.6127954029335735E-2</v>
      </c>
      <c r="H178" s="42">
        <v>2.4191931044003599E-2</v>
      </c>
      <c r="I178" s="42">
        <v>3.225590805867147E-2</v>
      </c>
      <c r="J178" s="42">
        <v>4.0319885073339334E-2</v>
      </c>
    </row>
    <row r="179" spans="2:10" x14ac:dyDescent="0.3">
      <c r="B179" s="38" t="s">
        <v>11</v>
      </c>
      <c r="C179" s="38">
        <v>2021</v>
      </c>
      <c r="D179" s="38" t="s">
        <v>28</v>
      </c>
      <c r="E179" s="38" t="s">
        <v>72</v>
      </c>
      <c r="F179" s="39">
        <v>0</v>
      </c>
      <c r="G179" s="39">
        <v>2.0731195319794097E-3</v>
      </c>
      <c r="H179" s="39">
        <v>3.109679297969114E-3</v>
      </c>
      <c r="I179" s="39">
        <v>4.1462390639588195E-3</v>
      </c>
      <c r="J179" s="39">
        <v>5.1827988299485237E-3</v>
      </c>
    </row>
    <row r="180" spans="2:10" x14ac:dyDescent="0.3">
      <c r="B180" s="38"/>
      <c r="C180" s="38">
        <v>2021</v>
      </c>
      <c r="D180" s="38" t="s">
        <v>28</v>
      </c>
      <c r="E180" s="38" t="s">
        <v>73</v>
      </c>
      <c r="F180" s="39">
        <v>2.0731195319794097E-3</v>
      </c>
      <c r="G180" s="39">
        <v>4.1462390639588195E-3</v>
      </c>
      <c r="H180" s="39">
        <v>6.2193585959382279E-3</v>
      </c>
      <c r="I180" s="39">
        <v>8.292478127917639E-3</v>
      </c>
      <c r="J180" s="39">
        <v>1.0365597659897047E-2</v>
      </c>
    </row>
    <row r="181" spans="2:10" x14ac:dyDescent="0.3">
      <c r="B181" s="38"/>
      <c r="C181" s="38">
        <v>2021</v>
      </c>
      <c r="D181" s="38" t="s">
        <v>28</v>
      </c>
      <c r="E181" s="38" t="s">
        <v>74</v>
      </c>
      <c r="F181" s="39">
        <v>4.1462390639588195E-3</v>
      </c>
      <c r="G181" s="39">
        <v>8.292478127917639E-3</v>
      </c>
      <c r="H181" s="39">
        <v>1.2438717191876456E-2</v>
      </c>
      <c r="I181" s="39">
        <v>1.6584956255835278E-2</v>
      </c>
      <c r="J181" s="39">
        <v>2.0731195319794095E-2</v>
      </c>
    </row>
    <row r="182" spans="2:10" x14ac:dyDescent="0.3">
      <c r="B182" s="38"/>
      <c r="C182" s="38">
        <v>2021</v>
      </c>
      <c r="D182" s="38" t="s">
        <v>28</v>
      </c>
      <c r="E182" s="38" t="s">
        <v>75</v>
      </c>
      <c r="F182" s="39">
        <v>6.2193585959382279E-3</v>
      </c>
      <c r="G182" s="39">
        <v>1.2438717191876456E-2</v>
      </c>
      <c r="H182" s="39">
        <v>1.8658075787814685E-2</v>
      </c>
      <c r="I182" s="39">
        <v>2.4877434383752912E-2</v>
      </c>
      <c r="J182" s="39">
        <v>3.1096792979691142E-2</v>
      </c>
    </row>
    <row r="183" spans="2:10" x14ac:dyDescent="0.3">
      <c r="B183" s="38"/>
      <c r="C183" s="38">
        <v>2021</v>
      </c>
      <c r="D183" s="38" t="s">
        <v>28</v>
      </c>
      <c r="E183" s="38" t="s">
        <v>76</v>
      </c>
      <c r="F183" s="39">
        <v>8.292478127917639E-3</v>
      </c>
      <c r="G183" s="39">
        <v>1.6584956255835278E-2</v>
      </c>
      <c r="H183" s="39">
        <v>2.4877434383752912E-2</v>
      </c>
      <c r="I183" s="39">
        <v>3.3169912511670556E-2</v>
      </c>
      <c r="J183" s="39">
        <v>4.146239063958819E-2</v>
      </c>
    </row>
    <row r="184" spans="2:10" x14ac:dyDescent="0.3">
      <c r="B184" s="12" t="s">
        <v>0</v>
      </c>
      <c r="C184" s="12">
        <v>2021</v>
      </c>
      <c r="D184" s="12" t="s">
        <v>0</v>
      </c>
      <c r="E184" s="12" t="s">
        <v>72</v>
      </c>
      <c r="F184" s="42">
        <v>0</v>
      </c>
      <c r="G184" s="42">
        <v>2.0273426432019502E-3</v>
      </c>
      <c r="H184" s="42">
        <v>3.041013964802925E-3</v>
      </c>
      <c r="I184" s="42">
        <v>4.0546852864039003E-3</v>
      </c>
      <c r="J184" s="42">
        <v>5.0683566080048752E-3</v>
      </c>
    </row>
    <row r="185" spans="2:10" x14ac:dyDescent="0.3">
      <c r="B185" s="12"/>
      <c r="C185" s="12">
        <v>2021</v>
      </c>
      <c r="D185" s="12" t="s">
        <v>0</v>
      </c>
      <c r="E185" s="12" t="s">
        <v>73</v>
      </c>
      <c r="F185" s="42">
        <v>2.0273426432019502E-3</v>
      </c>
      <c r="G185" s="42">
        <v>4.0546852864039003E-3</v>
      </c>
      <c r="H185" s="42">
        <v>6.08202792960585E-3</v>
      </c>
      <c r="I185" s="42">
        <v>8.1093705728078006E-3</v>
      </c>
      <c r="J185" s="42">
        <v>1.013671321600975E-2</v>
      </c>
    </row>
    <row r="186" spans="2:10" x14ac:dyDescent="0.3">
      <c r="B186" s="12"/>
      <c r="C186" s="12">
        <v>2021</v>
      </c>
      <c r="D186" s="12" t="s">
        <v>0</v>
      </c>
      <c r="E186" s="12" t="s">
        <v>74</v>
      </c>
      <c r="F186" s="42">
        <v>4.0546852864039003E-3</v>
      </c>
      <c r="G186" s="42">
        <v>8.1093705728078006E-3</v>
      </c>
      <c r="H186" s="42">
        <v>1.21640558592117E-2</v>
      </c>
      <c r="I186" s="42">
        <v>1.6218741145615601E-2</v>
      </c>
      <c r="J186" s="42">
        <v>2.0273426432019501E-2</v>
      </c>
    </row>
    <row r="187" spans="2:10" x14ac:dyDescent="0.3">
      <c r="B187" s="12"/>
      <c r="C187" s="12">
        <v>2021</v>
      </c>
      <c r="D187" s="12" t="s">
        <v>0</v>
      </c>
      <c r="E187" s="12" t="s">
        <v>75</v>
      </c>
      <c r="F187" s="42">
        <v>6.08202792960585E-3</v>
      </c>
      <c r="G187" s="42">
        <v>1.21640558592117E-2</v>
      </c>
      <c r="H187" s="42">
        <v>1.8246083788817553E-2</v>
      </c>
      <c r="I187" s="42">
        <v>2.43281117184234E-2</v>
      </c>
      <c r="J187" s="42">
        <v>3.0410139648029251E-2</v>
      </c>
    </row>
    <row r="188" spans="2:10" x14ac:dyDescent="0.3">
      <c r="B188" s="12"/>
      <c r="C188" s="12">
        <v>2021</v>
      </c>
      <c r="D188" s="12" t="s">
        <v>0</v>
      </c>
      <c r="E188" s="12" t="s">
        <v>76</v>
      </c>
      <c r="F188" s="42">
        <v>8.1093705728078006E-3</v>
      </c>
      <c r="G188" s="42">
        <v>1.6218741145615601E-2</v>
      </c>
      <c r="H188" s="42">
        <v>2.43281117184234E-2</v>
      </c>
      <c r="I188" s="42">
        <v>3.2437482291231202E-2</v>
      </c>
      <c r="J188" s="42">
        <v>4.0546852864039001E-2</v>
      </c>
    </row>
    <row r="189" spans="2:10" x14ac:dyDescent="0.3">
      <c r="B189" s="38" t="s">
        <v>1</v>
      </c>
      <c r="C189" s="38">
        <v>2021</v>
      </c>
      <c r="D189" s="38" t="s">
        <v>1</v>
      </c>
      <c r="E189" s="38" t="s">
        <v>72</v>
      </c>
      <c r="F189" s="39">
        <v>0</v>
      </c>
      <c r="G189" s="39">
        <v>1.8299578770316701E-3</v>
      </c>
      <c r="H189" s="39">
        <v>2.7449368155475049E-3</v>
      </c>
      <c r="I189" s="39">
        <v>3.6599157540633401E-3</v>
      </c>
      <c r="J189" s="39">
        <v>4.5748946925791749E-3</v>
      </c>
    </row>
    <row r="190" spans="2:10" x14ac:dyDescent="0.3">
      <c r="B190" s="38"/>
      <c r="C190" s="38">
        <v>2021</v>
      </c>
      <c r="D190" s="38" t="s">
        <v>1</v>
      </c>
      <c r="E190" s="38" t="s">
        <v>73</v>
      </c>
      <c r="F190" s="39">
        <v>1.8299578770316701E-3</v>
      </c>
      <c r="G190" s="39">
        <v>3.6599157540633401E-3</v>
      </c>
      <c r="H190" s="39">
        <v>5.4898736310950097E-3</v>
      </c>
      <c r="I190" s="39">
        <v>7.3198315081266802E-3</v>
      </c>
      <c r="J190" s="39">
        <v>9.1497893851583498E-3</v>
      </c>
    </row>
    <row r="191" spans="2:10" x14ac:dyDescent="0.3">
      <c r="B191" s="38"/>
      <c r="C191" s="38">
        <v>2021</v>
      </c>
      <c r="D191" s="38" t="s">
        <v>1</v>
      </c>
      <c r="E191" s="38" t="s">
        <v>74</v>
      </c>
      <c r="F191" s="39">
        <v>3.6599157540633401E-3</v>
      </c>
      <c r="G191" s="39">
        <v>7.3198315081266802E-3</v>
      </c>
      <c r="H191" s="39">
        <v>1.0979747262190019E-2</v>
      </c>
      <c r="I191" s="39">
        <v>1.463966301625336E-2</v>
      </c>
      <c r="J191" s="39">
        <v>1.82995787703167E-2</v>
      </c>
    </row>
    <row r="192" spans="2:10" x14ac:dyDescent="0.3">
      <c r="B192" s="38"/>
      <c r="C192" s="38">
        <v>2021</v>
      </c>
      <c r="D192" s="38" t="s">
        <v>1</v>
      </c>
      <c r="E192" s="38" t="s">
        <v>75</v>
      </c>
      <c r="F192" s="39">
        <v>5.4898736310950097E-3</v>
      </c>
      <c r="G192" s="39">
        <v>1.0979747262190019E-2</v>
      </c>
      <c r="H192" s="39">
        <v>1.646962089328503E-2</v>
      </c>
      <c r="I192" s="39">
        <v>2.1959494524380039E-2</v>
      </c>
      <c r="J192" s="39">
        <v>2.7449368155475051E-2</v>
      </c>
    </row>
    <row r="193" spans="2:10" x14ac:dyDescent="0.3">
      <c r="B193" s="38"/>
      <c r="C193" s="38">
        <v>2021</v>
      </c>
      <c r="D193" s="38" t="s">
        <v>1</v>
      </c>
      <c r="E193" s="38" t="s">
        <v>76</v>
      </c>
      <c r="F193" s="39">
        <v>7.3198315081266802E-3</v>
      </c>
      <c r="G193" s="39">
        <v>1.463966301625336E-2</v>
      </c>
      <c r="H193" s="39">
        <v>2.1959494524380039E-2</v>
      </c>
      <c r="I193" s="39">
        <v>2.9279326032506721E-2</v>
      </c>
      <c r="J193" s="39">
        <v>3.6599157540633399E-2</v>
      </c>
    </row>
    <row r="194" spans="2:10" x14ac:dyDescent="0.3">
      <c r="B194" s="12" t="s">
        <v>2</v>
      </c>
      <c r="C194" s="12">
        <v>2021</v>
      </c>
      <c r="D194" s="12" t="s">
        <v>2</v>
      </c>
      <c r="E194" s="12" t="s">
        <v>72</v>
      </c>
      <c r="F194" s="42">
        <v>0</v>
      </c>
      <c r="G194" s="42">
        <v>1.6490170088713674E-3</v>
      </c>
      <c r="H194" s="42">
        <v>2.4735255133070508E-3</v>
      </c>
      <c r="I194" s="42">
        <v>3.2980340177427348E-3</v>
      </c>
      <c r="J194" s="42">
        <v>4.1225425221784184E-3</v>
      </c>
    </row>
    <row r="195" spans="2:10" x14ac:dyDescent="0.3">
      <c r="B195" s="12"/>
      <c r="C195" s="12">
        <v>2021</v>
      </c>
      <c r="D195" s="12" t="s">
        <v>2</v>
      </c>
      <c r="E195" s="12" t="s">
        <v>73</v>
      </c>
      <c r="F195" s="42">
        <v>1.6490170088713674E-3</v>
      </c>
      <c r="G195" s="42">
        <v>3.2980340177427348E-3</v>
      </c>
      <c r="H195" s="42">
        <v>4.9470510266141016E-3</v>
      </c>
      <c r="I195" s="42">
        <v>6.5960680354854697E-3</v>
      </c>
      <c r="J195" s="42">
        <v>8.2450850443568369E-3</v>
      </c>
    </row>
    <row r="196" spans="2:10" x14ac:dyDescent="0.3">
      <c r="B196" s="12"/>
      <c r="C196" s="12">
        <v>2021</v>
      </c>
      <c r="D196" s="12" t="s">
        <v>2</v>
      </c>
      <c r="E196" s="12" t="s">
        <v>74</v>
      </c>
      <c r="F196" s="42">
        <v>3.2980340177427348E-3</v>
      </c>
      <c r="G196" s="42">
        <v>6.5960680354854697E-3</v>
      </c>
      <c r="H196" s="42">
        <v>9.8941020532282032E-3</v>
      </c>
      <c r="I196" s="42">
        <v>1.3192136070970939E-2</v>
      </c>
      <c r="J196" s="42">
        <v>1.6490170088713674E-2</v>
      </c>
    </row>
    <row r="197" spans="2:10" x14ac:dyDescent="0.3">
      <c r="B197" s="12"/>
      <c r="C197" s="12">
        <v>2021</v>
      </c>
      <c r="D197" s="12" t="s">
        <v>2</v>
      </c>
      <c r="E197" s="12" t="s">
        <v>75</v>
      </c>
      <c r="F197" s="42">
        <v>4.9470510266141016E-3</v>
      </c>
      <c r="G197" s="42">
        <v>9.8941020532282032E-3</v>
      </c>
      <c r="H197" s="42">
        <v>1.4841153079842307E-2</v>
      </c>
      <c r="I197" s="42">
        <v>1.9788204106456406E-2</v>
      </c>
      <c r="J197" s="42">
        <v>2.4735255133070511E-2</v>
      </c>
    </row>
    <row r="198" spans="2:10" x14ac:dyDescent="0.3">
      <c r="B198" s="12"/>
      <c r="C198" s="12">
        <v>2021</v>
      </c>
      <c r="D198" s="12" t="s">
        <v>2</v>
      </c>
      <c r="E198" s="12" t="s">
        <v>76</v>
      </c>
      <c r="F198" s="42">
        <v>6.5960680354854697E-3</v>
      </c>
      <c r="G198" s="42">
        <v>1.3192136070970939E-2</v>
      </c>
      <c r="H198" s="42">
        <v>1.9788204106456406E-2</v>
      </c>
      <c r="I198" s="42">
        <v>2.6384272141941879E-2</v>
      </c>
      <c r="J198" s="42">
        <v>3.2980340177427347E-2</v>
      </c>
    </row>
    <row r="199" spans="2:10" x14ac:dyDescent="0.3">
      <c r="B199" s="38" t="s">
        <v>3</v>
      </c>
      <c r="C199" s="38">
        <v>2022</v>
      </c>
      <c r="D199" s="38" t="s">
        <v>3</v>
      </c>
      <c r="E199" s="38" t="s">
        <v>72</v>
      </c>
      <c r="F199" s="39">
        <v>0</v>
      </c>
      <c r="G199" s="39">
        <v>1.69560998032562E-3</v>
      </c>
      <c r="H199" s="39">
        <v>2.54341497048843E-3</v>
      </c>
      <c r="I199" s="39">
        <v>3.39121996065124E-3</v>
      </c>
      <c r="J199" s="39">
        <v>4.23902495081405E-3</v>
      </c>
    </row>
    <row r="200" spans="2:10" x14ac:dyDescent="0.3">
      <c r="B200" s="38"/>
      <c r="C200" s="38">
        <v>2022</v>
      </c>
      <c r="D200" s="38" t="s">
        <v>3</v>
      </c>
      <c r="E200" s="38" t="s">
        <v>73</v>
      </c>
      <c r="F200" s="39">
        <v>1.69560998032562E-3</v>
      </c>
      <c r="G200" s="39">
        <v>3.39121996065124E-3</v>
      </c>
      <c r="H200" s="39">
        <v>5.08682994097686E-3</v>
      </c>
      <c r="I200" s="39">
        <v>6.78243992130248E-3</v>
      </c>
      <c r="J200" s="39">
        <v>8.4780499016281E-3</v>
      </c>
    </row>
    <row r="201" spans="2:10" x14ac:dyDescent="0.3">
      <c r="B201" s="38"/>
      <c r="C201" s="38">
        <v>2022</v>
      </c>
      <c r="D201" s="38" t="s">
        <v>3</v>
      </c>
      <c r="E201" s="38" t="s">
        <v>74</v>
      </c>
      <c r="F201" s="39">
        <v>3.39121996065124E-3</v>
      </c>
      <c r="G201" s="39">
        <v>6.78243992130248E-3</v>
      </c>
      <c r="H201" s="39">
        <v>1.017365988195372E-2</v>
      </c>
      <c r="I201" s="39">
        <v>1.356487984260496E-2</v>
      </c>
      <c r="J201" s="39">
        <v>1.69560998032562E-2</v>
      </c>
    </row>
    <row r="202" spans="2:10" x14ac:dyDescent="0.3">
      <c r="B202" s="38"/>
      <c r="C202" s="38">
        <v>2022</v>
      </c>
      <c r="D202" s="38" t="s">
        <v>3</v>
      </c>
      <c r="E202" s="38" t="s">
        <v>75</v>
      </c>
      <c r="F202" s="39">
        <v>5.08682994097686E-3</v>
      </c>
      <c r="G202" s="39">
        <v>1.017365988195372E-2</v>
      </c>
      <c r="H202" s="39">
        <v>1.526048982293058E-2</v>
      </c>
      <c r="I202" s="39">
        <v>2.034731976390744E-2</v>
      </c>
      <c r="J202" s="39">
        <v>2.54341497048843E-2</v>
      </c>
    </row>
    <row r="203" spans="2:10" x14ac:dyDescent="0.3">
      <c r="B203" s="38"/>
      <c r="C203" s="38">
        <v>2022</v>
      </c>
      <c r="D203" s="38" t="s">
        <v>3</v>
      </c>
      <c r="E203" s="38" t="s">
        <v>76</v>
      </c>
      <c r="F203" s="39">
        <v>6.78243992130248E-3</v>
      </c>
      <c r="G203" s="39">
        <v>1.356487984260496E-2</v>
      </c>
      <c r="H203" s="39">
        <v>2.034731976390744E-2</v>
      </c>
      <c r="I203" s="39">
        <v>2.712975968520992E-2</v>
      </c>
      <c r="J203" s="39">
        <v>3.39121996065124E-2</v>
      </c>
    </row>
    <row r="204" spans="2:10" x14ac:dyDescent="0.3">
      <c r="B204" s="12" t="s">
        <v>31</v>
      </c>
      <c r="C204" s="12">
        <v>2022</v>
      </c>
      <c r="D204" s="12" t="s">
        <v>31</v>
      </c>
      <c r="E204" s="12" t="s">
        <v>72</v>
      </c>
      <c r="F204" s="42">
        <v>0</v>
      </c>
      <c r="G204" s="42">
        <v>1.9030925599100136E-3</v>
      </c>
      <c r="H204" s="42">
        <v>2.85463883986502E-3</v>
      </c>
      <c r="I204" s="42">
        <v>3.8061851198200273E-3</v>
      </c>
      <c r="J204" s="42">
        <v>4.7577313997750337E-3</v>
      </c>
    </row>
    <row r="205" spans="2:10" x14ac:dyDescent="0.3">
      <c r="B205" s="12"/>
      <c r="C205" s="12">
        <v>2022</v>
      </c>
      <c r="D205" s="12" t="s">
        <v>31</v>
      </c>
      <c r="E205" s="12" t="s">
        <v>73</v>
      </c>
      <c r="F205" s="42">
        <v>1.9030925599100136E-3</v>
      </c>
      <c r="G205" s="42">
        <v>3.8061851198200273E-3</v>
      </c>
      <c r="H205" s="42">
        <v>5.7092776797300401E-3</v>
      </c>
      <c r="I205" s="42">
        <v>7.6123702396400546E-3</v>
      </c>
      <c r="J205" s="42">
        <v>9.5154627995500674E-3</v>
      </c>
    </row>
    <row r="206" spans="2:10" x14ac:dyDescent="0.3">
      <c r="B206" s="12"/>
      <c r="C206" s="12">
        <v>2022</v>
      </c>
      <c r="D206" s="12" t="s">
        <v>31</v>
      </c>
      <c r="E206" s="12" t="s">
        <v>74</v>
      </c>
      <c r="F206" s="42">
        <v>3.8061851198200273E-3</v>
      </c>
      <c r="G206" s="42">
        <v>7.6123702396400546E-3</v>
      </c>
      <c r="H206" s="42">
        <v>1.141855535946008E-2</v>
      </c>
      <c r="I206" s="42">
        <v>1.5224740479280109E-2</v>
      </c>
      <c r="J206" s="42">
        <v>1.9030925599100135E-2</v>
      </c>
    </row>
    <row r="207" spans="2:10" x14ac:dyDescent="0.3">
      <c r="B207" s="12"/>
      <c r="C207" s="12">
        <v>2022</v>
      </c>
      <c r="D207" s="12" t="s">
        <v>31</v>
      </c>
      <c r="E207" s="12" t="s">
        <v>75</v>
      </c>
      <c r="F207" s="42">
        <v>5.7092776797300401E-3</v>
      </c>
      <c r="G207" s="42">
        <v>1.141855535946008E-2</v>
      </c>
      <c r="H207" s="42">
        <v>1.7127833039190122E-2</v>
      </c>
      <c r="I207" s="42">
        <v>2.283711071892016E-2</v>
      </c>
      <c r="J207" s="42">
        <v>2.8546388398650202E-2</v>
      </c>
    </row>
    <row r="208" spans="2:10" x14ac:dyDescent="0.3">
      <c r="B208" s="12"/>
      <c r="C208" s="12">
        <v>2022</v>
      </c>
      <c r="D208" s="12" t="s">
        <v>31</v>
      </c>
      <c r="E208" s="12" t="s">
        <v>76</v>
      </c>
      <c r="F208" s="42">
        <v>7.6123702396400546E-3</v>
      </c>
      <c r="G208" s="42">
        <v>1.5224740479280109E-2</v>
      </c>
      <c r="H208" s="42">
        <v>2.283711071892016E-2</v>
      </c>
      <c r="I208" s="42">
        <v>3.0449480958560218E-2</v>
      </c>
      <c r="J208" s="42">
        <v>3.8061851198200269E-2</v>
      </c>
    </row>
    <row r="209" spans="2:10" x14ac:dyDescent="0.3">
      <c r="B209" s="38" t="s">
        <v>5</v>
      </c>
      <c r="C209" s="38">
        <v>2022</v>
      </c>
      <c r="D209" s="38" t="s">
        <v>5</v>
      </c>
      <c r="E209" s="38" t="s">
        <v>72</v>
      </c>
      <c r="F209" s="39">
        <v>0</v>
      </c>
      <c r="G209" s="39">
        <v>1.5608121936782303E-3</v>
      </c>
      <c r="H209" s="39">
        <v>2.3412182905173454E-3</v>
      </c>
      <c r="I209" s="39">
        <v>3.1216243873564606E-3</v>
      </c>
      <c r="J209" s="39">
        <v>3.9020304841955755E-3</v>
      </c>
    </row>
    <row r="210" spans="2:10" x14ac:dyDescent="0.3">
      <c r="B210" s="38"/>
      <c r="C210" s="38">
        <v>2022</v>
      </c>
      <c r="D210" s="38" t="s">
        <v>5</v>
      </c>
      <c r="E210" s="38" t="s">
        <v>73</v>
      </c>
      <c r="F210" s="39">
        <v>1.5608121936782303E-3</v>
      </c>
      <c r="G210" s="39">
        <v>3.1216243873564606E-3</v>
      </c>
      <c r="H210" s="39">
        <v>4.6824365810346907E-3</v>
      </c>
      <c r="I210" s="39">
        <v>6.2432487747129213E-3</v>
      </c>
      <c r="J210" s="39">
        <v>7.8040609683911509E-3</v>
      </c>
    </row>
    <row r="211" spans="2:10" x14ac:dyDescent="0.3">
      <c r="B211" s="38"/>
      <c r="C211" s="38">
        <v>2022</v>
      </c>
      <c r="D211" s="38" t="s">
        <v>5</v>
      </c>
      <c r="E211" s="38" t="s">
        <v>74</v>
      </c>
      <c r="F211" s="39">
        <v>3.1216243873564606E-3</v>
      </c>
      <c r="G211" s="39">
        <v>6.2432487747129213E-3</v>
      </c>
      <c r="H211" s="39">
        <v>9.3648731620693815E-3</v>
      </c>
      <c r="I211" s="39">
        <v>1.2486497549425843E-2</v>
      </c>
      <c r="J211" s="39">
        <v>1.5608121936782302E-2</v>
      </c>
    </row>
    <row r="212" spans="2:10" x14ac:dyDescent="0.3">
      <c r="B212" s="38"/>
      <c r="C212" s="38">
        <v>2022</v>
      </c>
      <c r="D212" s="38" t="s">
        <v>5</v>
      </c>
      <c r="E212" s="38" t="s">
        <v>75</v>
      </c>
      <c r="F212" s="39">
        <v>4.6824365810346907E-3</v>
      </c>
      <c r="G212" s="39">
        <v>9.3648731620693815E-3</v>
      </c>
      <c r="H212" s="39">
        <v>1.4047309743104072E-2</v>
      </c>
      <c r="I212" s="39">
        <v>1.8729746324138763E-2</v>
      </c>
      <c r="J212" s="39">
        <v>2.3412182905173454E-2</v>
      </c>
    </row>
    <row r="213" spans="2:10" x14ac:dyDescent="0.3">
      <c r="B213" s="38"/>
      <c r="C213" s="38">
        <v>2022</v>
      </c>
      <c r="D213" s="38" t="s">
        <v>5</v>
      </c>
      <c r="E213" s="38" t="s">
        <v>76</v>
      </c>
      <c r="F213" s="39">
        <v>6.2432487747129213E-3</v>
      </c>
      <c r="G213" s="39">
        <v>1.2486497549425843E-2</v>
      </c>
      <c r="H213" s="39">
        <v>1.8729746324138763E-2</v>
      </c>
      <c r="I213" s="39">
        <v>2.4972995098851685E-2</v>
      </c>
      <c r="J213" s="39">
        <v>3.1216243873564604E-2</v>
      </c>
    </row>
    <row r="214" spans="2:10" x14ac:dyDescent="0.3">
      <c r="B214" t="s">
        <v>30</v>
      </c>
      <c r="C214" s="12">
        <v>2022</v>
      </c>
      <c r="D214" s="12" t="s">
        <v>30</v>
      </c>
      <c r="E214" t="s">
        <v>72</v>
      </c>
      <c r="F214" s="42">
        <v>0</v>
      </c>
      <c r="G214" s="42">
        <v>1.552681560443807E-3</v>
      </c>
      <c r="H214" s="42">
        <v>2.3290223406657101E-3</v>
      </c>
      <c r="I214" s="42">
        <v>3.105363120887614E-3</v>
      </c>
      <c r="J214" s="42">
        <v>3.8817039011095171E-3</v>
      </c>
    </row>
    <row r="215" spans="2:10" x14ac:dyDescent="0.3">
      <c r="C215" s="12">
        <v>2022</v>
      </c>
      <c r="D215" s="12" t="s">
        <v>30</v>
      </c>
      <c r="E215" t="s">
        <v>73</v>
      </c>
      <c r="F215" s="42">
        <v>1.552681560443807E-3</v>
      </c>
      <c r="G215" s="42">
        <v>3.105363120887614E-3</v>
      </c>
      <c r="H215" s="42">
        <v>4.6580446813314202E-3</v>
      </c>
      <c r="I215" s="42">
        <v>6.2107262417752281E-3</v>
      </c>
      <c r="J215" s="42">
        <v>7.7634078022190342E-3</v>
      </c>
    </row>
    <row r="216" spans="2:10" x14ac:dyDescent="0.3">
      <c r="C216" s="12">
        <v>2022</v>
      </c>
      <c r="D216" s="12" t="s">
        <v>30</v>
      </c>
      <c r="E216" t="s">
        <v>74</v>
      </c>
      <c r="F216" s="42">
        <v>3.105363120887614E-3</v>
      </c>
      <c r="G216" s="42">
        <v>6.2107262417752281E-3</v>
      </c>
      <c r="H216" s="42">
        <v>9.3160893626628404E-3</v>
      </c>
      <c r="I216" s="42">
        <v>1.2421452483550456E-2</v>
      </c>
      <c r="J216" s="42">
        <v>1.5526815604438068E-2</v>
      </c>
    </row>
    <row r="217" spans="2:10" x14ac:dyDescent="0.3">
      <c r="C217" s="12">
        <v>2022</v>
      </c>
      <c r="D217" s="12" t="s">
        <v>30</v>
      </c>
      <c r="E217" t="s">
        <v>75</v>
      </c>
      <c r="F217" s="42">
        <v>4.6580446813314202E-3</v>
      </c>
      <c r="G217" s="42">
        <v>9.3160893626628404E-3</v>
      </c>
      <c r="H217" s="42">
        <v>1.3974134043994262E-2</v>
      </c>
      <c r="I217" s="42">
        <v>1.8632178725325681E-2</v>
      </c>
      <c r="J217" s="42">
        <v>2.3290223406657103E-2</v>
      </c>
    </row>
    <row r="218" spans="2:10" x14ac:dyDescent="0.3">
      <c r="C218" s="12">
        <v>2022</v>
      </c>
      <c r="D218" s="12" t="s">
        <v>30</v>
      </c>
      <c r="E218" t="s">
        <v>76</v>
      </c>
      <c r="F218" s="42">
        <v>6.2107262417752281E-3</v>
      </c>
      <c r="G218" s="42">
        <v>1.2421452483550456E-2</v>
      </c>
      <c r="H218" s="42">
        <v>1.8632178725325681E-2</v>
      </c>
      <c r="I218" s="42">
        <v>2.4842904967100912E-2</v>
      </c>
      <c r="J218" s="42">
        <v>3.1053631208876137E-2</v>
      </c>
    </row>
    <row r="219" spans="2:10" x14ac:dyDescent="0.3">
      <c r="B219" s="38" t="s">
        <v>45</v>
      </c>
      <c r="C219" s="38">
        <v>2022</v>
      </c>
      <c r="D219" s="38" t="s">
        <v>7</v>
      </c>
      <c r="E219" s="38" t="s">
        <v>72</v>
      </c>
      <c r="F219" s="39">
        <v>0</v>
      </c>
      <c r="G219" s="39">
        <v>1.7021375868753151E-3</v>
      </c>
      <c r="H219" s="39">
        <v>2.5532063803129727E-3</v>
      </c>
      <c r="I219" s="39">
        <v>3.4042751737506302E-3</v>
      </c>
      <c r="J219" s="39">
        <v>4.2553439671882878E-3</v>
      </c>
    </row>
    <row r="220" spans="2:10" x14ac:dyDescent="0.3">
      <c r="B220" s="38"/>
      <c r="C220" s="38">
        <v>2022</v>
      </c>
      <c r="D220" s="38" t="s">
        <v>7</v>
      </c>
      <c r="E220" s="38" t="s">
        <v>73</v>
      </c>
      <c r="F220" s="39">
        <v>1.7021375868753151E-3</v>
      </c>
      <c r="G220" s="39">
        <v>3.4042751737506302E-3</v>
      </c>
      <c r="H220" s="39">
        <v>5.1064127606259453E-3</v>
      </c>
      <c r="I220" s="39">
        <v>6.8085503475012604E-3</v>
      </c>
      <c r="J220" s="39">
        <v>8.5106879343765755E-3</v>
      </c>
    </row>
    <row r="221" spans="2:10" x14ac:dyDescent="0.3">
      <c r="B221" s="38"/>
      <c r="C221" s="38">
        <v>2022</v>
      </c>
      <c r="D221" s="38" t="s">
        <v>7</v>
      </c>
      <c r="E221" s="38" t="s">
        <v>74</v>
      </c>
      <c r="F221" s="39">
        <v>3.4042751737506302E-3</v>
      </c>
      <c r="G221" s="39">
        <v>6.8085503475012604E-3</v>
      </c>
      <c r="H221" s="39">
        <v>1.0212825521251891E-2</v>
      </c>
      <c r="I221" s="39">
        <v>1.3617100695002521E-2</v>
      </c>
      <c r="J221" s="39">
        <v>1.7021375868753151E-2</v>
      </c>
    </row>
    <row r="222" spans="2:10" x14ac:dyDescent="0.3">
      <c r="B222" s="38"/>
      <c r="C222" s="38">
        <v>2022</v>
      </c>
      <c r="D222" s="38" t="s">
        <v>7</v>
      </c>
      <c r="E222" s="38" t="s">
        <v>75</v>
      </c>
      <c r="F222" s="39">
        <v>5.1064127606259453E-3</v>
      </c>
      <c r="G222" s="39">
        <v>1.0212825521251891E-2</v>
      </c>
      <c r="H222" s="39">
        <v>1.5319238281877836E-2</v>
      </c>
      <c r="I222" s="39">
        <v>2.0425651042503781E-2</v>
      </c>
      <c r="J222" s="39">
        <v>2.5532063803129727E-2</v>
      </c>
    </row>
    <row r="223" spans="2:10" x14ac:dyDescent="0.3">
      <c r="B223" s="38"/>
      <c r="C223" s="38">
        <v>2022</v>
      </c>
      <c r="D223" s="38" t="s">
        <v>7</v>
      </c>
      <c r="E223" s="38" t="s">
        <v>76</v>
      </c>
      <c r="F223" s="39">
        <v>6.8085503475012604E-3</v>
      </c>
      <c r="G223" s="39">
        <v>1.3617100695002521E-2</v>
      </c>
      <c r="H223" s="39">
        <v>2.0425651042503781E-2</v>
      </c>
      <c r="I223" s="39">
        <v>2.7234201390005042E-2</v>
      </c>
      <c r="J223" s="39">
        <v>3.4042751737506302E-2</v>
      </c>
    </row>
    <row r="224" spans="2:10" x14ac:dyDescent="0.3">
      <c r="B224" t="s">
        <v>8</v>
      </c>
      <c r="C224" s="12">
        <v>2022</v>
      </c>
      <c r="D224" s="12" t="s">
        <v>8</v>
      </c>
      <c r="E224" t="s">
        <v>72</v>
      </c>
      <c r="F224" s="42">
        <v>0</v>
      </c>
      <c r="G224" s="42">
        <v>1.8888050952261841E-3</v>
      </c>
      <c r="H224" s="42">
        <v>2.8332076428392756E-3</v>
      </c>
      <c r="I224" s="42">
        <v>3.7776101904523681E-3</v>
      </c>
      <c r="J224" s="42">
        <v>4.7220127380654597E-3</v>
      </c>
    </row>
    <row r="225" spans="2:10" x14ac:dyDescent="0.3">
      <c r="C225" s="12">
        <v>2022</v>
      </c>
      <c r="D225" s="12" t="s">
        <v>8</v>
      </c>
      <c r="E225" t="s">
        <v>73</v>
      </c>
      <c r="F225" s="42">
        <v>1.8888050952261841E-3</v>
      </c>
      <c r="G225" s="42">
        <v>3.7776101904523681E-3</v>
      </c>
      <c r="H225" s="42">
        <v>5.6664152856785513E-3</v>
      </c>
      <c r="I225" s="42">
        <v>7.5552203809047362E-3</v>
      </c>
      <c r="J225" s="42">
        <v>9.4440254761309194E-3</v>
      </c>
    </row>
    <row r="226" spans="2:10" x14ac:dyDescent="0.3">
      <c r="C226" s="12">
        <v>2022</v>
      </c>
      <c r="D226" s="12" t="s">
        <v>8</v>
      </c>
      <c r="E226" t="s">
        <v>74</v>
      </c>
      <c r="F226" s="42">
        <v>3.7776101904523681E-3</v>
      </c>
      <c r="G226" s="42">
        <v>7.5552203809047362E-3</v>
      </c>
      <c r="H226" s="42">
        <v>1.1332830571357103E-2</v>
      </c>
      <c r="I226" s="42">
        <v>1.5110440761809472E-2</v>
      </c>
      <c r="J226" s="42">
        <v>1.8888050952261839E-2</v>
      </c>
    </row>
    <row r="227" spans="2:10" x14ac:dyDescent="0.3">
      <c r="C227" s="12">
        <v>2022</v>
      </c>
      <c r="D227" s="12" t="s">
        <v>8</v>
      </c>
      <c r="E227" t="s">
        <v>75</v>
      </c>
      <c r="F227" s="42">
        <v>5.6664152856785513E-3</v>
      </c>
      <c r="G227" s="42">
        <v>1.1332830571357103E-2</v>
      </c>
      <c r="H227" s="42">
        <v>1.6999245857035654E-2</v>
      </c>
      <c r="I227" s="42">
        <v>2.2665661142714205E-2</v>
      </c>
      <c r="J227" s="42">
        <v>2.8332076428392756E-2</v>
      </c>
    </row>
    <row r="228" spans="2:10" x14ac:dyDescent="0.3">
      <c r="C228" s="12">
        <v>2022</v>
      </c>
      <c r="D228" s="12" t="s">
        <v>8</v>
      </c>
      <c r="E228" t="s">
        <v>76</v>
      </c>
      <c r="F228" s="42">
        <v>7.5552203809047362E-3</v>
      </c>
      <c r="G228" s="42">
        <v>1.5110440761809472E-2</v>
      </c>
      <c r="H228" s="42">
        <v>2.2665661142714205E-2</v>
      </c>
      <c r="I228" s="42">
        <v>3.0220881523618945E-2</v>
      </c>
      <c r="J228" s="42">
        <v>3.7776101904523678E-2</v>
      </c>
    </row>
    <row r="229" spans="2:10" x14ac:dyDescent="0.3">
      <c r="B229" s="38" t="s">
        <v>46</v>
      </c>
      <c r="C229" s="38">
        <v>2022</v>
      </c>
      <c r="D229" s="38" t="s">
        <v>9</v>
      </c>
      <c r="E229" s="38" t="s">
        <v>72</v>
      </c>
      <c r="F229" s="39">
        <v>0</v>
      </c>
      <c r="G229" s="39">
        <v>1.6601769190250871E-3</v>
      </c>
      <c r="H229" s="39">
        <v>2.4902653785376302E-3</v>
      </c>
      <c r="I229" s="39">
        <v>3.3203538380501742E-3</v>
      </c>
      <c r="J229" s="39">
        <v>4.1504422975627174E-3</v>
      </c>
    </row>
    <row r="230" spans="2:10" x14ac:dyDescent="0.3">
      <c r="B230" s="38"/>
      <c r="C230" s="38">
        <v>2022</v>
      </c>
      <c r="D230" s="38" t="s">
        <v>9</v>
      </c>
      <c r="E230" s="38" t="s">
        <v>73</v>
      </c>
      <c r="F230" s="39">
        <v>1.6601769190250871E-3</v>
      </c>
      <c r="G230" s="39">
        <v>3.3203538380501742E-3</v>
      </c>
      <c r="H230" s="39">
        <v>4.9805307570752605E-3</v>
      </c>
      <c r="I230" s="39">
        <v>6.6407076761003485E-3</v>
      </c>
      <c r="J230" s="39">
        <v>8.3008845951254347E-3</v>
      </c>
    </row>
    <row r="231" spans="2:10" x14ac:dyDescent="0.3">
      <c r="B231" s="38"/>
      <c r="C231" s="38">
        <v>2022</v>
      </c>
      <c r="D231" s="38" t="s">
        <v>9</v>
      </c>
      <c r="E231" s="38" t="s">
        <v>74</v>
      </c>
      <c r="F231" s="39">
        <v>3.3203538380501742E-3</v>
      </c>
      <c r="G231" s="39">
        <v>6.6407076761003485E-3</v>
      </c>
      <c r="H231" s="39">
        <v>9.961061514150521E-3</v>
      </c>
      <c r="I231" s="39">
        <v>1.3281415352200697E-2</v>
      </c>
      <c r="J231" s="39">
        <v>1.6601769190250869E-2</v>
      </c>
    </row>
    <row r="232" spans="2:10" x14ac:dyDescent="0.3">
      <c r="B232" s="38"/>
      <c r="C232" s="38">
        <v>2022</v>
      </c>
      <c r="D232" s="38" t="s">
        <v>9</v>
      </c>
      <c r="E232" s="38" t="s">
        <v>75</v>
      </c>
      <c r="F232" s="39">
        <v>4.9805307570752605E-3</v>
      </c>
      <c r="G232" s="39">
        <v>9.961061514150521E-3</v>
      </c>
      <c r="H232" s="39">
        <v>1.4941592271225783E-2</v>
      </c>
      <c r="I232" s="39">
        <v>1.9922123028301042E-2</v>
      </c>
      <c r="J232" s="39">
        <v>2.4902653785376302E-2</v>
      </c>
    </row>
    <row r="233" spans="2:10" x14ac:dyDescent="0.3">
      <c r="B233" s="38"/>
      <c r="C233" s="38">
        <v>2022</v>
      </c>
      <c r="D233" s="38" t="s">
        <v>9</v>
      </c>
      <c r="E233" s="38" t="s">
        <v>76</v>
      </c>
      <c r="F233" s="39">
        <v>6.6407076761003485E-3</v>
      </c>
      <c r="G233" s="39">
        <v>1.3281415352200697E-2</v>
      </c>
      <c r="H233" s="39">
        <v>1.9922123028301042E-2</v>
      </c>
      <c r="I233" s="39">
        <v>2.6562830704401394E-2</v>
      </c>
      <c r="J233" s="39">
        <v>3.3203538380501739E-2</v>
      </c>
    </row>
    <row r="234" spans="2:10" x14ac:dyDescent="0.3">
      <c r="B234" t="s">
        <v>29</v>
      </c>
      <c r="C234" s="12">
        <v>2022</v>
      </c>
      <c r="D234" s="12" t="s">
        <v>29</v>
      </c>
      <c r="E234" t="s">
        <v>72</v>
      </c>
      <c r="F234" s="42">
        <v>0</v>
      </c>
      <c r="G234" s="42">
        <v>1.9107316225681699E-3</v>
      </c>
      <c r="H234" s="42">
        <v>2.8660974338522546E-3</v>
      </c>
      <c r="I234" s="42">
        <v>3.8214632451363398E-3</v>
      </c>
      <c r="J234" s="42">
        <v>4.7768290564204246E-3</v>
      </c>
    </row>
    <row r="235" spans="2:10" x14ac:dyDescent="0.3">
      <c r="C235" s="12">
        <v>2022</v>
      </c>
      <c r="D235" s="12" t="s">
        <v>29</v>
      </c>
      <c r="E235" t="s">
        <v>73</v>
      </c>
      <c r="F235" s="42">
        <v>1.9107316225681699E-3</v>
      </c>
      <c r="G235" s="42">
        <v>3.8214632451363398E-3</v>
      </c>
      <c r="H235" s="42">
        <v>5.7321948677045093E-3</v>
      </c>
      <c r="I235" s="42">
        <v>7.6429264902726796E-3</v>
      </c>
      <c r="J235" s="42">
        <v>9.5536581128408491E-3</v>
      </c>
    </row>
    <row r="236" spans="2:10" x14ac:dyDescent="0.3">
      <c r="C236" s="12">
        <v>2022</v>
      </c>
      <c r="D236" s="12" t="s">
        <v>29</v>
      </c>
      <c r="E236" t="s">
        <v>74</v>
      </c>
      <c r="F236" s="42">
        <v>3.8214632451363398E-3</v>
      </c>
      <c r="G236" s="42">
        <v>7.6429264902726796E-3</v>
      </c>
      <c r="H236" s="42">
        <v>1.1464389735409019E-2</v>
      </c>
      <c r="I236" s="42">
        <v>1.5285852980545359E-2</v>
      </c>
      <c r="J236" s="42">
        <v>1.9107316225681698E-2</v>
      </c>
    </row>
    <row r="237" spans="2:10" x14ac:dyDescent="0.3">
      <c r="C237" s="12">
        <v>2022</v>
      </c>
      <c r="D237" s="12" t="s">
        <v>29</v>
      </c>
      <c r="E237" t="s">
        <v>75</v>
      </c>
      <c r="F237" s="42">
        <v>5.7321948677045093E-3</v>
      </c>
      <c r="G237" s="42">
        <v>1.1464389735409019E-2</v>
      </c>
      <c r="H237" s="42">
        <v>1.7196584603113529E-2</v>
      </c>
      <c r="I237" s="42">
        <v>2.2928779470818037E-2</v>
      </c>
      <c r="J237" s="42">
        <v>2.8660974338522549E-2</v>
      </c>
    </row>
    <row r="238" spans="2:10" x14ac:dyDescent="0.3">
      <c r="C238" s="12">
        <v>2022</v>
      </c>
      <c r="D238" s="12" t="s">
        <v>29</v>
      </c>
      <c r="E238" t="s">
        <v>76</v>
      </c>
      <c r="F238" s="42">
        <v>7.6429264902726796E-3</v>
      </c>
      <c r="G238" s="42">
        <v>1.5285852980545359E-2</v>
      </c>
      <c r="H238" s="42">
        <v>2.2928779470818037E-2</v>
      </c>
      <c r="I238" s="42">
        <v>3.0571705961090719E-2</v>
      </c>
      <c r="J238" s="42">
        <v>3.8214632451363396E-2</v>
      </c>
    </row>
    <row r="239" spans="2:10" x14ac:dyDescent="0.3">
      <c r="B239" s="38" t="s">
        <v>11</v>
      </c>
      <c r="C239" s="38">
        <v>2022</v>
      </c>
      <c r="D239" s="38" t="s">
        <v>28</v>
      </c>
      <c r="E239" s="38" t="s">
        <v>72</v>
      </c>
      <c r="F239" s="39">
        <v>0</v>
      </c>
      <c r="G239" s="39">
        <v>1.9237602231028405E-3</v>
      </c>
      <c r="H239" s="39">
        <v>2.8856403346542605E-3</v>
      </c>
      <c r="I239" s="39">
        <v>3.847520446205681E-3</v>
      </c>
      <c r="J239" s="39">
        <v>4.8094005577571011E-3</v>
      </c>
    </row>
    <row r="240" spans="2:10" x14ac:dyDescent="0.3">
      <c r="B240" s="38"/>
      <c r="C240" s="38">
        <v>2022</v>
      </c>
      <c r="D240" s="38" t="s">
        <v>28</v>
      </c>
      <c r="E240" s="38" t="s">
        <v>73</v>
      </c>
      <c r="F240" s="39">
        <v>1.9237602231028405E-3</v>
      </c>
      <c r="G240" s="39">
        <v>3.847520446205681E-3</v>
      </c>
      <c r="H240" s="39">
        <v>5.7712806693085211E-3</v>
      </c>
      <c r="I240" s="39">
        <v>7.695040892411362E-3</v>
      </c>
      <c r="J240" s="39">
        <v>9.6188011155142021E-3</v>
      </c>
    </row>
    <row r="241" spans="2:10" x14ac:dyDescent="0.3">
      <c r="B241" s="38"/>
      <c r="C241" s="38">
        <v>2022</v>
      </c>
      <c r="D241" s="38" t="s">
        <v>28</v>
      </c>
      <c r="E241" s="38" t="s">
        <v>74</v>
      </c>
      <c r="F241" s="39">
        <v>3.847520446205681E-3</v>
      </c>
      <c r="G241" s="39">
        <v>7.695040892411362E-3</v>
      </c>
      <c r="H241" s="39">
        <v>1.1542561338617042E-2</v>
      </c>
      <c r="I241" s="39">
        <v>1.5390081784822724E-2</v>
      </c>
      <c r="J241" s="39">
        <v>1.9237602231028404E-2</v>
      </c>
    </row>
    <row r="242" spans="2:10" x14ac:dyDescent="0.3">
      <c r="B242" s="38"/>
      <c r="C242" s="38">
        <v>2022</v>
      </c>
      <c r="D242" s="38" t="s">
        <v>28</v>
      </c>
      <c r="E242" s="38" t="s">
        <v>75</v>
      </c>
      <c r="F242" s="39">
        <v>5.7712806693085211E-3</v>
      </c>
      <c r="G242" s="39">
        <v>1.1542561338617042E-2</v>
      </c>
      <c r="H242" s="39">
        <v>1.7313842007925566E-2</v>
      </c>
      <c r="I242" s="39">
        <v>2.3085122677234084E-2</v>
      </c>
      <c r="J242" s="39">
        <v>2.8856403346542606E-2</v>
      </c>
    </row>
    <row r="243" spans="2:10" x14ac:dyDescent="0.3">
      <c r="B243" s="38"/>
      <c r="C243" s="38">
        <v>2022</v>
      </c>
      <c r="D243" s="38" t="s">
        <v>28</v>
      </c>
      <c r="E243" s="38" t="s">
        <v>76</v>
      </c>
      <c r="F243" s="39">
        <v>7.695040892411362E-3</v>
      </c>
      <c r="G243" s="39">
        <v>1.5390081784822724E-2</v>
      </c>
      <c r="H243" s="39">
        <v>2.3085122677234084E-2</v>
      </c>
      <c r="I243" s="39">
        <v>3.0780163569645448E-2</v>
      </c>
      <c r="J243" s="39">
        <v>3.8475204462056808E-2</v>
      </c>
    </row>
    <row r="244" spans="2:10" x14ac:dyDescent="0.3">
      <c r="B244" t="s">
        <v>0</v>
      </c>
      <c r="C244" s="12">
        <v>2022</v>
      </c>
      <c r="D244" s="12" t="s">
        <v>0</v>
      </c>
      <c r="E244" t="s">
        <v>72</v>
      </c>
      <c r="F244" s="42">
        <v>0</v>
      </c>
      <c r="G244" s="42">
        <v>2.03208196725616E-3</v>
      </c>
      <c r="H244" s="42">
        <v>3.0481229508842393E-3</v>
      </c>
      <c r="I244" s="42">
        <v>4.0641639345123199E-3</v>
      </c>
      <c r="J244" s="42">
        <v>5.0802049181403993E-3</v>
      </c>
    </row>
    <row r="245" spans="2:10" x14ac:dyDescent="0.3">
      <c r="C245" s="12">
        <v>2022</v>
      </c>
      <c r="D245" s="12" t="s">
        <v>0</v>
      </c>
      <c r="E245" t="s">
        <v>73</v>
      </c>
      <c r="F245" s="42">
        <v>2.03208196725616E-3</v>
      </c>
      <c r="G245" s="42">
        <v>4.0641639345123199E-3</v>
      </c>
      <c r="H245" s="42">
        <v>6.0962459017684786E-3</v>
      </c>
      <c r="I245" s="42">
        <v>8.1283278690246399E-3</v>
      </c>
      <c r="J245" s="42">
        <v>1.0160409836280799E-2</v>
      </c>
    </row>
    <row r="246" spans="2:10" x14ac:dyDescent="0.3">
      <c r="C246" s="12">
        <v>2022</v>
      </c>
      <c r="D246" s="12" t="s">
        <v>0</v>
      </c>
      <c r="E246" t="s">
        <v>74</v>
      </c>
      <c r="F246" s="42">
        <v>4.0641639345123199E-3</v>
      </c>
      <c r="G246" s="42">
        <v>8.1283278690246399E-3</v>
      </c>
      <c r="H246" s="42">
        <v>1.2192491803536957E-2</v>
      </c>
      <c r="I246" s="42">
        <v>1.625665573804928E-2</v>
      </c>
      <c r="J246" s="42">
        <v>2.0320819672561597E-2</v>
      </c>
    </row>
    <row r="247" spans="2:10" x14ac:dyDescent="0.3">
      <c r="C247" s="12">
        <v>2022</v>
      </c>
      <c r="D247" s="12" t="s">
        <v>0</v>
      </c>
      <c r="E247" t="s">
        <v>75</v>
      </c>
      <c r="F247" s="42">
        <v>6.0962459017684786E-3</v>
      </c>
      <c r="G247" s="42">
        <v>1.2192491803536957E-2</v>
      </c>
      <c r="H247" s="42">
        <v>1.8288737705305438E-2</v>
      </c>
      <c r="I247" s="42">
        <v>2.4384983607073914E-2</v>
      </c>
      <c r="J247" s="42">
        <v>3.0481229508842397E-2</v>
      </c>
    </row>
    <row r="248" spans="2:10" x14ac:dyDescent="0.3">
      <c r="C248" s="12">
        <v>2022</v>
      </c>
      <c r="D248" s="12" t="s">
        <v>0</v>
      </c>
      <c r="E248" t="s">
        <v>76</v>
      </c>
      <c r="F248" s="42">
        <v>8.1283278690246399E-3</v>
      </c>
      <c r="G248" s="42">
        <v>1.625665573804928E-2</v>
      </c>
      <c r="H248" s="42">
        <v>2.4384983607073914E-2</v>
      </c>
      <c r="I248" s="42">
        <v>3.2513311476098559E-2</v>
      </c>
      <c r="J248" s="42">
        <v>4.0641639345123194E-2</v>
      </c>
    </row>
    <row r="249" spans="2:10" x14ac:dyDescent="0.3">
      <c r="B249" s="38" t="s">
        <v>1</v>
      </c>
      <c r="C249" s="38">
        <v>2022</v>
      </c>
      <c r="D249" s="38" t="s">
        <v>1</v>
      </c>
      <c r="E249" s="38" t="s">
        <v>72</v>
      </c>
      <c r="F249" s="39">
        <v>0</v>
      </c>
      <c r="G249" s="39">
        <v>2.2037972258690443E-3</v>
      </c>
      <c r="H249" s="39">
        <v>3.3056958388035665E-3</v>
      </c>
      <c r="I249" s="39">
        <v>4.4075944517380887E-3</v>
      </c>
      <c r="J249" s="39">
        <v>5.5094930646726109E-3</v>
      </c>
    </row>
    <row r="250" spans="2:10" x14ac:dyDescent="0.3">
      <c r="B250" s="38"/>
      <c r="C250" s="38">
        <v>2022</v>
      </c>
      <c r="D250" s="38" t="s">
        <v>1</v>
      </c>
      <c r="E250" s="38" t="s">
        <v>73</v>
      </c>
      <c r="F250" s="39">
        <v>2.2037972258690443E-3</v>
      </c>
      <c r="G250" s="39">
        <v>4.4075944517380887E-3</v>
      </c>
      <c r="H250" s="39">
        <v>6.611391677607133E-3</v>
      </c>
      <c r="I250" s="39">
        <v>8.8151889034761774E-3</v>
      </c>
      <c r="J250" s="39">
        <v>1.1018986129345222E-2</v>
      </c>
    </row>
    <row r="251" spans="2:10" x14ac:dyDescent="0.3">
      <c r="B251" s="38"/>
      <c r="C251" s="38">
        <v>2022</v>
      </c>
      <c r="D251" s="38" t="s">
        <v>1</v>
      </c>
      <c r="E251" s="38" t="s">
        <v>74</v>
      </c>
      <c r="F251" s="39">
        <v>4.4075944517380887E-3</v>
      </c>
      <c r="G251" s="39">
        <v>8.8151889034761774E-3</v>
      </c>
      <c r="H251" s="39">
        <v>1.3222783355214266E-2</v>
      </c>
      <c r="I251" s="39">
        <v>1.7630377806952355E-2</v>
      </c>
      <c r="J251" s="39">
        <v>2.2037972258690443E-2</v>
      </c>
    </row>
    <row r="252" spans="2:10" x14ac:dyDescent="0.3">
      <c r="B252" s="38"/>
      <c r="C252" s="38">
        <v>2022</v>
      </c>
      <c r="D252" s="38" t="s">
        <v>1</v>
      </c>
      <c r="E252" s="38" t="s">
        <v>75</v>
      </c>
      <c r="F252" s="39">
        <v>6.611391677607133E-3</v>
      </c>
      <c r="G252" s="39">
        <v>1.3222783355214266E-2</v>
      </c>
      <c r="H252" s="39">
        <v>1.9834175032821401E-2</v>
      </c>
      <c r="I252" s="39">
        <v>2.6445566710428532E-2</v>
      </c>
      <c r="J252" s="39">
        <v>3.3056958388035663E-2</v>
      </c>
    </row>
    <row r="253" spans="2:10" x14ac:dyDescent="0.3">
      <c r="B253" s="38"/>
      <c r="C253" s="38">
        <v>2022</v>
      </c>
      <c r="D253" s="38" t="s">
        <v>1</v>
      </c>
      <c r="E253" s="38" t="s">
        <v>76</v>
      </c>
      <c r="F253" s="39">
        <v>8.8151889034761774E-3</v>
      </c>
      <c r="G253" s="39">
        <v>1.7630377806952355E-2</v>
      </c>
      <c r="H253" s="39">
        <v>2.6445566710428532E-2</v>
      </c>
      <c r="I253" s="39">
        <v>3.526075561390471E-2</v>
      </c>
      <c r="J253" s="39">
        <v>4.4075944517380887E-2</v>
      </c>
    </row>
    <row r="254" spans="2:10" x14ac:dyDescent="0.3">
      <c r="B254" t="s">
        <v>2</v>
      </c>
      <c r="C254" s="12">
        <v>2022</v>
      </c>
      <c r="D254" s="12" t="s">
        <v>2</v>
      </c>
      <c r="E254" t="s">
        <v>72</v>
      </c>
      <c r="F254" s="42">
        <v>0</v>
      </c>
      <c r="G254" s="42">
        <v>1.8050683669802487E-3</v>
      </c>
      <c r="H254" s="42">
        <v>2.7076025504703728E-3</v>
      </c>
      <c r="I254" s="42">
        <v>3.6101367339604973E-3</v>
      </c>
      <c r="J254" s="42">
        <v>4.5126709174506214E-3</v>
      </c>
    </row>
    <row r="255" spans="2:10" x14ac:dyDescent="0.3">
      <c r="C255" s="12">
        <v>2022</v>
      </c>
      <c r="D255" s="12" t="s">
        <v>2</v>
      </c>
      <c r="E255" t="s">
        <v>73</v>
      </c>
      <c r="F255" s="42">
        <v>1.8050683669802487E-3</v>
      </c>
      <c r="G255" s="42">
        <v>3.6101367339604973E-3</v>
      </c>
      <c r="H255" s="42">
        <v>5.4152051009407455E-3</v>
      </c>
      <c r="I255" s="42">
        <v>7.2202734679209946E-3</v>
      </c>
      <c r="J255" s="42">
        <v>9.0253418349012429E-3</v>
      </c>
    </row>
    <row r="256" spans="2:10" x14ac:dyDescent="0.3">
      <c r="C256" s="12">
        <v>2022</v>
      </c>
      <c r="D256" s="12" t="s">
        <v>2</v>
      </c>
      <c r="E256" t="s">
        <v>74</v>
      </c>
      <c r="F256" s="42">
        <v>3.6101367339604973E-3</v>
      </c>
      <c r="G256" s="42">
        <v>7.2202734679209946E-3</v>
      </c>
      <c r="H256" s="42">
        <v>1.0830410201881491E-2</v>
      </c>
      <c r="I256" s="42">
        <v>1.4440546935841989E-2</v>
      </c>
      <c r="J256" s="42">
        <v>1.8050683669802486E-2</v>
      </c>
    </row>
    <row r="257" spans="3:10" x14ac:dyDescent="0.3">
      <c r="C257" s="12">
        <v>2022</v>
      </c>
      <c r="D257" s="12" t="s">
        <v>2</v>
      </c>
      <c r="E257" t="s">
        <v>75</v>
      </c>
      <c r="F257" s="42">
        <v>5.4152051009407455E-3</v>
      </c>
      <c r="G257" s="42">
        <v>1.0830410201881491E-2</v>
      </c>
      <c r="H257" s="42">
        <v>1.6245615302822237E-2</v>
      </c>
      <c r="I257" s="42">
        <v>2.1660820403762982E-2</v>
      </c>
      <c r="J257" s="42">
        <v>2.7076025504703727E-2</v>
      </c>
    </row>
    <row r="258" spans="3:10" x14ac:dyDescent="0.3">
      <c r="C258" s="12">
        <v>2022</v>
      </c>
      <c r="D258" s="12" t="s">
        <v>2</v>
      </c>
      <c r="E258" t="s">
        <v>76</v>
      </c>
      <c r="F258" s="42">
        <v>7.2202734679209946E-3</v>
      </c>
      <c r="G258" s="42">
        <v>1.4440546935841989E-2</v>
      </c>
      <c r="H258" s="42">
        <v>2.1660820403762982E-2</v>
      </c>
      <c r="I258" s="42">
        <v>2.8881093871683979E-2</v>
      </c>
      <c r="J258" s="42">
        <v>3.6101367339604971E-2</v>
      </c>
    </row>
  </sheetData>
  <autoFilter ref="B3:J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2022-12-29T14:04:41Z</dcterms:modified>
</cp:coreProperties>
</file>