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0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5'!$A$10:$L$314</definedName>
  </definedNames>
  <calcPr calcId="152511"/>
</workbook>
</file>

<file path=xl/calcChain.xml><?xml version="1.0" encoding="utf-8"?>
<calcChain xmlns="http://schemas.openxmlformats.org/spreadsheetml/2006/main">
  <c r="I35" i="36" l="1"/>
  <c r="H35" i="36"/>
  <c r="G35" i="36"/>
  <c r="F35" i="36"/>
  <c r="J35" i="36" s="1"/>
  <c r="E35" i="36"/>
  <c r="D35" i="36"/>
  <c r="C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G12" i="35"/>
  <c r="F12" i="35"/>
  <c r="G11" i="35"/>
  <c r="H11" i="35" s="1"/>
  <c r="H12" i="35" s="1"/>
  <c r="F11" i="35"/>
  <c r="E11" i="35"/>
  <c r="E12" i="35" s="1"/>
  <c r="D11" i="35"/>
  <c r="D12" i="35" s="1"/>
  <c r="B11" i="35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B4" i="19"/>
  <c r="J50" i="19"/>
  <c r="J51" i="19"/>
  <c r="J52" i="19"/>
  <c r="J53" i="19"/>
  <c r="J100" i="21" l="1"/>
  <c r="J101" i="21"/>
  <c r="J56" i="20" l="1"/>
  <c r="J57" i="20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55" i="20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99" i="21" l="1"/>
  <c r="A310" i="22"/>
  <c r="B13" i="34" l="1"/>
  <c r="B12" i="34"/>
  <c r="B11" i="34"/>
  <c r="I15" i="34" l="1"/>
  <c r="H15" i="34"/>
  <c r="I14" i="34"/>
  <c r="H14" i="34"/>
  <c r="B16" i="34" l="1"/>
  <c r="A102" i="21" l="1"/>
  <c r="C49" i="19" l="1"/>
  <c r="D49" i="19"/>
  <c r="E49" i="19"/>
  <c r="F49" i="19"/>
  <c r="G49" i="19"/>
  <c r="H49" i="19"/>
  <c r="I49" i="19"/>
  <c r="J49" i="19" l="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I13" i="34" l="1"/>
  <c r="H13" i="34"/>
  <c r="J102" i="21"/>
  <c r="C310" i="22"/>
  <c r="B4" i="22" l="1"/>
  <c r="B4" i="21"/>
  <c r="B4" i="20"/>
  <c r="I58" i="20" l="1"/>
  <c r="F12" i="34" s="1"/>
  <c r="D58" i="20"/>
  <c r="E12" i="34" s="1"/>
  <c r="E58" i="20"/>
  <c r="F58" i="20"/>
  <c r="G12" i="34" s="1"/>
  <c r="G58" i="20"/>
  <c r="H58" i="20"/>
  <c r="C58" i="20"/>
  <c r="D12" i="34" s="1"/>
  <c r="A58" i="20"/>
  <c r="I12" i="34" l="1"/>
  <c r="H12" i="34"/>
  <c r="A54" i="19"/>
  <c r="A49" i="19"/>
  <c r="A55" i="19" l="1"/>
  <c r="D54" i="19"/>
  <c r="E54" i="19"/>
  <c r="F54" i="19"/>
  <c r="F55" i="19" s="1"/>
  <c r="G11" i="34" s="1"/>
  <c r="G16" i="34" s="1"/>
  <c r="G54" i="19"/>
  <c r="H54" i="19"/>
  <c r="H55" i="19" s="1"/>
  <c r="I54" i="19"/>
  <c r="C54" i="19"/>
  <c r="F310" i="22"/>
  <c r="G310" i="22"/>
  <c r="H310" i="22"/>
  <c r="I310" i="22"/>
  <c r="E310" i="22"/>
  <c r="D310" i="22"/>
  <c r="E55" i="19" l="1"/>
  <c r="I55" i="19"/>
  <c r="F11" i="34" s="1"/>
  <c r="D55" i="19"/>
  <c r="E11" i="34" s="1"/>
  <c r="G55" i="19"/>
  <c r="J58" i="20"/>
  <c r="C55" i="19"/>
  <c r="D11" i="34" s="1"/>
  <c r="D16" i="34" s="1"/>
  <c r="J54" i="19"/>
  <c r="I11" i="34" l="1"/>
  <c r="E16" i="34"/>
  <c r="I16" i="34" s="1"/>
  <c r="H11" i="34"/>
  <c r="F16" i="34"/>
  <c r="H16" i="34" s="1"/>
  <c r="J55" i="19"/>
</calcChain>
</file>

<file path=xl/sharedStrings.xml><?xml version="1.0" encoding="utf-8"?>
<sst xmlns="http://schemas.openxmlformats.org/spreadsheetml/2006/main" count="19253" uniqueCount="12788">
  <si>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</si>
  <si>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</si>
  <si>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</si>
  <si>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</si>
  <si>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</si>
  <si>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</si>
  <si>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</si>
  <si>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</si>
  <si>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</si>
  <si>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</si>
  <si>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</si>
  <si>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</si>
  <si>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</si>
  <si>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</si>
  <si>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</si>
  <si>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</si>
  <si>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</si>
  <si>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</si>
  <si>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</si>
  <si>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</si>
  <si>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</si>
  <si>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</si>
  <si>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</si>
  <si>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</si>
  <si>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</si>
  <si>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</si>
  <si>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</si>
  <si>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</si>
  <si>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</si>
  <si>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</si>
  <si>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</si>
  <si>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</si>
  <si>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</si>
  <si>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</si>
  <si>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</si>
  <si>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</si>
  <si>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</si>
  <si>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</si>
  <si>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</si>
  <si>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</si>
  <si>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</si>
  <si>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</si>
  <si>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</si>
  <si>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</si>
  <si>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</si>
  <si>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</si>
  <si>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</si>
  <si>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</si>
  <si>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</si>
  <si>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</si>
  <si>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</si>
  <si>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</si>
  <si>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</si>
  <si>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</si>
  <si>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</si>
  <si>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</si>
  <si>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</si>
  <si>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</si>
  <si>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</si>
  <si>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</si>
  <si>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</si>
  <si>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</si>
  <si>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</si>
  <si>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</si>
  <si>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</si>
  <si>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</si>
  <si>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</si>
  <si>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</si>
  <si>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</si>
  <si>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</si>
  <si>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</si>
  <si>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</si>
  <si>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</si>
  <si>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</si>
  <si>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</si>
  <si>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</si>
  <si>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</si>
  <si>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</si>
  <si>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</si>
  <si>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</si>
  <si>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</si>
  <si>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</si>
  <si>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</si>
  <si>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</si>
  <si>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</si>
  <si>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</si>
  <si>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</si>
  <si>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</si>
  <si>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</si>
  <si>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</si>
  <si>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</si>
  <si>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</si>
  <si>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</si>
  <si>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</si>
  <si>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</si>
  <si>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</si>
  <si>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</si>
  <si>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</si>
  <si>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</si>
  <si>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</si>
  <si>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</si>
  <si>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</si>
  <si>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</si>
  <si>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</si>
  <si>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</si>
  <si>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</si>
  <si>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</si>
  <si>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</si>
  <si>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</si>
  <si>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</si>
  <si>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</si>
  <si>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</si>
  <si>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</si>
  <si>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</si>
  <si>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</si>
  <si>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</si>
  <si>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</si>
  <si>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</si>
  <si>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</si>
  <si>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</si>
  <si>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</si>
  <si>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</si>
  <si>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</si>
  <si>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</si>
  <si>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</si>
  <si>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</si>
  <si>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</si>
  <si>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</si>
  <si>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</si>
  <si>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</si>
  <si>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</si>
  <si>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</si>
  <si>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</si>
  <si>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</si>
  <si>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</si>
  <si>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</si>
  <si>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</si>
  <si>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</si>
  <si>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</si>
  <si>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</si>
  <si>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</si>
  <si>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</si>
  <si>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</si>
  <si>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</si>
  <si>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</si>
  <si>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</si>
  <si>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</si>
  <si>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</si>
  <si>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</si>
  <si>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</si>
  <si>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</si>
  <si>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</si>
  <si>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</si>
  <si>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</si>
  <si>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</si>
  <si>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</si>
  <si>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</si>
  <si>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</si>
  <si>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</si>
  <si>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</si>
  <si>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</si>
  <si>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</si>
  <si>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</si>
  <si>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</si>
  <si>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</si>
  <si>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</si>
  <si>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</si>
  <si>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</si>
  <si>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</si>
  <si>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</si>
  <si>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</si>
  <si>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</si>
  <si>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</si>
  <si>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</si>
  <si>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</si>
  <si>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</si>
  <si>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</si>
  <si>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</si>
  <si>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</si>
  <si>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</si>
  <si>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</si>
  <si>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</si>
  <si>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</si>
  <si>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</si>
  <si>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</si>
  <si>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</si>
  <si>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</si>
  <si>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</si>
  <si>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</si>
  <si>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</si>
  <si>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</si>
  <si>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</si>
  <si>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</si>
  <si>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</si>
  <si>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</si>
  <si>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</si>
  <si>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</si>
  <si>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</si>
  <si>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</si>
  <si>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</si>
  <si>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</si>
  <si>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</si>
  <si>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</si>
  <si>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</si>
  <si>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</si>
  <si>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</si>
  <si>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</si>
  <si>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</si>
  <si>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</si>
  <si>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</si>
  <si>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</si>
  <si>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</si>
  <si>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</si>
  <si>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</si>
  <si>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</si>
  <si>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</si>
  <si>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</si>
  <si>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</si>
  <si>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</si>
  <si>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</si>
  <si>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</si>
  <si>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</si>
  <si>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</si>
  <si>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</si>
  <si>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</si>
  <si>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</si>
  <si>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</si>
  <si>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</si>
  <si>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</si>
  <si>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</si>
  <si>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</si>
  <si>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</si>
  <si>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</si>
  <si>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</si>
  <si>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</si>
  <si>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</si>
  <si>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</si>
  <si>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</si>
  <si>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</si>
  <si>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</si>
  <si>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</si>
  <si>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</si>
  <si>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</si>
  <si>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</si>
  <si>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</si>
  <si>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</si>
  <si>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</si>
  <si>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</si>
  <si>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</si>
  <si>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</si>
  <si>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</si>
  <si>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</si>
  <si>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</si>
  <si>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</si>
  <si>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</si>
  <si>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</si>
  <si>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</si>
  <si>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</si>
  <si>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</si>
  <si>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</si>
  <si>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</si>
  <si>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</si>
  <si>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</si>
  <si>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</si>
  <si>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</si>
  <si>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</si>
  <si>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</si>
  <si>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</si>
  <si>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</si>
  <si>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</si>
  <si>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</si>
  <si>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</si>
  <si>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</si>
  <si>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</si>
  <si>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</si>
  <si>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</si>
  <si>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</si>
  <si>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</si>
  <si>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</si>
  <si>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</si>
  <si>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</si>
  <si>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</si>
  <si>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</si>
  <si>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</si>
  <si>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</si>
  <si>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</si>
  <si>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</si>
  <si>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</si>
  <si>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</si>
  <si>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</si>
  <si>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</si>
  <si>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</si>
  <si>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</si>
  <si>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</si>
  <si>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</si>
  <si>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</si>
  <si>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</si>
  <si>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</si>
  <si>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</si>
  <si>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</si>
  <si>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</si>
  <si>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</si>
  <si>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</si>
  <si>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</si>
  <si>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</si>
  <si>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</si>
  <si>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</si>
  <si>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</si>
  <si>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</si>
  <si>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</si>
  <si>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</si>
  <si>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</si>
  <si>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</si>
  <si>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</si>
  <si>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</si>
  <si>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</si>
  <si>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</si>
  <si>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</si>
  <si>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</si>
  <si>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</si>
  <si>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</si>
  <si>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</si>
  <si>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</si>
  <si>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</si>
  <si>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</si>
  <si>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</si>
  <si>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</si>
  <si>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</si>
  <si>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</si>
  <si>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</si>
  <si>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</si>
  <si>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</si>
  <si>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</si>
  <si>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</si>
  <si>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</si>
  <si>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</si>
  <si>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</si>
  <si>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</si>
  <si>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</si>
  <si>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</si>
  <si>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</si>
  <si>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</si>
  <si>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</si>
  <si>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</si>
  <si>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</si>
  <si>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</si>
  <si>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</si>
  <si>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</si>
  <si>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</si>
  <si>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</si>
  <si>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</si>
  <si>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</si>
  <si>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</si>
  <si>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</si>
  <si>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</si>
  <si>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</si>
  <si>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</si>
  <si>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</si>
  <si>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</si>
  <si>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</si>
  <si>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</si>
  <si>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</si>
  <si>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</si>
  <si>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</si>
  <si>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</si>
  <si>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</si>
  <si>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</si>
  <si>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</si>
  <si>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</si>
  <si>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</si>
  <si>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</si>
  <si>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</si>
  <si>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</si>
  <si>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</si>
  <si>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</si>
  <si>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</si>
  <si>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</si>
  <si>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</si>
  <si>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</si>
  <si>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</si>
  <si>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</si>
  <si>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</si>
  <si>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</si>
  <si>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</si>
  <si>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</si>
  <si>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</si>
  <si>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</si>
  <si>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</si>
  <si>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</si>
  <si>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</si>
  <si>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</si>
  <si>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</si>
  <si>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</si>
  <si>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</si>
  <si>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</si>
  <si>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</si>
  <si>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</si>
  <si>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</si>
  <si>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</si>
  <si>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</si>
  <si>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</si>
  <si>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</si>
  <si>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</si>
  <si>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</si>
  <si>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</si>
  <si>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</si>
  <si>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</si>
  <si>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</si>
  <si>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</si>
  <si>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</si>
  <si>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</si>
  <si>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</si>
  <si>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</si>
  <si>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</si>
  <si>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</si>
  <si>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</si>
  <si>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</si>
  <si>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</si>
  <si>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</si>
  <si>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</si>
  <si>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</si>
  <si>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</si>
  <si>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</si>
  <si>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</si>
  <si>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</si>
  <si>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</si>
  <si>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</si>
  <si>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</si>
  <si>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</si>
  <si>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</si>
  <si>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</si>
  <si>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</si>
  <si>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</si>
  <si>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</si>
  <si>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</si>
  <si>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</si>
  <si>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</si>
  <si>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</si>
  <si>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</si>
  <si>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</si>
  <si>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</si>
  <si>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</si>
  <si>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</si>
  <si>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</si>
  <si>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</si>
  <si>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</si>
  <si>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</si>
  <si>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</si>
  <si>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</si>
  <si>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</si>
  <si>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</si>
  <si>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</si>
  <si>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</si>
  <si>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</si>
  <si>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</si>
  <si>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</si>
  <si>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</si>
  <si>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</si>
  <si>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</si>
  <si>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</si>
  <si>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</si>
  <si>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</si>
  <si>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</si>
  <si>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</si>
  <si>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</si>
  <si>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</si>
  <si>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</si>
  <si>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</si>
  <si>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</si>
  <si>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</si>
  <si>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</si>
  <si>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</si>
  <si>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</si>
  <si>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</si>
  <si>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</si>
  <si>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</si>
  <si>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</si>
  <si>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</si>
  <si>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</si>
  <si>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</si>
  <si>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</si>
  <si>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</si>
  <si>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</si>
  <si>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</si>
  <si>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</si>
  <si>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</si>
  <si>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</si>
  <si>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</si>
  <si>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</si>
  <si>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</si>
  <si>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</si>
  <si>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</si>
  <si>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</si>
  <si>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</si>
  <si>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</si>
  <si>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</si>
  <si>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</si>
  <si>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</si>
  <si>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</si>
  <si>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</si>
  <si>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</si>
  <si>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</si>
  <si>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</si>
  <si>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</si>
  <si>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</si>
  <si>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</si>
  <si>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</si>
  <si>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</si>
  <si>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</si>
  <si>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</si>
  <si>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</si>
  <si>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</si>
  <si>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</si>
  <si>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</si>
  <si>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</si>
  <si>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</si>
  <si>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</si>
  <si>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</si>
  <si>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</si>
  <si>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</si>
  <si>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</si>
  <si>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</si>
  <si>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</si>
  <si>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</si>
  <si>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</si>
  <si>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</si>
  <si>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</si>
  <si>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</si>
  <si>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</si>
  <si>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</si>
  <si>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</si>
  <si>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</si>
  <si>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</si>
  <si>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</si>
  <si>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</si>
  <si>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</si>
  <si>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</si>
  <si>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</si>
  <si>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</si>
  <si>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</si>
  <si>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</si>
  <si>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</si>
  <si>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</si>
  <si>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</si>
  <si>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</si>
  <si>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</si>
  <si>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</si>
  <si>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</si>
  <si>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</si>
  <si>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</si>
  <si>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</si>
  <si>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</si>
  <si>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</si>
  <si>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</si>
  <si>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</si>
  <si>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</si>
  <si>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</si>
  <si>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</si>
  <si>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</si>
  <si>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</si>
  <si>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</si>
  <si>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</si>
  <si>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</si>
  <si>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</si>
  <si>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</si>
  <si>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</si>
  <si>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</si>
  <si>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</si>
  <si>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</si>
  <si>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</si>
  <si>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</si>
  <si>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</si>
  <si>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</si>
  <si>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</si>
  <si>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</si>
  <si>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</si>
  <si>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</si>
  <si>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</si>
  <si>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</si>
  <si>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</si>
  <si>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</si>
  <si>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</si>
  <si>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</si>
  <si>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</si>
  <si>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</si>
  <si>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</si>
  <si>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</si>
  <si>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</si>
  <si>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</si>
  <si>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</si>
  <si>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</si>
  <si>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</si>
  <si>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</si>
  <si>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</si>
  <si>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</si>
  <si>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</si>
  <si>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</si>
  <si>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</si>
  <si>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</si>
  <si>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</si>
  <si>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</si>
  <si>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</si>
  <si>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</si>
  <si>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</si>
  <si>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</si>
  <si>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</si>
  <si>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</si>
  <si>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</si>
  <si>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</si>
  <si>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</si>
  <si>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</si>
  <si>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</si>
  <si>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</si>
  <si>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</si>
  <si>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</si>
  <si>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</si>
  <si>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</si>
  <si>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</si>
  <si>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</si>
  <si>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</si>
  <si>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</si>
  <si>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</si>
  <si>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</si>
  <si>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</si>
  <si>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</si>
  <si>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</si>
  <si>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</si>
  <si>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</si>
  <si>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</si>
  <si>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</si>
  <si>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</si>
  <si>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</si>
  <si>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</si>
  <si>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</si>
  <si>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</si>
  <si>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</si>
  <si>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</si>
  <si>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</si>
  <si>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</si>
  <si>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</si>
  <si>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</si>
  <si>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</si>
  <si>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</si>
  <si>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</si>
  <si>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</si>
  <si>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</si>
  <si>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</si>
  <si>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</si>
  <si>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</si>
  <si>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</si>
  <si>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</si>
  <si>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</si>
  <si>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</si>
  <si>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</si>
  <si>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</si>
  <si>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</si>
  <si>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</si>
  <si>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</si>
  <si>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</si>
  <si>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</si>
  <si>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</si>
  <si>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</si>
  <si>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</si>
  <si>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</si>
  <si>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</si>
  <si>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</si>
  <si>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</si>
  <si>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</si>
  <si>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</si>
  <si>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</si>
  <si>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</si>
  <si>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</si>
  <si>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</si>
  <si>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</si>
  <si>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</si>
  <si>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</si>
  <si>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</si>
  <si>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</si>
  <si>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</si>
  <si>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</si>
  <si>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</si>
  <si>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</si>
  <si>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</si>
  <si>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</si>
  <si>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</si>
  <si>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</si>
  <si>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</si>
  <si>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</si>
  <si>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</si>
  <si>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</si>
  <si>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</si>
  <si>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</si>
  <si>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</si>
  <si>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</si>
  <si>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</si>
  <si>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</si>
  <si>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</si>
  <si>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</si>
  <si>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</si>
  <si>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</si>
  <si>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</si>
  <si>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</si>
  <si>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</si>
  <si>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</si>
  <si>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</si>
  <si>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</si>
  <si>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</si>
  <si>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</si>
  <si>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</si>
  <si>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</si>
  <si>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</si>
  <si>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</si>
  <si>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</si>
  <si>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</si>
  <si>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</si>
  <si>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</si>
  <si>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</si>
  <si>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</si>
  <si>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</si>
  <si>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</si>
  <si>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</si>
  <si>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</si>
  <si>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</si>
  <si>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</si>
  <si>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</si>
  <si>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</si>
  <si>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</si>
  <si>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</si>
  <si>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</si>
  <si>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</si>
  <si>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</si>
  <si>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</si>
  <si>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</si>
  <si>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</si>
  <si>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</si>
  <si>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</si>
  <si>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</si>
  <si>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</si>
  <si>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</si>
  <si>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</si>
  <si>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</si>
  <si>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</si>
  <si>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</si>
  <si>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</si>
  <si>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</si>
  <si>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</si>
  <si>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</si>
  <si>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</si>
  <si>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</si>
  <si>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</si>
  <si>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</si>
  <si>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</si>
  <si>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</si>
  <si>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</si>
  <si>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</si>
  <si>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</si>
  <si>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</si>
  <si>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</si>
  <si>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</si>
  <si>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</si>
  <si>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</si>
  <si>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</si>
  <si>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</si>
  <si>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</si>
  <si>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</si>
  <si>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</si>
  <si>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</si>
  <si>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</si>
  <si>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</si>
  <si>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</si>
  <si>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</si>
  <si>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</si>
  <si>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</si>
  <si>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</si>
  <si>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</si>
  <si>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</si>
  <si>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</si>
  <si>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</si>
  <si>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</si>
  <si>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</si>
  <si>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</si>
  <si>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</si>
  <si>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</si>
  <si>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</si>
  <si>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</si>
  <si>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</si>
  <si>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</si>
  <si>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</si>
  <si>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</si>
  <si>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</si>
  <si>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</si>
  <si>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</si>
  <si>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</si>
  <si>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</si>
  <si>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</si>
  <si>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</si>
  <si>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</si>
  <si>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</si>
  <si>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</si>
  <si>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</si>
  <si>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</si>
  <si>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</si>
  <si>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</si>
  <si>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</si>
  <si>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</si>
  <si>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</si>
  <si>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</si>
  <si>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</si>
  <si>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</si>
  <si>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</si>
  <si>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</si>
  <si>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</si>
  <si>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</si>
  <si>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</si>
  <si>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</si>
  <si>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</si>
  <si>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</si>
  <si>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</si>
  <si>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</si>
  <si>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</si>
  <si>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</si>
  <si>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</si>
  <si>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</si>
  <si>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</si>
  <si>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</si>
  <si>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</si>
  <si>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</si>
  <si>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</si>
  <si>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</si>
  <si>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</si>
  <si>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</si>
  <si>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</si>
  <si>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</si>
  <si>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</si>
  <si>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</si>
  <si>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</si>
  <si>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</si>
  <si>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</si>
  <si>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</si>
  <si>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</si>
  <si>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</si>
  <si>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</si>
  <si>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</si>
  <si>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</si>
  <si>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</si>
  <si>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</si>
  <si>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</si>
  <si>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</si>
  <si>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</si>
  <si>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</si>
  <si>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</si>
  <si>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</si>
  <si>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</si>
  <si>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</si>
  <si>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</si>
  <si>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</si>
  <si>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</si>
  <si>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</si>
  <si>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</si>
  <si>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</si>
  <si>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</si>
  <si>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</si>
  <si>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</si>
  <si>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</si>
  <si>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</si>
  <si>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</si>
  <si>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</si>
  <si>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</si>
  <si>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</si>
  <si>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</si>
  <si>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</si>
  <si>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</si>
  <si>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</si>
  <si>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</si>
  <si>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</si>
  <si>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</si>
  <si>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</si>
  <si>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</si>
  <si>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</si>
  <si>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</si>
  <si>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</si>
  <si>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</si>
  <si>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</si>
  <si>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</si>
  <si>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</si>
  <si>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</si>
  <si>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</si>
  <si>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</si>
  <si>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</si>
  <si>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</si>
  <si>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</si>
  <si>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</si>
  <si>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</si>
  <si>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</si>
  <si>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</si>
  <si>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</si>
  <si>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</si>
  <si>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</si>
  <si>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</si>
  <si>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</si>
  <si>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</si>
  <si>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</si>
  <si>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</si>
  <si>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</si>
  <si>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</si>
  <si>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</si>
  <si>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</si>
  <si>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</si>
  <si>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</si>
  <si>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</si>
  <si>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</si>
  <si>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</si>
  <si>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</si>
  <si>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</si>
  <si>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</si>
  <si>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</si>
  <si>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</si>
  <si>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</si>
  <si>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</si>
  <si>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</si>
  <si>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</si>
  <si>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</si>
  <si>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</si>
  <si>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</si>
  <si>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</si>
  <si>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</si>
  <si>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</si>
  <si>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</si>
  <si>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</si>
  <si>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</si>
  <si>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</si>
  <si>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</si>
  <si>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</si>
  <si>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</si>
  <si>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</si>
  <si>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</si>
  <si>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</si>
  <si>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</si>
  <si>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</si>
  <si>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</si>
  <si>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</si>
  <si>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</si>
  <si>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</si>
  <si>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</si>
  <si>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</si>
  <si>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</si>
  <si>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</si>
  <si>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</si>
  <si>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</si>
  <si>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</si>
  <si>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</si>
  <si>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</si>
  <si>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</si>
  <si>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</si>
  <si>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</si>
  <si>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</si>
  <si>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</si>
  <si>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</si>
  <si>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</si>
  <si>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</si>
  <si>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</si>
  <si>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</si>
  <si>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</si>
  <si>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</si>
  <si>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</si>
  <si>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</si>
  <si>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</si>
  <si>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</si>
  <si>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</si>
  <si>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</si>
  <si>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</si>
  <si>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</si>
  <si>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</si>
  <si>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</si>
  <si>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</si>
  <si>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</si>
  <si>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</si>
  <si>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</si>
  <si>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</si>
  <si>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</si>
  <si>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</si>
  <si>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</si>
  <si>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</si>
  <si>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</si>
  <si>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</si>
  <si>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</si>
  <si>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</si>
  <si>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</si>
  <si>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</si>
  <si>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</si>
  <si>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</si>
  <si>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</si>
  <si>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</si>
  <si>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</si>
  <si>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</si>
  <si>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</si>
  <si>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</si>
  <si>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</si>
  <si>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</si>
  <si>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</si>
  <si>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</si>
  <si>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</si>
  <si>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</si>
  <si>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</si>
  <si>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</si>
  <si>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</si>
  <si>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</si>
  <si>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</si>
  <si>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</si>
  <si>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</si>
  <si>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</si>
  <si>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</si>
  <si>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</si>
  <si>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</si>
  <si>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</si>
  <si>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</si>
  <si>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</si>
  <si>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</si>
  <si>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</si>
  <si>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</si>
  <si>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</si>
  <si>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</si>
  <si>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</si>
  <si>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</si>
  <si>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</si>
  <si>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</si>
  <si>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</si>
  <si>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</si>
  <si>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</si>
  <si>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</si>
  <si>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</si>
  <si>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</si>
  <si>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</si>
  <si>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</si>
  <si>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</si>
  <si>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</si>
  <si>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</si>
  <si>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</si>
  <si>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</si>
  <si>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</si>
  <si>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</si>
  <si>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</si>
  <si>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</si>
  <si>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</si>
  <si>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</si>
  <si>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</si>
  <si>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</si>
  <si>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</si>
  <si>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</si>
  <si>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</si>
  <si>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</si>
  <si>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</si>
  <si>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</si>
  <si>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</si>
  <si>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</si>
  <si>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</si>
  <si>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</si>
  <si>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</si>
  <si>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</si>
  <si>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</si>
  <si>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</si>
  <si>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</si>
  <si>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</si>
  <si>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</si>
  <si>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</si>
  <si>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</si>
  <si>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</si>
  <si>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</si>
  <si>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</si>
  <si>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</si>
  <si>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</si>
  <si>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</si>
  <si>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</si>
  <si>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</si>
  <si>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</si>
  <si>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</si>
  <si>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</si>
  <si>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</si>
  <si>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</si>
  <si>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</si>
  <si>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</si>
  <si>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</si>
  <si>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</si>
  <si>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</si>
  <si>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</si>
  <si>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</si>
  <si>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</si>
  <si>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</si>
  <si>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</si>
  <si>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</si>
  <si>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</si>
  <si>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</si>
  <si>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</si>
  <si>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</si>
  <si>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</si>
  <si>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</si>
  <si>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</si>
  <si>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</si>
  <si>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</si>
  <si>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</si>
  <si>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</si>
  <si>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</si>
  <si>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</si>
  <si>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</si>
  <si>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</si>
  <si>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</si>
  <si>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</si>
  <si>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</si>
  <si>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</si>
  <si>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</si>
  <si>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</si>
  <si>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</si>
  <si>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</si>
  <si>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</si>
  <si>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</si>
  <si>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</si>
  <si>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</si>
  <si>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</si>
  <si>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</si>
  <si>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</si>
  <si>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</si>
  <si>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</si>
  <si>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</si>
  <si>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</si>
  <si>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</si>
  <si>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</si>
  <si>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</si>
  <si>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</si>
  <si>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</si>
  <si>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</si>
  <si>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</si>
  <si>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</si>
  <si>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</si>
  <si>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</si>
  <si>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</si>
  <si>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</si>
  <si>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</si>
  <si>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</si>
  <si>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</si>
  <si>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</si>
  <si>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</si>
  <si>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</si>
  <si>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</si>
  <si>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</si>
  <si>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</si>
  <si>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</si>
  <si>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</si>
  <si>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</si>
  <si>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</si>
  <si>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</si>
  <si>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</si>
  <si>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</si>
  <si>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</si>
  <si>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</si>
  <si>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</si>
  <si>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</si>
  <si>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</si>
  <si>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</si>
  <si>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</si>
  <si>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</si>
  <si>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</si>
  <si>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</si>
  <si>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</si>
  <si>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</si>
  <si>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</si>
  <si>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</si>
  <si>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</si>
  <si>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</si>
  <si>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</si>
  <si>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</si>
  <si>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</si>
  <si>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</si>
  <si>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</si>
  <si>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</si>
  <si>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</si>
  <si>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</si>
  <si>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</si>
  <si>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</si>
  <si>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</si>
  <si>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</si>
  <si>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</si>
  <si>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</si>
  <si>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</si>
  <si>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</si>
  <si>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</si>
  <si>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</si>
  <si>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</si>
  <si>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</si>
  <si>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</si>
  <si>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</si>
  <si>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</si>
  <si>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</si>
  <si>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</si>
  <si>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</si>
  <si>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</si>
  <si>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</si>
  <si>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</si>
  <si>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</si>
  <si>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</si>
  <si>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</si>
  <si>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</si>
  <si>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</si>
  <si>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</si>
  <si>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</si>
  <si>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</si>
  <si>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</si>
  <si>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</si>
  <si>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</si>
  <si>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</si>
  <si>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</si>
  <si>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</si>
  <si>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</si>
  <si>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</si>
  <si>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</si>
  <si>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</si>
  <si>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</si>
  <si>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</si>
  <si>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</si>
  <si>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</si>
  <si>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</si>
  <si>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</si>
  <si>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</si>
  <si>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</si>
  <si>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</si>
  <si>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</si>
  <si>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</si>
  <si>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</si>
  <si>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</si>
  <si>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</si>
  <si>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</si>
  <si>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</si>
  <si>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</si>
  <si>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</si>
  <si>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</si>
  <si>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</si>
  <si>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</si>
  <si>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</si>
  <si>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</si>
  <si>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</si>
  <si>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</si>
  <si>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</si>
  <si>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</si>
  <si>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</si>
  <si>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</si>
  <si>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</si>
  <si>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</si>
  <si>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</si>
  <si>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</si>
  <si>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</si>
  <si>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</si>
  <si>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</si>
  <si>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</si>
  <si>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</si>
  <si>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</si>
  <si>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</si>
  <si>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</si>
  <si>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</si>
  <si>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</si>
  <si>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</si>
  <si>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</si>
  <si>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</si>
  <si>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</si>
  <si>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</si>
  <si>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</si>
  <si>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</si>
  <si>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</si>
  <si>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</si>
  <si>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</si>
  <si>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</si>
  <si>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</si>
  <si>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</si>
  <si>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</si>
  <si>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</si>
  <si>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</si>
  <si>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</si>
  <si>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</si>
  <si>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</si>
  <si>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</si>
  <si>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</si>
  <si>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</si>
  <si>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</si>
  <si>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</si>
  <si>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</si>
  <si>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</si>
  <si>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</si>
  <si>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</si>
  <si>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</si>
  <si>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</si>
  <si>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</si>
  <si>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</si>
  <si>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</si>
  <si>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</si>
  <si>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</si>
  <si>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</si>
  <si>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</si>
  <si>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</si>
  <si>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</si>
  <si>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</si>
  <si>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</si>
  <si>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</si>
  <si>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</si>
  <si>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</si>
  <si>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</si>
  <si>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</si>
  <si>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</si>
  <si>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</si>
  <si>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</si>
  <si>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</si>
  <si>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</si>
  <si>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</si>
  <si>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</si>
  <si>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</si>
  <si>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</si>
  <si>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</si>
  <si>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</si>
  <si>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</si>
  <si>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</si>
  <si>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</si>
  <si>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</si>
  <si>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</si>
  <si>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</si>
  <si>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</si>
  <si>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</si>
  <si>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</si>
  <si>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</si>
  <si>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</si>
  <si>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</si>
  <si>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</si>
  <si>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</si>
  <si>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</si>
  <si>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</si>
  <si>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</si>
  <si>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</si>
  <si>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</si>
  <si>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</si>
  <si>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</si>
  <si>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</si>
  <si>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</si>
  <si>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</si>
  <si>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</si>
  <si>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</si>
  <si>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</si>
  <si>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</si>
  <si>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</si>
  <si>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</si>
  <si>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</si>
  <si>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</si>
  <si>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</si>
  <si>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</si>
  <si>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</si>
  <si>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</si>
  <si>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</si>
  <si>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</si>
  <si>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</si>
  <si>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</si>
  <si>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</si>
  <si>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</si>
  <si>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</si>
  <si>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</si>
  <si>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</si>
  <si>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</si>
  <si>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</si>
  <si>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</si>
  <si>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</si>
  <si>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</si>
  <si>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</si>
  <si>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</si>
  <si>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</si>
  <si>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</si>
  <si>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</si>
  <si>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</si>
  <si>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</si>
  <si>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</si>
  <si>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</si>
  <si>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</si>
  <si>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</si>
  <si>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</si>
  <si>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</si>
  <si>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</si>
  <si>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</si>
  <si>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</si>
  <si>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</si>
  <si>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</si>
  <si>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</si>
  <si>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</si>
  <si>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</si>
  <si>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</si>
  <si>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</si>
  <si>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</si>
  <si>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</si>
  <si>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</si>
  <si>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</si>
  <si>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</si>
  <si>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</si>
  <si>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</si>
  <si>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</si>
  <si>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</si>
  <si>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</si>
  <si>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</si>
  <si>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</si>
  <si>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</si>
  <si>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</si>
  <si>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</si>
  <si>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</si>
  <si>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</si>
  <si>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</si>
  <si>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</si>
  <si>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</si>
  <si>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</si>
  <si>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</si>
  <si>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</si>
  <si>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</si>
  <si>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</si>
  <si>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</si>
  <si>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</si>
  <si>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</si>
  <si>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</si>
  <si>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</si>
  <si>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</si>
  <si>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</si>
  <si>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</si>
  <si>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</si>
  <si>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</si>
  <si>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</si>
  <si>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</si>
  <si>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</si>
  <si>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</si>
  <si>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</si>
  <si>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</si>
  <si>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</si>
  <si>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</si>
  <si>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</si>
  <si>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</si>
  <si>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</si>
  <si>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</si>
  <si>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</si>
  <si>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</si>
  <si>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</si>
  <si>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</si>
  <si>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</si>
  <si>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</si>
  <si>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</si>
  <si>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</si>
  <si>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</si>
  <si>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</si>
  <si>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</si>
  <si>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</si>
  <si>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</si>
  <si>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</si>
  <si>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</si>
  <si>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</si>
  <si>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</si>
  <si>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</si>
  <si>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</si>
  <si>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</si>
  <si>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</si>
  <si>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</si>
  <si>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</si>
  <si>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</si>
  <si>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</si>
  <si>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</si>
  <si>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</si>
  <si>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</si>
  <si>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</si>
  <si>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</si>
  <si>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</si>
  <si>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</si>
  <si>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</si>
  <si>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</si>
  <si>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</si>
  <si>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</si>
  <si>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</si>
  <si>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</si>
  <si>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</si>
  <si>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</si>
  <si>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</si>
  <si>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</si>
  <si>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</si>
  <si>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</si>
  <si>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</si>
  <si>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</si>
  <si>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</si>
  <si>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</si>
  <si>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</si>
  <si>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</si>
  <si>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</si>
  <si>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</si>
  <si>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</si>
  <si>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</si>
  <si>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</si>
  <si>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</si>
  <si>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</si>
  <si>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</si>
  <si>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</si>
  <si>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</si>
  <si>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</si>
  <si>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</si>
  <si>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</si>
  <si>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</si>
  <si>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</si>
  <si>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</si>
  <si>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</si>
  <si>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</si>
  <si>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</si>
  <si>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</si>
  <si>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</si>
  <si>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</si>
  <si>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</si>
  <si>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</si>
  <si>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</si>
  <si>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</si>
  <si>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</si>
  <si>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</si>
  <si>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</si>
  <si>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</si>
  <si>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</si>
  <si>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</si>
  <si>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</si>
  <si>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</si>
  <si>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</si>
  <si>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</si>
  <si>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</si>
  <si>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</si>
  <si>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</si>
  <si>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</si>
  <si>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</si>
  <si>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</si>
  <si>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</si>
  <si>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</si>
  <si>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</si>
  <si>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</si>
  <si>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</si>
  <si>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</si>
  <si>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</si>
  <si>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</si>
  <si>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</si>
  <si>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</si>
  <si>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</si>
  <si>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</si>
  <si>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</si>
  <si>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</si>
  <si>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</si>
  <si>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</si>
  <si>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</si>
  <si>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</si>
  <si>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</si>
  <si>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</si>
  <si>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</si>
  <si>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</si>
  <si>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</si>
  <si>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</si>
  <si>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</si>
  <si>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</si>
  <si>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</si>
  <si>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</si>
  <si>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</si>
  <si>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</si>
  <si>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</si>
  <si>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</si>
  <si>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</si>
  <si>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</si>
  <si>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</si>
  <si>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</si>
  <si>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</si>
  <si>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</si>
  <si>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</si>
  <si>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</si>
  <si>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</si>
  <si>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</si>
  <si>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</si>
  <si>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</si>
  <si>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</si>
  <si>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</si>
  <si>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</si>
  <si>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</si>
  <si>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</si>
  <si>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</si>
  <si>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</si>
  <si>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</si>
  <si>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</si>
  <si>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</si>
  <si>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</si>
  <si>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</si>
  <si>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</si>
  <si>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</si>
  <si>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</si>
  <si>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</si>
  <si>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</si>
  <si>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</si>
  <si>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</si>
  <si>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</si>
  <si>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</si>
  <si>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</si>
  <si>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</si>
  <si>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</si>
  <si>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</si>
  <si>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</si>
  <si>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</si>
  <si>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</si>
  <si>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</si>
  <si>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</si>
  <si>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</si>
  <si>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</si>
  <si>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</si>
  <si>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</si>
  <si>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</si>
  <si>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</si>
  <si>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</si>
  <si>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</si>
  <si>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</si>
  <si>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</si>
  <si>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</si>
  <si>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</si>
  <si>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</si>
  <si>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</si>
  <si>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</si>
  <si>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</si>
  <si>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</si>
  <si>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</si>
  <si>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</si>
  <si>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</si>
  <si>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</si>
  <si>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</si>
  <si>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</si>
  <si>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</si>
  <si>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</si>
  <si>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</si>
  <si>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</si>
  <si>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</si>
  <si>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</si>
  <si>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</si>
  <si>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</si>
  <si>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</si>
  <si>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</si>
  <si>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</si>
  <si>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</si>
  <si>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</si>
  <si>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</si>
  <si>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</si>
  <si>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</si>
  <si>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</si>
  <si>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</si>
  <si>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</si>
  <si>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</si>
  <si>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</si>
  <si>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</si>
  <si>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</si>
  <si>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</si>
  <si>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</si>
  <si>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</si>
  <si>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</si>
  <si>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</si>
  <si>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</si>
  <si>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</si>
  <si>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</si>
  <si>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</si>
  <si>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</si>
  <si>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</si>
  <si>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</si>
  <si>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</si>
  <si>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</si>
  <si>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</si>
  <si>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</si>
  <si>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</si>
  <si>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</si>
  <si>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</si>
  <si>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</si>
  <si>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</si>
  <si>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</si>
  <si>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</si>
  <si>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</si>
  <si>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</si>
  <si>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</si>
  <si>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</si>
  <si>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</si>
  <si>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</si>
  <si>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</si>
  <si>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</si>
  <si>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</si>
  <si>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</si>
  <si>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</si>
  <si>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</si>
  <si>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</si>
  <si>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</si>
  <si>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</si>
  <si>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</si>
  <si>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</si>
  <si>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</si>
  <si>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</si>
  <si>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</si>
  <si>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</si>
  <si>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</si>
  <si>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</si>
  <si>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</si>
  <si>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</si>
  <si>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</si>
  <si>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</si>
  <si>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</si>
  <si>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</si>
  <si>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</si>
  <si>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</si>
  <si>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</si>
  <si>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</si>
  <si>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</si>
  <si>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</si>
  <si>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</si>
  <si>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</si>
  <si>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</si>
  <si>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</si>
  <si>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</si>
  <si>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</si>
  <si>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</si>
  <si>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</si>
  <si>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</si>
  <si>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</si>
  <si>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</si>
  <si>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</si>
  <si>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</si>
  <si>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</si>
  <si>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</si>
  <si>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</si>
  <si>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</si>
  <si>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</si>
  <si>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</si>
  <si>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</si>
  <si>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</si>
  <si>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</si>
  <si>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</si>
  <si>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</si>
  <si>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</si>
  <si>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</si>
  <si>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</si>
  <si>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</si>
  <si>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</si>
  <si>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</si>
  <si>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</si>
  <si>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</si>
  <si>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</si>
  <si>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</si>
  <si>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</si>
  <si>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</si>
  <si>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</si>
  <si>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</si>
  <si>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</si>
  <si>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</si>
  <si>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</si>
  <si>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</si>
  <si>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</si>
  <si>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</si>
  <si>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</si>
  <si>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</si>
  <si>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</si>
  <si>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</si>
  <si>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</si>
  <si>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</si>
  <si>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</si>
  <si>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</si>
  <si>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</si>
  <si>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</si>
  <si>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</si>
  <si>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</si>
  <si>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</si>
  <si>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</si>
  <si>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</si>
  <si>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</si>
  <si>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</si>
  <si>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</si>
  <si>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</si>
  <si>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</si>
  <si>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</si>
  <si>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</si>
  <si>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</si>
  <si>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</si>
  <si>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</si>
  <si>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</si>
  <si>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</si>
  <si>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</si>
  <si>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</si>
  <si>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</si>
  <si>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</si>
  <si>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</si>
  <si>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</si>
  <si>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</si>
  <si>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</si>
  <si>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</si>
  <si>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</si>
  <si>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</si>
  <si>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</si>
  <si>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</si>
  <si>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</si>
  <si>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</si>
  <si>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</si>
  <si>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</si>
  <si>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</si>
  <si>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</si>
  <si>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</si>
  <si>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</si>
  <si>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</si>
  <si>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</si>
  <si>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</si>
  <si>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</si>
  <si>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</si>
  <si>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</si>
  <si>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</si>
  <si>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</si>
  <si>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</si>
  <si>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</si>
  <si>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</si>
  <si>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</si>
  <si>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</si>
  <si>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</si>
  <si>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</si>
  <si>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</si>
  <si>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</si>
  <si>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</si>
  <si>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</si>
  <si>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</si>
  <si>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</si>
  <si>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</si>
  <si>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</si>
  <si>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</si>
  <si>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</si>
  <si>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</si>
  <si>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</si>
  <si>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</si>
  <si>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</si>
  <si>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</si>
  <si>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</si>
  <si>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</si>
  <si>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</si>
  <si>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</si>
  <si>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</si>
  <si>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</si>
  <si>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</si>
  <si>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</si>
  <si>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</si>
  <si>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</si>
  <si>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</si>
  <si>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</si>
  <si>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</si>
  <si>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</si>
  <si>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</si>
  <si>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</si>
  <si>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</si>
  <si>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</si>
  <si>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</si>
  <si>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</si>
  <si>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</si>
  <si>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</si>
  <si>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</si>
  <si>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</si>
  <si>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</si>
  <si>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</si>
  <si>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</si>
  <si>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</si>
  <si>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</si>
  <si>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</si>
  <si>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</si>
  <si>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</si>
  <si>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</si>
  <si>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</si>
  <si>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</si>
  <si>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</si>
  <si>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</si>
  <si>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</si>
  <si>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</si>
  <si>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</si>
  <si>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</si>
  <si>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</si>
  <si>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</si>
  <si>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</si>
  <si>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</si>
  <si>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</si>
  <si>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</si>
  <si>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</si>
  <si>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</si>
  <si>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</si>
  <si>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</si>
  <si>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</si>
  <si>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</si>
  <si>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</si>
  <si>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</si>
  <si>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</si>
  <si>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</si>
  <si>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</si>
  <si>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</si>
  <si>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</si>
  <si>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</si>
  <si>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</si>
  <si>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</si>
  <si>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</si>
  <si>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</si>
  <si>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</si>
  <si>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</si>
  <si>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</si>
  <si>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</si>
  <si>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</si>
  <si>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</si>
  <si>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</si>
  <si>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</si>
  <si>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</si>
  <si>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</si>
  <si>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</si>
  <si>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</si>
  <si>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</si>
  <si>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</si>
  <si>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</si>
  <si>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</si>
  <si>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</si>
  <si>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</si>
  <si>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</si>
  <si>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</si>
  <si>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</si>
  <si>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</si>
  <si>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</si>
  <si>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</si>
  <si>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</si>
  <si>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</si>
  <si>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</si>
  <si>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</si>
  <si>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</si>
  <si>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</si>
  <si>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</si>
  <si>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</si>
  <si>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</si>
  <si>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</si>
  <si>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</si>
  <si>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</si>
  <si>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</si>
  <si>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</si>
  <si>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</si>
  <si>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</si>
  <si>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</si>
  <si>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</si>
  <si>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</si>
  <si>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</si>
  <si>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</si>
  <si>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</si>
  <si>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</si>
  <si>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</si>
  <si>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</si>
  <si>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</si>
  <si>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</si>
  <si>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</si>
  <si>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</si>
  <si>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</si>
  <si>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</si>
  <si>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</si>
  <si>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</si>
  <si>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</si>
  <si>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</si>
  <si>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</si>
  <si>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</si>
  <si>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</si>
  <si>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</si>
  <si>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</si>
  <si>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</si>
  <si>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</si>
  <si>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</si>
  <si>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</si>
  <si>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</si>
  <si>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</si>
  <si>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</si>
  <si>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</si>
  <si>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</si>
  <si>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</si>
  <si>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</si>
  <si>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</si>
  <si>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</si>
  <si>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</si>
  <si>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</si>
  <si>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</si>
  <si>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</si>
  <si>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</si>
  <si>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</si>
  <si>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</si>
  <si>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</si>
  <si>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</si>
  <si>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</si>
  <si>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</si>
  <si>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</si>
  <si>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</si>
  <si>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</si>
  <si>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</si>
  <si>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</si>
  <si>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</si>
  <si>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</si>
  <si>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</si>
  <si>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</si>
  <si>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</si>
  <si>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</si>
  <si>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</si>
  <si>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</si>
  <si>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</si>
  <si>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</si>
  <si>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</si>
  <si>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</si>
  <si>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</si>
  <si>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</si>
  <si>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</si>
  <si>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</si>
  <si>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</si>
  <si>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</si>
  <si>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</si>
  <si>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</si>
  <si>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</si>
  <si>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</si>
  <si>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</si>
  <si>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</si>
  <si>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</si>
  <si>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</si>
  <si>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</si>
  <si>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</si>
  <si>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</si>
  <si>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</si>
  <si>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</si>
  <si>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</si>
  <si>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</si>
  <si>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</si>
  <si>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</si>
  <si>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</si>
  <si>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</si>
  <si>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</si>
  <si>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</si>
  <si>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</si>
  <si>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</si>
  <si>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</si>
  <si>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</si>
  <si>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</si>
  <si>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</si>
  <si>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</si>
  <si>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</si>
  <si>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</si>
  <si>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</si>
  <si>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</si>
  <si>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</si>
  <si>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</si>
  <si>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</si>
  <si>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</si>
  <si>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</si>
  <si>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</si>
  <si>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</si>
  <si>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</si>
  <si>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</si>
  <si>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</si>
  <si>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</si>
  <si>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</si>
  <si>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</si>
  <si>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</si>
  <si>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</si>
  <si>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</si>
  <si>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</si>
  <si>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</si>
  <si>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</si>
  <si>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</si>
  <si>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</si>
  <si>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</si>
  <si>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</si>
  <si>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</si>
  <si>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</si>
  <si>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</si>
  <si>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</si>
  <si>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</si>
  <si>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</si>
  <si>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</si>
  <si>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</si>
  <si>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</si>
  <si>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</si>
  <si>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</si>
  <si>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</si>
  <si>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</si>
  <si>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</si>
  <si>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</si>
  <si>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</si>
  <si>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</si>
  <si>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</si>
  <si>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</si>
  <si>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</si>
  <si>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</si>
  <si>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</si>
  <si>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</si>
  <si>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</si>
  <si>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</si>
  <si>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</si>
  <si>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</si>
  <si>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</si>
  <si>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</si>
  <si>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</si>
  <si>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</si>
  <si>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</si>
  <si>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</si>
  <si>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</si>
  <si>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</si>
  <si>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</si>
  <si>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</si>
  <si>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</si>
  <si>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</si>
  <si>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</si>
  <si>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</si>
  <si>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</si>
  <si>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</si>
  <si>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</si>
  <si>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</si>
  <si>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</si>
  <si>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</si>
  <si>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</si>
  <si>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</si>
  <si>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</si>
  <si>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</si>
  <si>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</si>
  <si>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</si>
  <si>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</si>
  <si>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</si>
  <si>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</si>
  <si>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</si>
  <si>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</si>
  <si>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</si>
  <si>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</si>
  <si>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</si>
  <si>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</si>
  <si>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</si>
  <si>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</si>
  <si>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</si>
  <si>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</si>
  <si>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</si>
  <si>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</si>
  <si>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</si>
  <si>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</si>
  <si>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</si>
  <si>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</si>
  <si>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</si>
  <si>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</si>
  <si>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</si>
  <si>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</si>
  <si>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</si>
  <si>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</si>
  <si>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</si>
  <si>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</si>
  <si>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</si>
  <si>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</si>
  <si>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</si>
  <si>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</si>
  <si>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</si>
  <si>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</si>
  <si>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</si>
  <si>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</si>
  <si>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</si>
  <si>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</si>
  <si>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</si>
  <si>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</si>
  <si>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</si>
  <si>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</si>
  <si>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</si>
  <si>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</si>
  <si>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</si>
  <si>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</si>
  <si>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</si>
  <si>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</si>
  <si>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</si>
  <si>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</si>
  <si>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</si>
  <si>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</si>
  <si>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</si>
  <si>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</si>
  <si>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</si>
  <si>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</si>
  <si>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</si>
  <si>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</si>
  <si>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</si>
  <si>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</si>
  <si>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</si>
  <si>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</si>
  <si>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</si>
  <si>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</si>
  <si>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</si>
  <si>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</si>
  <si>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</si>
  <si>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</si>
  <si>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</si>
  <si>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</si>
  <si>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</si>
  <si>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</si>
  <si>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</si>
  <si>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</si>
  <si>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</si>
  <si>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</si>
  <si>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</si>
  <si>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</si>
  <si>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</si>
  <si>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</si>
  <si>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</si>
  <si>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</si>
  <si>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</si>
  <si>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</si>
  <si>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</si>
  <si>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</si>
  <si>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</si>
  <si>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</si>
  <si>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</si>
  <si>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</si>
  <si>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</si>
  <si>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</si>
  <si>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</si>
  <si>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</si>
  <si>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</si>
  <si>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</si>
  <si>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</si>
  <si>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</si>
  <si>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</si>
  <si>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</si>
  <si>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</si>
  <si>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</si>
  <si>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</si>
  <si>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</si>
  <si>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</si>
  <si>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</si>
  <si>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</si>
  <si>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</si>
  <si>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</si>
  <si>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</si>
  <si>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</si>
  <si>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</si>
  <si>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</si>
  <si>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</si>
  <si>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</si>
  <si>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</si>
  <si>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</si>
  <si>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</si>
  <si>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</si>
  <si>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</si>
  <si>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</si>
  <si>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</si>
  <si>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</si>
  <si>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</si>
  <si>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</si>
  <si>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</si>
  <si>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</si>
  <si>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</si>
  <si>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</si>
  <si>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</si>
  <si>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</si>
  <si>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</si>
  <si>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</si>
  <si>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</si>
  <si>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</si>
  <si>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</si>
  <si>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</si>
  <si>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</si>
  <si>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</si>
  <si>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</si>
  <si>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</si>
  <si>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</si>
  <si>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</si>
  <si>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</si>
  <si>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</si>
  <si>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</si>
  <si>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</si>
  <si>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</si>
  <si>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</si>
  <si>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</si>
  <si>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</si>
  <si>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</si>
  <si>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</si>
  <si>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</si>
  <si>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</si>
  <si>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</si>
  <si>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</si>
  <si>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</si>
  <si>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</si>
  <si>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</si>
  <si>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</si>
  <si>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</si>
  <si>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</si>
  <si>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</si>
  <si>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</si>
  <si>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</si>
  <si>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</si>
  <si>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</si>
  <si>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</si>
  <si>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</si>
  <si>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</si>
  <si>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</si>
  <si>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</si>
  <si>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</si>
  <si>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</si>
  <si>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</si>
  <si>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</si>
  <si>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</si>
  <si>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</si>
  <si>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</si>
  <si>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</si>
  <si>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</si>
  <si>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</si>
  <si>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</si>
  <si>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</si>
  <si>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</si>
  <si>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</si>
  <si>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</si>
  <si>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</si>
  <si>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</si>
  <si>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</si>
  <si>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</si>
  <si>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</si>
  <si>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</si>
  <si>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</si>
  <si>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</si>
  <si>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</si>
  <si>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</si>
  <si>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</si>
  <si>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</si>
  <si>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</si>
  <si>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</si>
  <si>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</si>
  <si>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</si>
  <si>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</si>
  <si>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</si>
  <si>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</si>
  <si>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</si>
  <si>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</si>
  <si>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</si>
  <si>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</si>
  <si>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</si>
  <si>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</si>
  <si>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</si>
  <si>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</si>
  <si>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</si>
  <si>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</si>
  <si>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</si>
  <si>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</si>
  <si>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</si>
  <si>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</si>
  <si>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</si>
  <si>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</si>
  <si>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</si>
  <si>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</si>
  <si>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</si>
  <si>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</si>
  <si>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</si>
  <si>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</si>
  <si>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</si>
  <si>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</si>
  <si>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</si>
  <si>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</si>
  <si>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</si>
  <si>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</si>
  <si>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</si>
  <si>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</si>
  <si>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</si>
  <si>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</si>
  <si>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</si>
  <si>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</si>
  <si>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</si>
  <si>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</si>
  <si>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</si>
  <si>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</si>
  <si>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</si>
  <si>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</si>
  <si>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</si>
  <si>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</si>
  <si>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</si>
  <si>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</si>
  <si>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</si>
  <si>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</si>
  <si>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</si>
  <si>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</si>
  <si>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</si>
  <si>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</si>
  <si>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</si>
  <si>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</si>
  <si>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</si>
  <si>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</si>
  <si>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</si>
  <si>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</si>
  <si>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</si>
  <si>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</si>
  <si>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</si>
  <si>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</si>
  <si>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</si>
  <si>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</si>
  <si>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</si>
  <si>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</si>
  <si>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</si>
  <si>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</si>
  <si>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</si>
  <si>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</si>
  <si>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</si>
  <si>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</si>
  <si>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</si>
  <si>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</si>
  <si>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</si>
  <si>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</si>
  <si>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</si>
  <si>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</si>
  <si>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</si>
  <si>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</si>
  <si>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</si>
  <si>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</si>
  <si>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</si>
  <si>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</si>
  <si>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</si>
  <si>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</si>
  <si>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</si>
  <si>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</si>
  <si>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</si>
  <si>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</si>
  <si>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</si>
  <si>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</si>
  <si>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</si>
  <si>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</si>
  <si>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</si>
  <si>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</si>
  <si>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</si>
  <si>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</si>
  <si>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</si>
  <si>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</si>
  <si>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</si>
  <si>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</si>
  <si>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</si>
  <si>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</si>
  <si>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</si>
  <si>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</si>
  <si>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</si>
  <si>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</si>
  <si>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</si>
  <si>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</si>
  <si>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</si>
  <si>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</si>
  <si>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</si>
  <si>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</si>
  <si>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</si>
  <si>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</si>
  <si>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</si>
  <si>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</si>
  <si>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</si>
  <si>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</si>
  <si>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</si>
  <si>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</si>
  <si>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</si>
  <si>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</si>
  <si>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</si>
  <si>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</si>
  <si>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</si>
  <si>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</si>
  <si>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</si>
  <si>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</si>
  <si>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</si>
  <si>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</si>
  <si>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</si>
  <si>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</si>
  <si>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</si>
  <si>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</si>
  <si>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</si>
  <si>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</si>
  <si>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</si>
  <si>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</si>
  <si>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</si>
  <si>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</si>
  <si>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</si>
  <si>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</si>
  <si>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</si>
  <si>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</si>
  <si>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</si>
  <si>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</si>
  <si>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</si>
  <si>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</si>
  <si>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</si>
  <si>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</si>
  <si>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</si>
  <si>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</si>
  <si>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</si>
  <si>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</si>
  <si>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</si>
  <si>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</si>
  <si>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</si>
  <si>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</si>
  <si>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</si>
  <si>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</si>
  <si>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</si>
  <si>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</si>
  <si>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</si>
  <si>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</si>
  <si>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</si>
  <si>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</si>
  <si>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</si>
  <si>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</si>
  <si>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</si>
  <si>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</si>
  <si>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</si>
  <si>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</si>
  <si>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</si>
  <si>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</si>
  <si>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</si>
  <si>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</si>
  <si>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</si>
  <si>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</si>
  <si>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</si>
  <si>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</si>
  <si>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</si>
  <si>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</si>
  <si>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</si>
  <si>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</si>
  <si>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</si>
  <si>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</si>
  <si>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</si>
  <si>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</si>
  <si>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</si>
  <si>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</si>
  <si>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</si>
  <si>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</si>
  <si>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</si>
  <si>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</si>
  <si>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</si>
  <si>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</si>
  <si>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</si>
  <si>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</si>
  <si>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</si>
  <si>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</si>
  <si>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</si>
  <si>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</si>
  <si>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</si>
  <si>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</si>
  <si>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</si>
  <si>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</si>
  <si>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</si>
  <si>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</si>
  <si>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</si>
  <si>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</si>
  <si>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</si>
  <si>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</si>
  <si>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</si>
  <si>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</si>
  <si>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</si>
  <si>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</si>
  <si>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</si>
  <si>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</si>
  <si>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</si>
  <si>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</si>
  <si>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</si>
  <si>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</si>
  <si>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</si>
  <si>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</si>
  <si>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</si>
  <si>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</si>
  <si>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</si>
  <si>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</si>
  <si>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</si>
  <si>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</si>
  <si>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</si>
  <si>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</si>
  <si>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</si>
  <si>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</si>
  <si>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</si>
  <si>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</si>
  <si>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</si>
  <si>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</si>
  <si>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</si>
  <si>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</si>
  <si>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</si>
  <si>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</si>
  <si>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</si>
  <si>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</si>
  <si>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</si>
  <si>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</si>
  <si>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</si>
  <si>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</si>
  <si>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</si>
  <si>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</si>
  <si>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</si>
  <si>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</si>
  <si>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</si>
  <si>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</si>
  <si>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</si>
  <si>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</si>
  <si>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</si>
  <si>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</si>
  <si>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</si>
  <si>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</si>
  <si>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</si>
  <si>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</si>
  <si>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</si>
  <si>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</si>
  <si>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</si>
  <si>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</si>
  <si>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</si>
  <si>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</si>
  <si>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</si>
  <si>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</si>
  <si>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</si>
  <si>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</si>
  <si>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</si>
  <si>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</si>
  <si>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</si>
  <si>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</si>
  <si>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</si>
  <si>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</si>
  <si>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</si>
  <si>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</si>
  <si>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</si>
  <si>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</si>
  <si>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</si>
  <si>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</si>
  <si>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</si>
  <si>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</si>
  <si>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</si>
  <si>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</si>
  <si>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</si>
  <si>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</si>
  <si>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</si>
  <si>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</si>
  <si>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</si>
  <si>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</si>
  <si>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</si>
  <si>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</si>
  <si>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</si>
  <si>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</si>
  <si>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</si>
  <si>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</si>
  <si>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</si>
  <si>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</si>
  <si>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</si>
  <si>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</si>
  <si>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</si>
  <si>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</si>
  <si>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</si>
  <si>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</si>
  <si>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</si>
  <si>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</si>
  <si>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</si>
  <si>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</si>
  <si>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</si>
  <si>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</si>
  <si>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</si>
  <si>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</si>
  <si>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</si>
  <si>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</si>
  <si>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</si>
  <si>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</si>
  <si>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</si>
  <si>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</si>
  <si>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</si>
  <si>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</si>
  <si>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</si>
  <si>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</si>
  <si>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</si>
  <si>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</si>
  <si>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</si>
  <si>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</si>
  <si>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</si>
  <si>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</si>
  <si>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</si>
  <si>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</si>
  <si>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</si>
  <si>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</si>
  <si>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</si>
  <si>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</si>
  <si>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</si>
  <si>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</si>
  <si>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</si>
  <si>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</si>
  <si>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</si>
  <si>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</si>
  <si>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</si>
  <si>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</si>
  <si>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</si>
  <si>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</si>
  <si>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</si>
  <si>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</si>
  <si>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</si>
  <si>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</si>
  <si>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</si>
  <si>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</si>
  <si>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</si>
  <si>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</si>
  <si>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</si>
  <si>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</si>
  <si>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</si>
  <si>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</si>
  <si>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</si>
  <si>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</si>
  <si>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</si>
  <si>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</si>
  <si>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</si>
  <si>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</si>
  <si>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</si>
  <si>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</si>
  <si>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</si>
  <si>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</si>
  <si>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</si>
  <si>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</si>
  <si>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</si>
  <si>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</si>
  <si>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</si>
  <si>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</si>
  <si>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</si>
  <si>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</si>
  <si>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</si>
  <si>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</si>
  <si>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</si>
  <si>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</si>
  <si>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</si>
  <si>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</si>
  <si>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</si>
  <si>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</si>
  <si>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</si>
  <si>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</si>
  <si>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</si>
  <si>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</si>
  <si>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</si>
  <si>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</si>
  <si>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</si>
  <si>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</si>
  <si>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</si>
  <si>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</si>
  <si>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</si>
  <si>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</si>
  <si>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</si>
  <si>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</si>
  <si>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</si>
  <si>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</si>
  <si>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</si>
  <si>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</si>
  <si>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</si>
  <si>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</si>
  <si>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</si>
  <si>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</si>
  <si>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</si>
  <si>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</si>
  <si>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</si>
  <si>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</si>
  <si>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</si>
  <si>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</si>
  <si>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</si>
  <si>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</si>
  <si>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</si>
  <si>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</si>
  <si>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</si>
  <si>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</si>
  <si>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</si>
  <si>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</si>
  <si>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</si>
  <si>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</si>
  <si>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</si>
  <si>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</si>
  <si>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</si>
  <si>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</si>
  <si>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</si>
  <si>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</si>
  <si>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</si>
  <si>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</si>
  <si>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</si>
  <si>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</si>
  <si>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</si>
  <si>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</si>
  <si>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</si>
  <si>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</si>
  <si>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</si>
  <si>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</si>
  <si>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</si>
  <si>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</si>
  <si>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</si>
  <si>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</si>
  <si>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</si>
  <si>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</si>
  <si>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</si>
  <si>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</si>
  <si>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</si>
  <si>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</si>
  <si>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</si>
  <si>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</si>
  <si>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</si>
  <si>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</si>
  <si>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</si>
  <si>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</si>
  <si>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</si>
  <si>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</si>
  <si>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</si>
  <si>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</si>
  <si>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</si>
  <si>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</si>
  <si>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</si>
  <si>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</si>
  <si>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</si>
  <si>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</si>
  <si>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</si>
  <si>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</si>
  <si>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</si>
  <si>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</si>
  <si>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</si>
  <si>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</si>
  <si>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</si>
  <si>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</si>
  <si>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</si>
  <si>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</si>
  <si>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</si>
  <si>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</si>
  <si>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</si>
  <si>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</si>
  <si>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</si>
  <si>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</si>
  <si>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</si>
  <si>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</si>
  <si>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</si>
  <si>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</si>
  <si>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</si>
  <si>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</si>
  <si>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</si>
  <si>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</si>
  <si>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</si>
  <si>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</si>
  <si>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</si>
  <si>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</si>
  <si>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</si>
  <si>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</si>
  <si>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</si>
  <si>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</si>
  <si>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</si>
  <si>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</si>
  <si>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</si>
  <si>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</si>
  <si>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</si>
  <si>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</si>
  <si>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</si>
  <si>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</si>
  <si>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</si>
  <si>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</si>
  <si>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</si>
  <si>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</si>
  <si>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</si>
  <si>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</si>
  <si>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</si>
  <si>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</si>
  <si>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</si>
  <si>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</si>
  <si>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</si>
  <si>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</si>
  <si>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</si>
  <si>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</si>
  <si>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</si>
  <si>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</si>
  <si>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</si>
  <si>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</si>
  <si>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</si>
  <si>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</si>
  <si>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</si>
  <si>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</si>
  <si>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</si>
  <si>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</si>
  <si>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</si>
  <si>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</si>
  <si>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</si>
  <si>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</si>
  <si>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</si>
  <si>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</si>
  <si>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</si>
  <si>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</si>
  <si>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</si>
  <si>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</si>
  <si>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</si>
  <si>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</si>
  <si>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</si>
  <si>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</si>
  <si>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</si>
  <si>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</si>
  <si>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</si>
  <si>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</si>
  <si>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</si>
  <si>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</si>
  <si>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</si>
  <si>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</si>
  <si>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</si>
  <si>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</si>
  <si>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</si>
  <si>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</si>
  <si>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</si>
  <si>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</si>
  <si>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</si>
  <si>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</si>
  <si>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</si>
  <si>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</si>
  <si>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</si>
  <si>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</si>
  <si>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</si>
  <si>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</si>
  <si>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</si>
  <si>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</si>
  <si>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</si>
  <si>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</si>
  <si>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</si>
  <si>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</si>
  <si>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</si>
  <si>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</si>
  <si>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</si>
  <si>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</si>
  <si>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</si>
  <si>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</si>
  <si>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</si>
  <si>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</si>
  <si>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</si>
  <si>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</si>
  <si>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</si>
  <si>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</si>
  <si>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</si>
  <si>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</si>
  <si>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</si>
  <si>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</si>
  <si>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</si>
  <si>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</si>
  <si>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</si>
  <si>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</si>
  <si>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</si>
  <si>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</si>
  <si>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</si>
  <si>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</si>
  <si>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</si>
  <si>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</si>
  <si>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</si>
  <si>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</si>
  <si>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</si>
  <si>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</si>
  <si>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</si>
  <si>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</si>
  <si>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</si>
  <si>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</si>
  <si>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</si>
  <si>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</si>
  <si>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</si>
  <si>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</si>
  <si>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</si>
  <si>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</si>
  <si>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</si>
  <si>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</si>
  <si>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</si>
  <si>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</si>
  <si>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</si>
  <si>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</si>
  <si>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</si>
  <si>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</si>
  <si>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</si>
  <si>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</si>
  <si>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</si>
  <si>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</si>
  <si>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</si>
  <si>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</si>
  <si>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</si>
  <si>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</si>
  <si>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</si>
  <si>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</si>
  <si>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</si>
  <si>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</si>
  <si>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</si>
  <si>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</si>
  <si>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</si>
  <si>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</si>
  <si>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</si>
  <si>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</si>
  <si>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</si>
  <si>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</si>
  <si>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</si>
  <si>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</si>
  <si>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</si>
  <si>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</si>
  <si>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</si>
  <si>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</si>
  <si>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</si>
  <si>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</si>
  <si>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</si>
  <si>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</si>
  <si>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</si>
  <si>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</si>
  <si>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</si>
  <si>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</si>
  <si>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</si>
  <si>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</si>
  <si>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</si>
  <si>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</si>
  <si>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</si>
  <si>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</si>
  <si>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</si>
  <si>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</si>
  <si>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</si>
  <si>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</si>
  <si>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</si>
  <si>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</si>
  <si>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</si>
  <si>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</si>
  <si>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</si>
  <si>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</si>
  <si>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</si>
  <si>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</si>
  <si>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</si>
  <si>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</si>
  <si>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</si>
  <si>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</si>
  <si>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</si>
  <si>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</si>
  <si>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</si>
  <si>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</si>
  <si>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</si>
  <si>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</si>
  <si>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</si>
  <si>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</si>
  <si>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</si>
  <si>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</si>
  <si>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</si>
  <si>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</si>
  <si>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</si>
  <si>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</si>
  <si>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</si>
  <si>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</si>
  <si>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</si>
  <si>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</si>
  <si>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</si>
  <si>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</si>
  <si>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</si>
  <si>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</si>
  <si>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</si>
  <si>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</si>
  <si>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</si>
  <si>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</si>
  <si>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</si>
  <si>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</si>
  <si>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</si>
  <si>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</si>
  <si>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</si>
  <si>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</si>
  <si>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</si>
  <si>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</si>
  <si>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</si>
  <si>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</si>
  <si>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</si>
  <si>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</si>
  <si>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</si>
  <si>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</si>
  <si>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</si>
  <si>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</si>
  <si>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</si>
  <si>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</si>
  <si>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</si>
  <si>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</si>
  <si>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</si>
  <si>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</si>
  <si>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</si>
  <si>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</si>
  <si>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</si>
  <si>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</si>
  <si>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</si>
  <si>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</si>
  <si>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</si>
  <si>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</si>
  <si>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</si>
  <si>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</si>
  <si>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</si>
  <si>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</si>
  <si>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</si>
  <si>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</si>
  <si>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</si>
  <si>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</si>
  <si>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</si>
  <si>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</si>
  <si>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</si>
  <si>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</si>
  <si>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</si>
  <si>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</si>
  <si>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</si>
  <si>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</si>
  <si>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</si>
  <si>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</si>
  <si>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</si>
  <si>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</si>
  <si>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</si>
  <si>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</si>
  <si>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</si>
  <si>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</si>
  <si>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</si>
  <si>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</si>
  <si>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</si>
  <si>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</si>
  <si>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</si>
  <si>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</si>
  <si>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</si>
  <si>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</si>
  <si>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</si>
  <si>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</si>
  <si>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</si>
  <si>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</si>
  <si>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</si>
  <si>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</si>
  <si>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</si>
  <si>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</si>
  <si>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</si>
  <si>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</si>
  <si>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</si>
  <si>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</si>
  <si>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</si>
  <si>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</si>
  <si>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</si>
  <si>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</si>
  <si>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</si>
  <si>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</si>
  <si>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</si>
  <si>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</si>
  <si>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</si>
  <si>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</si>
  <si>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</si>
  <si>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</si>
  <si>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</si>
  <si>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</si>
  <si>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</si>
  <si>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</si>
  <si>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</si>
  <si>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</si>
  <si>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</si>
  <si>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</si>
  <si>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</si>
  <si>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</si>
  <si>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</si>
  <si>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</si>
  <si>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</si>
  <si>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</si>
  <si>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</si>
  <si>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</si>
  <si>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</si>
  <si>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</si>
  <si>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</si>
  <si>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</si>
  <si>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</si>
  <si>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</si>
  <si>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</si>
  <si>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</si>
  <si>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</si>
  <si>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</si>
  <si>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</si>
  <si>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</si>
  <si>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</si>
  <si>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</si>
  <si>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</si>
  <si>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</si>
  <si>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</si>
  <si>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</si>
  <si>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</si>
  <si>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</si>
  <si>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</si>
  <si>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</si>
  <si>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</si>
  <si>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</si>
  <si>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</si>
  <si>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</si>
  <si>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</si>
  <si>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</si>
  <si>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</si>
  <si>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</si>
  <si>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</si>
  <si>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</si>
  <si>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</si>
  <si>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</si>
  <si>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</si>
  <si>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</si>
  <si>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</si>
  <si>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</si>
  <si>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</si>
  <si>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</si>
  <si>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</si>
  <si>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</si>
  <si>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</si>
  <si>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</si>
  <si>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</si>
  <si>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</si>
  <si>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</si>
  <si>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</si>
  <si>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</si>
  <si>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</si>
  <si>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</si>
  <si>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</si>
  <si>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</si>
  <si>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</si>
  <si>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</si>
  <si>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</si>
  <si>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</si>
  <si>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</si>
  <si>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</si>
  <si>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</si>
  <si>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</si>
  <si>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</si>
  <si>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</si>
  <si>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</si>
  <si>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</si>
  <si>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</si>
  <si>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</si>
  <si>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</si>
  <si>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</si>
  <si>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</si>
  <si>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</si>
  <si>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</si>
  <si>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</si>
  <si>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</si>
  <si>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</si>
  <si>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</si>
  <si>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</si>
  <si>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</si>
  <si>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</si>
  <si>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</si>
  <si>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</si>
  <si>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</si>
  <si>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</si>
  <si>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</si>
  <si>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</si>
  <si>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</si>
  <si>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</si>
  <si>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</si>
  <si>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</si>
  <si>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</si>
  <si>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</si>
  <si>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</si>
  <si>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</si>
  <si>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</si>
  <si>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</si>
  <si>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</si>
  <si>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</si>
  <si>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</si>
  <si>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</si>
  <si>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</si>
  <si>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</si>
  <si>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</si>
  <si>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</si>
  <si>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</si>
  <si>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</si>
  <si>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</si>
  <si>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</si>
  <si>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</si>
  <si>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</si>
  <si>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</si>
  <si>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</si>
  <si>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</si>
  <si>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</si>
  <si>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</si>
  <si>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</si>
  <si>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</si>
  <si>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</si>
  <si>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</si>
  <si>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</si>
  <si>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</si>
  <si>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</si>
  <si>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</si>
  <si>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</si>
  <si>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</si>
  <si>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</si>
  <si>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</si>
  <si>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</si>
  <si>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</si>
  <si>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</si>
  <si>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</si>
  <si>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</si>
  <si>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</si>
  <si>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</si>
  <si>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</si>
  <si>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</si>
  <si>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</si>
  <si>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</si>
  <si>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</si>
  <si>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</si>
  <si>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</si>
  <si>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</si>
  <si>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</si>
  <si>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</si>
  <si>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</si>
  <si>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</si>
  <si>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</si>
  <si>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</si>
  <si>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</si>
  <si>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</si>
  <si>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</si>
  <si>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</si>
  <si>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</si>
  <si>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</si>
  <si>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</si>
  <si>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</si>
  <si>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</si>
  <si>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</si>
  <si>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</si>
  <si>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</si>
  <si>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</si>
  <si>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</si>
  <si>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</si>
  <si>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</si>
  <si>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</si>
  <si>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</si>
  <si>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</si>
  <si>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</si>
  <si>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</si>
  <si>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</si>
  <si>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</si>
  <si>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</si>
  <si>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</si>
  <si>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</si>
  <si>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</si>
  <si>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</si>
  <si>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</si>
  <si>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</si>
  <si>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</si>
  <si>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</si>
  <si>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</si>
  <si>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</si>
  <si>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</si>
  <si>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</si>
  <si>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</si>
  <si>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</si>
  <si>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</si>
  <si>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</si>
  <si>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</si>
  <si>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</si>
  <si>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</si>
  <si>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</si>
  <si>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</si>
  <si>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</si>
  <si>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</si>
  <si>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</si>
  <si>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</si>
  <si>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</si>
  <si>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</si>
  <si>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</si>
  <si>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</si>
  <si>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</si>
  <si>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</si>
  <si>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</si>
  <si>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</si>
  <si>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</si>
  <si>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</si>
  <si>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</si>
  <si>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</si>
  <si>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</si>
  <si>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</si>
  <si>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</si>
  <si>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</si>
  <si>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</si>
  <si>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</si>
  <si>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</si>
  <si>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</si>
  <si>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</si>
  <si>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</si>
  <si>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</si>
  <si>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</si>
  <si>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</si>
  <si>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</si>
  <si>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</si>
  <si>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</si>
  <si>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</si>
  <si>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</si>
  <si>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</si>
  <si>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</si>
  <si>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</si>
  <si>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</si>
  <si>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</si>
  <si>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</si>
  <si>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</si>
  <si>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</si>
  <si>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</si>
  <si>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</si>
  <si>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</si>
  <si>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</si>
  <si>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</si>
  <si>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</si>
  <si>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</si>
  <si>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</si>
  <si>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</si>
  <si>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</si>
  <si>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</si>
  <si>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</si>
  <si>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</si>
  <si>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</si>
  <si>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</si>
  <si>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</si>
  <si>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</si>
  <si>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</si>
  <si>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</si>
  <si>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</si>
  <si>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</si>
  <si>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</si>
  <si>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</si>
  <si>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</si>
  <si>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</si>
  <si>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</si>
  <si>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</si>
  <si>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</si>
  <si>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</si>
  <si>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</si>
  <si>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</si>
  <si>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</si>
  <si>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</si>
  <si>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</si>
  <si>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</si>
  <si>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</si>
  <si>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</si>
  <si>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</si>
  <si>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</si>
  <si>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</si>
  <si>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</si>
  <si>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</si>
  <si>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</si>
  <si>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</si>
  <si>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</si>
  <si>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</si>
  <si>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</si>
  <si>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</si>
  <si>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</si>
  <si>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</si>
  <si>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</si>
  <si>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</si>
  <si>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</si>
  <si>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</si>
  <si>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</si>
  <si>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</si>
  <si>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</si>
  <si>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</si>
  <si>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</si>
  <si>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</si>
  <si>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</si>
  <si>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</si>
  <si>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</si>
  <si>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</si>
  <si>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</si>
  <si>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</si>
  <si>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</si>
  <si>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</si>
  <si>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</si>
  <si>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</si>
  <si>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</si>
  <si>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</si>
  <si>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</si>
  <si>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</si>
  <si>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</si>
  <si>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</si>
  <si>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</si>
  <si>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</si>
  <si>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</si>
  <si>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</si>
  <si>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</si>
  <si>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</si>
  <si>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</si>
  <si>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</si>
  <si>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</si>
  <si>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</si>
  <si>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</si>
  <si>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</si>
  <si>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</si>
  <si>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</si>
  <si>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</si>
  <si>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</si>
  <si>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</si>
  <si>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</si>
  <si>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</si>
  <si>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</si>
  <si>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</si>
  <si>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</si>
  <si>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</si>
  <si>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</si>
  <si>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</si>
  <si>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</si>
  <si>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</si>
  <si>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</si>
  <si>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</si>
  <si>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</si>
  <si>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</si>
  <si>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</si>
  <si>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</si>
  <si>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</si>
  <si>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</si>
  <si>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</si>
  <si>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</si>
  <si>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</si>
  <si>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</si>
  <si>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</si>
  <si>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</si>
  <si>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</si>
  <si>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</si>
  <si>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</si>
  <si>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</si>
  <si>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</si>
  <si>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</si>
  <si>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</si>
  <si>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</si>
  <si>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</si>
  <si>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</si>
  <si>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</si>
  <si>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</si>
  <si>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</si>
  <si>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</si>
  <si>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</si>
  <si>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</si>
  <si>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</si>
  <si>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</si>
  <si>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</si>
  <si>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</si>
  <si>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</si>
  <si>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</si>
  <si>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</si>
  <si>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</si>
  <si>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</si>
  <si>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</si>
  <si>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</si>
  <si>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</si>
  <si>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</si>
  <si>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</si>
  <si>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</si>
  <si>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</si>
  <si>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</si>
  <si>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</si>
  <si>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</si>
  <si>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</si>
  <si>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</si>
  <si>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</si>
  <si>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</si>
  <si>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</si>
  <si>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</si>
  <si>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</si>
  <si>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</si>
  <si>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</si>
  <si>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</si>
  <si>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</si>
  <si>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</si>
  <si>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</si>
  <si>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</si>
  <si>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</si>
  <si>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</si>
  <si>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</si>
  <si>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</si>
  <si>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</si>
  <si>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</si>
  <si>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</si>
  <si>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</si>
  <si>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</si>
  <si>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</si>
  <si>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</si>
  <si>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</si>
  <si>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</si>
  <si>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</si>
  <si>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</si>
  <si>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</si>
  <si>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</si>
  <si>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</si>
  <si>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</si>
  <si>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</si>
  <si>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</si>
  <si>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</si>
  <si>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</si>
  <si>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</si>
  <si>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</si>
  <si>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</si>
  <si>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</si>
  <si>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</si>
  <si>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</si>
  <si>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</si>
  <si>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</si>
  <si>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</si>
  <si>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</si>
  <si>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</si>
  <si>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</si>
  <si>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</si>
  <si>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</si>
  <si>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</si>
  <si>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</si>
  <si>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</si>
  <si>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</si>
  <si>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</si>
  <si>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</si>
  <si>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</si>
  <si>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</si>
  <si>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</si>
  <si>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</si>
  <si>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</si>
  <si>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</si>
  <si>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</si>
  <si>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</si>
  <si>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</si>
  <si>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</si>
  <si>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</si>
  <si>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</si>
  <si>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</si>
  <si>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</si>
  <si>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</si>
  <si>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</si>
  <si>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</si>
  <si>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</si>
  <si>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</si>
  <si>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</si>
  <si>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</si>
  <si>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</si>
  <si>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</si>
  <si>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</si>
  <si>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</si>
  <si>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</si>
  <si>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</si>
  <si>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</si>
  <si>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</si>
  <si>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</si>
  <si>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</si>
  <si>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</si>
  <si>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</si>
  <si>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</si>
  <si>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</si>
  <si>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</si>
  <si>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</si>
  <si>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</si>
  <si>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</si>
  <si>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</si>
  <si>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</si>
  <si>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</si>
  <si>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</si>
  <si>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</si>
  <si>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</si>
  <si>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</si>
  <si>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</si>
  <si>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</si>
  <si>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</si>
  <si>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</si>
  <si>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</si>
  <si>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</si>
  <si>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</si>
  <si>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</si>
  <si>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</si>
  <si>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</si>
  <si>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</si>
  <si>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</si>
  <si>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</si>
  <si>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</si>
  <si>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</si>
  <si>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</si>
  <si>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</si>
  <si>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</si>
  <si>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</si>
  <si>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</si>
  <si>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</si>
  <si>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</si>
  <si>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</si>
  <si>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</si>
  <si>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</si>
  <si>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</si>
  <si>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</si>
  <si>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</si>
  <si>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</si>
  <si>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</si>
  <si>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</si>
  <si>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</si>
  <si>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</si>
  <si>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</si>
  <si>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</si>
  <si>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</si>
  <si>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</si>
  <si>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</si>
  <si>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</si>
  <si>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</si>
  <si>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</si>
  <si>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</si>
  <si>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</si>
  <si>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</si>
  <si>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</si>
  <si>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</si>
  <si>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</si>
  <si>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</si>
  <si>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</si>
  <si>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</si>
  <si>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</si>
  <si>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</si>
  <si>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</si>
  <si>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</si>
  <si>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</si>
  <si>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</si>
  <si>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</si>
  <si>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</si>
  <si>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</si>
  <si>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</si>
  <si>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</si>
  <si>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</si>
  <si>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</si>
  <si>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</si>
  <si>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</si>
  <si>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</si>
  <si>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</si>
  <si>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</si>
  <si>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</si>
  <si>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</si>
  <si>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</si>
  <si>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</si>
  <si>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</si>
  <si>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</si>
  <si>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</si>
  <si>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</si>
  <si>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</si>
  <si>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</si>
  <si>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</si>
  <si>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</si>
  <si>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</si>
  <si>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</si>
  <si>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</si>
  <si>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</si>
  <si>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</si>
  <si>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</si>
  <si>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</si>
  <si>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</si>
  <si>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</si>
  <si>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</si>
  <si>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</si>
  <si>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</si>
  <si>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</si>
  <si>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</si>
  <si>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</si>
  <si>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</si>
  <si>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</si>
  <si>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</si>
  <si>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</si>
  <si>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</si>
  <si>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</si>
  <si>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</si>
  <si>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</si>
  <si>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</si>
  <si>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</si>
  <si>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</si>
  <si>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</si>
  <si>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</si>
  <si>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</si>
  <si>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</si>
  <si>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</si>
  <si>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</si>
  <si>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</si>
  <si>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</si>
  <si>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</si>
  <si>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</si>
  <si>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</si>
  <si>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</si>
  <si>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</si>
  <si>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</si>
  <si>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</si>
  <si>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</si>
  <si>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</si>
  <si>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</si>
  <si>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</si>
  <si>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</si>
  <si>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</si>
  <si>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</si>
  <si>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</si>
  <si>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</si>
  <si>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</si>
  <si>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</si>
  <si>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</si>
  <si>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</si>
  <si>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</si>
  <si>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</si>
  <si>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</si>
  <si>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</si>
  <si>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</si>
  <si>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</si>
  <si>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</si>
  <si>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</si>
  <si>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</si>
  <si>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</si>
  <si>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</si>
  <si>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</si>
  <si>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</si>
  <si>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</si>
  <si>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</si>
  <si>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</si>
  <si>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</si>
  <si>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</si>
  <si>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</si>
  <si>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</si>
  <si>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</si>
  <si>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</si>
  <si>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</si>
  <si>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</si>
  <si>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</si>
  <si>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</si>
  <si>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</si>
  <si>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</si>
  <si>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</si>
  <si>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</si>
  <si>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</si>
  <si>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</si>
  <si>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</si>
  <si>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</si>
  <si>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</si>
  <si>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</si>
  <si>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</si>
  <si>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</si>
  <si>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</si>
  <si>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</si>
  <si>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</si>
  <si>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</si>
  <si>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</si>
  <si>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</si>
  <si>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</si>
  <si>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</si>
  <si>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</si>
  <si>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</si>
  <si>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</si>
  <si>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</si>
  <si>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</si>
  <si>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</si>
  <si>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</si>
  <si>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</si>
  <si>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</si>
  <si>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</si>
  <si>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</si>
  <si>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</si>
  <si>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</si>
  <si>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</si>
  <si>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</si>
  <si>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</si>
  <si>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</si>
  <si>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</si>
  <si>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</si>
  <si>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</si>
  <si>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</si>
  <si>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</si>
  <si>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</si>
  <si>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</si>
  <si>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</si>
  <si>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</si>
  <si>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</si>
  <si>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</si>
  <si>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</si>
  <si>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</si>
  <si>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</si>
  <si>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</si>
  <si>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</si>
  <si>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</si>
  <si>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</si>
  <si>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</si>
  <si>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</si>
  <si>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</si>
  <si>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</si>
  <si>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</si>
  <si>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</si>
  <si>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</si>
  <si>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</si>
  <si>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</si>
  <si>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</si>
  <si>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</si>
  <si>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</si>
  <si>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</si>
  <si>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</si>
  <si>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</si>
  <si>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</si>
  <si>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</si>
  <si>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</si>
  <si>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</si>
  <si>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</si>
  <si>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</si>
  <si>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</si>
  <si>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</si>
  <si>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</si>
  <si>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</si>
  <si>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</si>
  <si>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</si>
  <si>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</si>
  <si>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</si>
  <si>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</si>
  <si>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</si>
  <si>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</si>
  <si>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</si>
  <si>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</si>
  <si>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</si>
  <si>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</si>
  <si>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</si>
  <si>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</si>
  <si>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</si>
  <si>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</si>
  <si>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</si>
  <si>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</si>
  <si>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</si>
  <si>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</si>
  <si>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</si>
  <si>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</si>
  <si>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</si>
  <si>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</si>
  <si>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</si>
  <si>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</si>
  <si>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</si>
  <si>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</si>
  <si>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</si>
  <si>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</si>
  <si>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</si>
  <si>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</si>
  <si>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</si>
  <si>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</si>
  <si>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</si>
  <si>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</si>
  <si>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</si>
  <si>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</si>
  <si>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</si>
  <si>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</si>
  <si>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</si>
  <si>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</si>
  <si>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</si>
  <si>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</si>
  <si>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</si>
  <si>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</si>
  <si>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</si>
  <si>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</si>
  <si>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</si>
  <si>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</si>
  <si>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</si>
  <si>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</si>
  <si>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</si>
  <si>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</si>
  <si>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</si>
  <si>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</si>
  <si>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</si>
  <si>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</si>
  <si>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</si>
  <si>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</si>
  <si>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</si>
  <si>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</si>
  <si>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</si>
  <si>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</si>
  <si>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</si>
  <si>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</si>
  <si>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</si>
  <si>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</si>
  <si>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</si>
  <si>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</si>
  <si>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</si>
  <si>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</si>
  <si>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</si>
  <si>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</si>
  <si>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</si>
  <si>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</si>
  <si>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</si>
  <si>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</si>
  <si>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</si>
  <si>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</si>
  <si>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</si>
  <si>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</si>
  <si>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</si>
  <si>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</si>
  <si>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</si>
  <si>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</si>
  <si>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</si>
  <si>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</si>
  <si>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</si>
  <si>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</si>
  <si>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</si>
  <si>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</si>
  <si>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</si>
  <si>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</si>
  <si>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</si>
  <si>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</si>
  <si>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</si>
  <si>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</si>
  <si>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</si>
  <si>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</si>
  <si>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</si>
  <si>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</si>
  <si>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</si>
  <si>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</si>
  <si>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</si>
  <si>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</si>
  <si>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</si>
  <si>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</si>
  <si>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</si>
  <si>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</si>
  <si>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</si>
  <si>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</si>
  <si>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</si>
  <si>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</si>
  <si>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</si>
  <si>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</si>
  <si>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</si>
  <si>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</si>
  <si>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</si>
  <si>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</si>
  <si>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</si>
  <si>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</si>
  <si>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</si>
  <si>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</si>
  <si>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</si>
  <si>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</si>
  <si>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</si>
  <si>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</si>
  <si>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</si>
  <si>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</si>
  <si>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</si>
  <si>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</si>
  <si>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</si>
  <si>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</si>
  <si>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</si>
  <si>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</si>
  <si>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</si>
  <si>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</si>
  <si>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</si>
  <si>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</si>
  <si>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</si>
  <si>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</si>
  <si>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</si>
  <si>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</si>
  <si>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</si>
  <si>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</si>
  <si>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</si>
  <si>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</si>
  <si>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</si>
  <si>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</si>
  <si>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</si>
  <si>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</si>
  <si>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</si>
  <si>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</si>
  <si>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</si>
  <si>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</si>
  <si>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</si>
  <si>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</si>
  <si>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</si>
  <si>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</si>
  <si>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</si>
  <si>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</si>
  <si>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</si>
  <si>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</si>
  <si>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</si>
  <si>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</si>
  <si>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</si>
  <si>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</si>
  <si>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</si>
  <si>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</si>
  <si>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</si>
  <si>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</si>
  <si>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</si>
  <si>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</si>
  <si>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</si>
  <si>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</si>
  <si>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</si>
  <si>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</si>
  <si>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</si>
  <si>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</si>
  <si>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</si>
  <si>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</si>
  <si>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</si>
  <si>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</si>
  <si>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</si>
  <si>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</si>
  <si>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</si>
  <si>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</si>
  <si>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</si>
  <si>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</si>
  <si>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</si>
  <si>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</si>
  <si>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</si>
  <si>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</si>
  <si>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</si>
  <si>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</si>
  <si>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</si>
  <si>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</si>
  <si>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</si>
  <si>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</si>
  <si>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</si>
  <si>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</si>
  <si>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</si>
  <si>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</si>
  <si>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</si>
  <si>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</si>
  <si>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</si>
  <si>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</si>
  <si>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</si>
  <si>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</si>
  <si>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</si>
  <si>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</si>
  <si>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</si>
  <si>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</si>
  <si>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</si>
  <si>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</si>
  <si>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</si>
  <si>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</si>
  <si>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</si>
  <si>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</si>
  <si>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</si>
  <si>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</si>
  <si>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</si>
  <si>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</si>
  <si>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</si>
  <si>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</si>
  <si>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</si>
  <si>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</si>
  <si>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</si>
  <si>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</si>
  <si>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</si>
  <si>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</si>
  <si>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</si>
  <si>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</si>
  <si>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</si>
  <si>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</si>
  <si>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</si>
  <si>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</si>
  <si>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</si>
  <si>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</si>
  <si>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</si>
  <si>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</si>
  <si>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</si>
  <si>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</si>
  <si>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</si>
  <si>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</si>
  <si>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</si>
  <si>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</si>
  <si>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</si>
  <si>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</si>
  <si>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</si>
  <si>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</si>
  <si>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</si>
  <si>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</si>
  <si>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</si>
  <si>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</si>
  <si>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</si>
  <si>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</si>
  <si>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</si>
  <si>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</si>
  <si>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</si>
  <si>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</si>
  <si>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</si>
  <si>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</si>
  <si>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</si>
  <si>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</si>
  <si>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</si>
  <si>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</si>
  <si>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</si>
  <si>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</si>
  <si>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</si>
  <si>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</si>
  <si>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</si>
  <si>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</si>
  <si>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</si>
  <si>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</si>
  <si>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</si>
  <si>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</si>
  <si>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</si>
  <si>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</si>
  <si>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</si>
  <si>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</si>
  <si>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</si>
  <si>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</si>
  <si>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</si>
  <si>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</si>
  <si>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</si>
  <si>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</si>
  <si>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</si>
  <si>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</si>
  <si>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</si>
  <si>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</si>
  <si>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</si>
  <si>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</si>
  <si>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</si>
  <si>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</si>
  <si>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</si>
  <si>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</si>
  <si>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</si>
  <si>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</si>
  <si>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</si>
  <si>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</si>
  <si>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</si>
  <si>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</si>
  <si>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</si>
  <si>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</si>
  <si>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</si>
  <si>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</si>
  <si>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</si>
  <si>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</si>
  <si>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</si>
  <si>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</si>
  <si>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</si>
  <si>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</si>
  <si>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</si>
  <si>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</si>
  <si>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</si>
  <si>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</si>
  <si>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</si>
  <si>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</si>
  <si>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</si>
  <si>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</si>
  <si>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</si>
  <si>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</si>
  <si>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</si>
  <si>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</si>
  <si>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</si>
  <si>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</si>
  <si>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</si>
  <si>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</si>
  <si>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</si>
  <si>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</si>
  <si>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</si>
  <si>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</si>
  <si>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</si>
  <si>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</si>
  <si>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</si>
  <si>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</si>
  <si>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</si>
  <si>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</si>
  <si>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</si>
  <si>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</si>
  <si>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</si>
  <si>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</si>
  <si>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</si>
  <si>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</si>
  <si>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</si>
  <si>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</si>
  <si>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</si>
  <si>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</si>
  <si>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</si>
  <si>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</si>
  <si>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</si>
  <si>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</si>
  <si>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</si>
  <si>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</si>
  <si>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</si>
  <si>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</si>
  <si>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</si>
  <si>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</si>
  <si>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</si>
  <si>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</si>
  <si>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</si>
  <si>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</si>
  <si>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</si>
  <si>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</si>
  <si>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</si>
  <si>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</si>
  <si>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</si>
  <si>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</si>
  <si>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</si>
  <si>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</si>
  <si>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</si>
  <si>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</si>
  <si>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</si>
  <si>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</si>
  <si>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</si>
  <si>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</si>
  <si>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</si>
  <si>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</si>
  <si>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</si>
  <si>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</si>
  <si>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</si>
  <si>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</si>
  <si>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</si>
  <si>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</si>
  <si>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</si>
  <si>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</si>
  <si>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</si>
  <si>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</si>
  <si>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</si>
  <si>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</si>
  <si>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</si>
  <si>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</si>
  <si>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</si>
  <si>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</si>
  <si>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</si>
  <si>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</si>
  <si>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</si>
  <si>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</si>
  <si>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</si>
  <si>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</si>
  <si>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</si>
  <si>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</si>
  <si>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</si>
  <si>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</si>
  <si>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</si>
  <si>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</si>
  <si>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</si>
  <si>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</si>
  <si>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</si>
  <si>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</si>
  <si>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</si>
  <si>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</si>
  <si>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</si>
  <si>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</si>
  <si>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</si>
  <si>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</si>
  <si>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</si>
  <si>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</si>
  <si>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</si>
  <si>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</si>
  <si>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</si>
  <si>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</si>
  <si>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</si>
  <si>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</si>
  <si>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</si>
  <si>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</si>
  <si>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</si>
  <si>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</si>
  <si>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</si>
  <si>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</si>
  <si>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</si>
  <si>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</si>
  <si>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</si>
  <si>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</si>
  <si>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</si>
  <si>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</si>
  <si>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</si>
  <si>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</si>
  <si>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</si>
  <si>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</si>
  <si>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</si>
  <si>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</si>
  <si>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</si>
  <si>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</si>
  <si>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</si>
  <si>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</si>
  <si>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</si>
  <si>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</si>
  <si>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</si>
  <si>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</si>
  <si>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</si>
  <si>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</si>
  <si>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</si>
  <si>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</si>
  <si>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</si>
  <si>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</si>
  <si>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</si>
  <si>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</si>
  <si>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</si>
  <si>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</si>
  <si>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</si>
  <si>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</si>
  <si>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</si>
  <si>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</si>
  <si>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</si>
  <si>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</si>
  <si>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</si>
  <si>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</si>
  <si>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</si>
  <si>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</si>
  <si>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</si>
  <si>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</si>
  <si>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</si>
  <si>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</si>
  <si>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</si>
  <si>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</si>
  <si>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</si>
  <si>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</si>
  <si>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</si>
  <si>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</si>
  <si>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</si>
  <si>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</si>
  <si>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</si>
  <si>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</si>
  <si>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</si>
  <si>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</si>
  <si>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</si>
  <si>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</si>
  <si>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</si>
  <si>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</si>
  <si>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</si>
  <si>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</si>
  <si>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</si>
  <si>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</si>
  <si>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</si>
  <si>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</si>
  <si>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</si>
  <si>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</si>
  <si>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</si>
  <si>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</si>
  <si>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</si>
  <si>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</si>
  <si>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</si>
  <si>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</si>
  <si>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</si>
  <si>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</si>
  <si>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</si>
  <si>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</si>
  <si>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</si>
  <si>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</si>
  <si>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</si>
  <si>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</si>
  <si>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</si>
  <si>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</si>
  <si>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</si>
  <si>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</si>
  <si>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</si>
  <si>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</si>
  <si>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</si>
  <si>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</si>
  <si>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</si>
  <si>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</si>
  <si>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</si>
  <si>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</si>
  <si>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</si>
  <si>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</si>
  <si>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</si>
  <si>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</si>
  <si>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</si>
  <si>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</si>
  <si>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</si>
  <si>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</si>
  <si>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</si>
  <si>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</si>
  <si>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</si>
  <si>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</si>
  <si>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</si>
  <si>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</si>
  <si>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</si>
  <si>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</si>
  <si>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</si>
  <si>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</si>
  <si>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</si>
  <si>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</si>
  <si>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</si>
  <si>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</si>
  <si>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</si>
  <si>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</si>
  <si>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</si>
  <si>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</si>
  <si>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</si>
  <si>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</si>
  <si>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</si>
  <si>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</si>
  <si>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</si>
  <si>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</si>
  <si>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</si>
  <si>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</si>
  <si>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</si>
  <si>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</si>
  <si>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</si>
  <si>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</si>
  <si>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</si>
  <si>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</si>
  <si>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</si>
  <si>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</si>
  <si>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</si>
  <si>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</si>
  <si>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</si>
  <si>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</si>
  <si>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</si>
  <si>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</si>
  <si>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</si>
  <si>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</si>
  <si>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</si>
  <si>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</si>
  <si>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</si>
  <si>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</si>
  <si>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</si>
  <si>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</si>
  <si>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</si>
  <si>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</si>
  <si>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</si>
  <si>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</si>
  <si>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</si>
  <si>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</si>
  <si>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</si>
  <si>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</si>
  <si>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</si>
  <si>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</si>
  <si>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</si>
  <si>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</si>
  <si>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</si>
  <si>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</si>
  <si>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</si>
  <si>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</si>
  <si>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</si>
  <si>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</si>
  <si>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</si>
  <si>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</si>
  <si>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</si>
  <si>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</si>
  <si>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</si>
  <si>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</si>
  <si>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</si>
  <si>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</si>
  <si>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</si>
  <si>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</si>
  <si>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</si>
  <si>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</si>
  <si>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</si>
  <si>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</si>
  <si>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</si>
  <si>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</si>
  <si>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</si>
  <si>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</si>
  <si>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</si>
  <si>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</si>
  <si>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</si>
  <si>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</si>
  <si>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</si>
  <si>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</si>
  <si>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</si>
  <si>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</si>
  <si>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</si>
  <si>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</si>
  <si>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</si>
  <si>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</si>
  <si>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</si>
  <si>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</si>
  <si>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</si>
  <si>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</si>
  <si>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</si>
  <si>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</si>
  <si>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</si>
  <si>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</si>
  <si>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</si>
  <si>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</si>
  <si>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</si>
  <si>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</si>
  <si>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</si>
  <si>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</si>
  <si>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</si>
  <si>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</si>
  <si>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</si>
  <si>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</si>
  <si>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</si>
  <si>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</si>
  <si>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</si>
  <si>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</si>
  <si>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</si>
  <si>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</si>
  <si>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</si>
  <si>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</si>
  <si>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</si>
  <si>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</si>
  <si>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</si>
  <si>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</si>
  <si>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</si>
  <si>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</si>
  <si>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</si>
  <si>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</si>
  <si>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</si>
  <si>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</si>
  <si>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</si>
  <si>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</si>
  <si>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</si>
  <si>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</si>
  <si>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</si>
  <si>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</si>
  <si>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</si>
  <si>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</si>
  <si>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</si>
  <si>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</si>
  <si>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</si>
  <si>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</si>
  <si>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</si>
  <si>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</si>
  <si>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</si>
  <si>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</si>
  <si>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</si>
  <si>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</si>
  <si>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</si>
  <si>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</si>
  <si>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</si>
  <si>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</si>
  <si>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</si>
  <si>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</si>
  <si>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</si>
  <si>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</si>
  <si>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</si>
  <si>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</si>
  <si>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</si>
  <si>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</si>
  <si>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</si>
  <si>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</si>
  <si>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</si>
  <si>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</si>
  <si>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</si>
  <si>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</si>
  <si>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</si>
  <si>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</si>
  <si>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</si>
  <si>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</si>
  <si>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</si>
  <si>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</si>
  <si>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</si>
  <si>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</si>
  <si>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</si>
  <si>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</si>
  <si>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</si>
  <si>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</si>
  <si>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</si>
  <si>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</si>
  <si>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</si>
  <si>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</si>
  <si>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</si>
  <si>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</si>
  <si>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</si>
  <si>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</si>
  <si>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</si>
  <si>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</si>
  <si>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</si>
  <si>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</si>
  <si>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</si>
  <si>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</si>
  <si>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</si>
  <si>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</si>
  <si>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</si>
  <si>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</si>
  <si>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</si>
  <si>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</si>
  <si>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</si>
  <si>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</si>
  <si>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</si>
  <si>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</si>
  <si>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</si>
  <si>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</si>
  <si>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</si>
  <si>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</si>
  <si>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</si>
  <si>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</si>
  <si>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</si>
  <si>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</si>
  <si>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</si>
  <si>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</si>
  <si>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</si>
  <si>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</si>
  <si>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</si>
  <si>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</si>
  <si>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</si>
  <si>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</si>
  <si>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</si>
  <si>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</si>
  <si>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</si>
  <si>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</si>
  <si>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</si>
  <si>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</si>
  <si>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</si>
  <si>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</si>
  <si>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</si>
  <si>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</si>
  <si>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</si>
  <si>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</si>
  <si>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</si>
  <si>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</si>
  <si>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</si>
  <si>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</si>
  <si>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</si>
  <si>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</si>
  <si>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</si>
  <si>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</si>
  <si>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</si>
  <si>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</si>
  <si>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</si>
  <si>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</si>
  <si>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</si>
  <si>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</si>
  <si>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</si>
  <si>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</si>
  <si>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</si>
  <si>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</si>
  <si>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</si>
  <si>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</si>
  <si>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</si>
  <si>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</si>
  <si>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</si>
  <si>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</si>
  <si>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</si>
  <si>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</si>
  <si>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</si>
  <si>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</si>
  <si>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</si>
  <si>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</si>
  <si>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</si>
  <si>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</si>
  <si>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</si>
  <si>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</si>
  <si>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</si>
  <si>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</si>
  <si>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</si>
  <si>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</si>
  <si>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</si>
  <si>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</si>
  <si>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</si>
  <si>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</si>
  <si>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</si>
  <si>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</si>
  <si>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</si>
  <si>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</si>
  <si>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</si>
  <si>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</si>
  <si>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</si>
  <si>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</si>
  <si>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</si>
  <si>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</si>
  <si>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</si>
  <si>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</si>
  <si>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</si>
  <si>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</si>
  <si>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</si>
  <si>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</si>
  <si>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</si>
  <si>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</si>
  <si>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</si>
  <si>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</si>
  <si>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</si>
  <si>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</si>
  <si>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</si>
  <si>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</si>
  <si>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</si>
  <si>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</si>
  <si>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</si>
  <si>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</si>
  <si>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</si>
  <si>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</si>
  <si>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</si>
  <si>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</si>
  <si>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</si>
  <si>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</si>
  <si>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</si>
  <si>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</si>
  <si>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</si>
  <si>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</si>
  <si>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</si>
  <si>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</si>
  <si>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</si>
  <si>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</si>
  <si>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</si>
  <si>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</si>
  <si>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</si>
  <si>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</si>
  <si>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</si>
  <si>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</si>
  <si>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</si>
  <si>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</si>
  <si>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</si>
  <si>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</si>
  <si>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</si>
  <si>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</si>
  <si>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</si>
  <si>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</si>
  <si>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</si>
  <si>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</si>
  <si>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</si>
  <si>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</si>
  <si>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</si>
  <si>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</si>
  <si>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</si>
  <si>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</si>
  <si>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</si>
  <si>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</si>
  <si>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</si>
  <si>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</si>
  <si>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</si>
  <si>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</si>
  <si>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</si>
  <si>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</si>
  <si>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</si>
  <si>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</si>
  <si>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</si>
  <si>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</si>
  <si>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</si>
  <si>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</si>
  <si>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</si>
  <si>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</si>
  <si>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</si>
  <si>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</si>
  <si>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</si>
  <si>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</si>
  <si>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</si>
  <si>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</si>
  <si>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</si>
  <si>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</si>
  <si>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</si>
  <si>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</si>
  <si>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</si>
  <si>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</si>
  <si>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</si>
  <si>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</si>
  <si>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</si>
  <si>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</si>
  <si>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</si>
  <si>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</si>
  <si>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</si>
  <si>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</si>
  <si>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</si>
  <si>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</si>
  <si>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</si>
  <si>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</si>
  <si>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</si>
  <si>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</si>
  <si>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</si>
  <si>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</si>
  <si>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</si>
  <si>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</si>
  <si>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</si>
  <si>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</si>
  <si>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</si>
  <si>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</si>
  <si>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</si>
  <si>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</si>
  <si>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</si>
  <si>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</si>
  <si>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</si>
  <si>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</si>
  <si>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</si>
  <si>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</si>
  <si>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</si>
  <si>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</si>
  <si>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</si>
  <si>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</si>
  <si>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</si>
  <si>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</si>
  <si>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</si>
  <si>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</si>
  <si>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</si>
  <si>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</si>
  <si>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</si>
  <si>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</si>
  <si>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</si>
  <si>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</si>
  <si>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</si>
  <si>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</si>
  <si>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</si>
  <si>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</si>
  <si>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</si>
  <si>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</si>
  <si>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</si>
  <si>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</si>
  <si>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</si>
  <si>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</si>
  <si>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</si>
  <si>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</si>
  <si>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</si>
  <si>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</si>
  <si>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</si>
  <si>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</si>
  <si>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</si>
  <si>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</si>
  <si>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</si>
  <si>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</si>
  <si>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</si>
  <si>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</si>
  <si>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</si>
  <si>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</si>
  <si>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</si>
  <si>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</si>
  <si>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</si>
  <si>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</si>
  <si>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</si>
  <si>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</si>
  <si>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</si>
  <si>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</si>
  <si>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</si>
  <si>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</si>
  <si>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</si>
  <si>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</si>
  <si>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</si>
  <si>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</si>
  <si>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</si>
  <si>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</si>
  <si>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</si>
  <si>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</si>
  <si>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</si>
  <si>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</si>
  <si>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</si>
  <si>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</si>
  <si>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</si>
  <si>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</si>
  <si>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</si>
  <si>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</si>
  <si>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</si>
  <si>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</si>
  <si>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</si>
  <si>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</si>
  <si>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</si>
  <si>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</si>
  <si>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</si>
  <si>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</si>
  <si>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</si>
  <si>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</si>
  <si>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</si>
  <si>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</si>
  <si>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</si>
  <si>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</si>
  <si>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</si>
  <si>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</si>
  <si>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</si>
  <si>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</si>
  <si>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</si>
  <si>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</si>
  <si>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</si>
  <si>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</si>
  <si>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</si>
  <si>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</si>
  <si>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</si>
  <si>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</si>
  <si>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</si>
  <si>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</si>
  <si>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</si>
  <si>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</si>
  <si>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</si>
  <si>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</si>
  <si>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</si>
  <si>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</si>
  <si>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</si>
  <si>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</si>
  <si>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</si>
  <si>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</si>
  <si>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</si>
  <si>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</si>
  <si>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</si>
  <si>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</si>
  <si>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</si>
  <si>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</si>
  <si>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</si>
  <si>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</si>
  <si>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</si>
  <si>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</si>
  <si>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</si>
  <si>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</si>
  <si>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</si>
  <si>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</si>
  <si>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</si>
  <si>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</si>
  <si>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</si>
  <si>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</si>
  <si>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</si>
  <si>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</si>
  <si>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</si>
  <si>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</si>
  <si>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</si>
  <si>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</si>
  <si>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</si>
  <si>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</si>
  <si>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</si>
  <si>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</si>
  <si>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</si>
  <si>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</si>
  <si>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</si>
  <si>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</si>
  <si>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</si>
  <si>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</si>
  <si>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</si>
  <si>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</si>
  <si>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</si>
  <si>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</si>
  <si>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</si>
  <si>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</si>
  <si>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</si>
  <si>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</si>
  <si>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</si>
  <si>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</si>
  <si>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</si>
  <si>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</si>
  <si>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</si>
  <si>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</si>
  <si>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</si>
  <si>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</si>
  <si>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</si>
  <si>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</si>
  <si>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</si>
  <si>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</si>
  <si>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</si>
  <si>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</si>
  <si>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</si>
  <si>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</si>
  <si>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</si>
  <si>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</si>
  <si>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</si>
  <si>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</si>
  <si>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</si>
  <si>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</si>
  <si>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</si>
  <si>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</si>
  <si>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</si>
  <si>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</si>
  <si>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</si>
  <si>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</si>
  <si>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</si>
  <si>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</si>
  <si>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</si>
  <si>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</si>
  <si>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</si>
  <si>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</si>
  <si>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</si>
  <si>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</si>
  <si>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</si>
  <si>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</si>
  <si>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</si>
  <si>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</si>
  <si>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</si>
  <si>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</si>
  <si>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</si>
  <si>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</si>
  <si>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</si>
  <si>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</si>
  <si>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</si>
  <si>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</si>
  <si>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</si>
  <si>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</si>
  <si>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</si>
  <si>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</si>
  <si>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</si>
  <si>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</si>
  <si>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</si>
  <si>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</si>
  <si>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</si>
  <si>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</si>
  <si>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</si>
  <si>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</si>
  <si>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</si>
  <si>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</si>
  <si>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</si>
  <si>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</si>
  <si>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</si>
  <si>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</si>
  <si>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</si>
  <si>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</si>
  <si>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</si>
  <si>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</si>
  <si>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</si>
  <si>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</si>
  <si>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</si>
  <si>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</si>
  <si>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</si>
  <si>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</si>
  <si>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</si>
  <si>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</si>
  <si>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</si>
  <si>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</si>
  <si>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</si>
  <si>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</si>
  <si>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</si>
  <si>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</si>
  <si>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</si>
  <si>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</si>
  <si>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</si>
  <si>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</si>
  <si>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</si>
  <si>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</si>
  <si>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</si>
  <si>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</si>
  <si>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</si>
  <si>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</si>
  <si>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</si>
  <si>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</si>
  <si>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</si>
  <si>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</si>
  <si>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</si>
  <si>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</si>
  <si>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</si>
  <si>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</si>
  <si>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</si>
  <si>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</si>
  <si>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</si>
  <si>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</si>
  <si>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</si>
  <si>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</si>
  <si>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</si>
  <si>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</si>
  <si>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</si>
  <si>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</si>
  <si>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</si>
  <si>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</si>
  <si>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</si>
  <si>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</si>
  <si>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</si>
  <si>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</si>
  <si>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</si>
  <si>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</si>
  <si>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</si>
  <si>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</si>
  <si>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</si>
  <si>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</si>
  <si>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</si>
  <si>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</si>
  <si>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</si>
  <si>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</si>
  <si>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</si>
  <si>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</si>
  <si>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</si>
  <si>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</si>
  <si>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</si>
  <si>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</si>
  <si>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</si>
  <si>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</si>
  <si>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</si>
  <si>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</si>
  <si>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</si>
  <si>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</si>
  <si>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</si>
  <si>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</si>
  <si>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</si>
  <si>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</si>
  <si>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</si>
  <si>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</si>
  <si>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</si>
  <si>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</si>
  <si>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</si>
  <si>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</si>
  <si>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</si>
  <si>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</si>
  <si>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</si>
  <si>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</si>
  <si>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</si>
  <si>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</si>
  <si>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</si>
  <si>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</si>
  <si>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</si>
  <si>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</si>
  <si>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</si>
  <si>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</si>
  <si>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</si>
  <si>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</si>
  <si>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</si>
  <si>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</si>
  <si>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</si>
  <si>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</si>
  <si>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</si>
  <si>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</si>
  <si>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</si>
  <si>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</si>
  <si>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</si>
  <si>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</si>
  <si>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</si>
  <si>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</si>
  <si>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</si>
  <si>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</si>
  <si>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</si>
  <si>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</si>
  <si>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</si>
  <si>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</si>
  <si>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</si>
  <si>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</si>
  <si>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</si>
  <si>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</si>
  <si>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</si>
  <si>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</si>
  <si>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</si>
  <si>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</si>
  <si>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</si>
  <si>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</si>
  <si>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</si>
  <si>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</si>
  <si>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</si>
  <si>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</si>
  <si>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</si>
  <si>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</si>
  <si>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</si>
  <si>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</si>
  <si>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</si>
  <si>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</si>
  <si>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</si>
  <si>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</si>
  <si>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</si>
  <si>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</si>
  <si>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</si>
  <si>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</si>
  <si>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</si>
  <si>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</si>
  <si>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</si>
  <si>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</si>
  <si>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</si>
  <si>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</si>
  <si>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</si>
  <si>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</si>
  <si>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</si>
  <si>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</si>
  <si>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</si>
  <si>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</si>
  <si>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</si>
  <si>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</si>
  <si>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</si>
  <si>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</si>
  <si>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</si>
  <si>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</si>
  <si>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</si>
  <si>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</si>
  <si>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</si>
  <si>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</si>
  <si>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</si>
  <si>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</si>
  <si>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</si>
  <si>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</si>
  <si>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</si>
  <si>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</si>
  <si>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</si>
  <si>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</si>
  <si>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</si>
  <si>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</si>
  <si>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</si>
  <si>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</si>
  <si>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</si>
  <si>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</si>
  <si>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</si>
  <si>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</si>
  <si>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</si>
  <si>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</si>
  <si>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</si>
  <si>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</si>
  <si>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</si>
  <si>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</si>
  <si>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</si>
  <si>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</si>
  <si>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</si>
  <si>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</si>
  <si>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</si>
  <si>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</si>
  <si>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</si>
  <si>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</si>
  <si>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</si>
  <si>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</si>
  <si>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</si>
  <si>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</si>
  <si>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</si>
  <si>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</si>
  <si>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</si>
  <si>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</si>
  <si>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</si>
  <si>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</si>
  <si>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</si>
  <si>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</si>
  <si>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</si>
  <si>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</si>
  <si>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</si>
  <si>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</si>
  <si>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</si>
  <si>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</si>
  <si>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</si>
  <si>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</si>
  <si>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</si>
  <si>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</si>
  <si>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</si>
  <si>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</si>
  <si>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</si>
  <si>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</si>
  <si>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</si>
  <si>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</si>
  <si>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</si>
  <si>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</si>
  <si>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</si>
  <si>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</si>
  <si>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</si>
  <si>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</si>
  <si>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</si>
  <si>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</si>
  <si>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</si>
  <si>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</si>
  <si>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</si>
  <si>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</si>
  <si>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</si>
  <si>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</si>
  <si>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</si>
  <si>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</si>
  <si>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</si>
  <si>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</si>
  <si>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</si>
  <si>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</si>
  <si>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</si>
  <si>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</si>
  <si>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</si>
  <si>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</si>
  <si>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</si>
  <si>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</si>
  <si>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</si>
  <si>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</si>
  <si>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</si>
  <si>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</si>
  <si>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</si>
  <si>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</si>
  <si>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</si>
  <si>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</si>
  <si>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</si>
  <si>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</si>
  <si>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</si>
  <si>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</si>
  <si>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</si>
  <si>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</si>
  <si>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</si>
  <si>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</si>
  <si>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</si>
  <si>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</si>
  <si>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</si>
  <si>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</si>
  <si>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</si>
  <si>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</si>
  <si>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</si>
  <si>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</si>
  <si>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</si>
  <si>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</si>
  <si>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</si>
  <si>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</si>
  <si>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</si>
  <si>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</si>
  <si>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</si>
  <si>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</si>
  <si>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</si>
  <si>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</si>
  <si>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</si>
  <si>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</si>
  <si>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</si>
  <si>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</si>
  <si>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</si>
  <si>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</si>
  <si>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</si>
  <si>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</si>
  <si>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</si>
  <si>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</si>
  <si>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</si>
  <si>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</si>
  <si>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</si>
  <si>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</si>
  <si>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</si>
  <si>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</si>
  <si>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</si>
  <si>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</si>
  <si>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</si>
  <si>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</si>
  <si>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</si>
  <si>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</si>
  <si>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</si>
  <si>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</si>
  <si>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</si>
  <si>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</si>
  <si>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</si>
  <si>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</si>
  <si>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</si>
  <si>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</si>
  <si>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</si>
  <si>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</si>
  <si>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</si>
  <si>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</si>
  <si>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</si>
  <si>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</si>
  <si>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</si>
  <si>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</si>
  <si>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</si>
  <si>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</si>
  <si>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</si>
  <si>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</si>
  <si>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</si>
  <si>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</si>
  <si>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</si>
  <si>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</si>
  <si>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</si>
  <si>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</si>
  <si>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</si>
  <si>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</si>
  <si>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</si>
  <si>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</si>
  <si>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</si>
  <si>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</si>
  <si>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</si>
  <si>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</si>
  <si>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</si>
  <si>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</si>
  <si>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</si>
  <si>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</si>
  <si>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</si>
  <si>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</si>
  <si>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</si>
  <si>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</si>
  <si>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</si>
  <si>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</si>
  <si>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</si>
  <si>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</si>
  <si>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</si>
  <si>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</si>
  <si>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</si>
  <si>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</si>
  <si>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</si>
  <si>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</si>
  <si>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</si>
  <si>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</si>
  <si>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</si>
  <si>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</si>
  <si>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</si>
  <si>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</si>
  <si>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</si>
  <si>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</si>
  <si>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</si>
  <si>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</si>
  <si>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</si>
  <si>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</si>
  <si>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</si>
  <si>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</si>
  <si>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</si>
  <si>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</si>
  <si>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</si>
  <si>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</si>
  <si>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</si>
  <si>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</si>
  <si>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</si>
  <si>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</si>
  <si>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</si>
  <si>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</si>
  <si>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</si>
  <si>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</si>
  <si>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</si>
  <si>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</si>
  <si>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</si>
  <si>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</si>
  <si>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</si>
  <si>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</si>
  <si>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</si>
  <si>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</si>
  <si>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</si>
  <si>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</si>
  <si>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</si>
  <si>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</si>
  <si>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</si>
  <si>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</si>
  <si>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</si>
  <si>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</si>
  <si>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</si>
  <si>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</si>
  <si>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</si>
  <si>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</si>
  <si>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</si>
  <si>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</si>
  <si>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</si>
  <si>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</si>
  <si>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</si>
  <si>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</si>
  <si>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</si>
  <si>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</si>
  <si>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</si>
  <si>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</si>
  <si>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</si>
  <si>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</si>
  <si>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</si>
  <si>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</si>
  <si>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</si>
  <si>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</si>
  <si>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</si>
  <si>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</si>
  <si>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</si>
  <si>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</si>
  <si>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</si>
  <si>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</si>
  <si>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</si>
  <si>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</si>
  <si>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</si>
  <si>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</si>
  <si>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</si>
  <si>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</si>
  <si>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</si>
  <si>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</si>
  <si>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</si>
  <si>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</si>
  <si>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</si>
  <si>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</si>
  <si>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</si>
  <si>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</si>
  <si>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</si>
  <si>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</si>
  <si>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</si>
  <si>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</si>
  <si>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</si>
  <si>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</si>
  <si>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</si>
  <si>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</si>
  <si>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</si>
  <si>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</si>
  <si>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</si>
  <si>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</si>
  <si>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</si>
  <si>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</si>
  <si>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</si>
  <si>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</si>
  <si>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</si>
  <si>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</si>
  <si>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</si>
  <si>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</si>
  <si>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</si>
  <si>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</si>
  <si>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</si>
  <si>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</si>
  <si>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</si>
  <si>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</si>
  <si>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</si>
  <si>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</si>
  <si>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</si>
  <si>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</si>
  <si>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</si>
  <si>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</si>
  <si>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</si>
  <si>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</si>
  <si>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</si>
  <si>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</si>
  <si>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</si>
  <si>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</si>
  <si>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</si>
  <si>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</si>
  <si>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</si>
  <si>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</si>
  <si>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</si>
  <si>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</si>
  <si>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</si>
  <si>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</si>
  <si>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</si>
  <si>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</si>
  <si>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</si>
  <si>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</si>
  <si>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</si>
  <si>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</si>
  <si>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</si>
  <si>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</si>
  <si>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</si>
  <si>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</si>
  <si>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</si>
  <si>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</si>
  <si>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</si>
  <si>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</si>
  <si>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</si>
  <si>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</si>
  <si>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</si>
  <si>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</si>
  <si>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</si>
  <si>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</si>
  <si>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</si>
  <si>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</si>
  <si>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</si>
  <si>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</si>
  <si>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</si>
  <si>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</si>
  <si>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</si>
  <si>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</si>
  <si>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</si>
  <si>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</si>
  <si>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</si>
  <si>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</si>
  <si>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</si>
  <si>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</si>
  <si>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</si>
  <si>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</si>
  <si>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</si>
  <si>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</si>
  <si>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</si>
  <si>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</si>
  <si>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</si>
  <si>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</si>
  <si>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</si>
  <si>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</si>
  <si>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</si>
  <si>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</si>
  <si>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</si>
  <si>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</si>
  <si>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</si>
  <si>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</si>
  <si>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</si>
  <si>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</si>
  <si>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</si>
  <si>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</si>
  <si>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</si>
  <si>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</si>
  <si>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</si>
  <si>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</si>
  <si>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</si>
  <si>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</si>
  <si>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</si>
  <si>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</si>
  <si>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</si>
  <si>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</si>
  <si>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</si>
  <si>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</si>
  <si>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</si>
  <si>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</si>
  <si>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</si>
  <si>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</si>
  <si>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</si>
  <si>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</si>
  <si>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</si>
  <si>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</si>
  <si>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</si>
  <si>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</si>
  <si>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</si>
  <si>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</si>
  <si>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</si>
  <si>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</si>
  <si>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</si>
  <si>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</si>
  <si>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</si>
  <si>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</si>
  <si>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</si>
  <si>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</si>
  <si>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</si>
  <si>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</si>
  <si>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</si>
  <si>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</si>
  <si>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</si>
  <si>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</si>
  <si>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</si>
  <si>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</si>
  <si>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</si>
  <si>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</si>
  <si>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</si>
  <si>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</si>
  <si>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</si>
  <si>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</si>
  <si>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</si>
  <si>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</si>
  <si>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</si>
  <si>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</si>
  <si>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</si>
  <si>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</si>
  <si>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</si>
  <si>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</si>
  <si>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</si>
  <si>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</si>
  <si>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</si>
  <si>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</si>
  <si>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</si>
  <si>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</si>
  <si>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</si>
  <si>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</si>
  <si>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</si>
  <si>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</si>
  <si>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</si>
  <si>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</si>
  <si>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</si>
  <si>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</si>
  <si>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</si>
  <si>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</si>
  <si>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</si>
  <si>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</si>
  <si>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</si>
  <si>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</si>
  <si>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</si>
  <si>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</si>
  <si>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</si>
  <si>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</si>
  <si>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</si>
  <si>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</si>
  <si>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</si>
  <si>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</si>
  <si>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</si>
  <si>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</si>
  <si>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</si>
  <si>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</si>
  <si>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</si>
  <si>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</si>
  <si>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</si>
  <si>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</si>
  <si>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</si>
  <si>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</si>
  <si>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</si>
  <si>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</si>
  <si>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</si>
  <si>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</si>
  <si>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</si>
  <si>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</si>
  <si>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</si>
  <si>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</si>
  <si>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</si>
  <si>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</si>
  <si>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</si>
  <si>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</si>
  <si>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</si>
  <si>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</si>
  <si>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</si>
  <si>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</si>
  <si>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</si>
  <si>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</si>
  <si>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</si>
  <si>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</si>
  <si>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</si>
  <si>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</si>
  <si>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</si>
  <si>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</si>
  <si>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</si>
  <si>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</si>
  <si>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</si>
  <si>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</si>
  <si>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</si>
  <si>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</si>
  <si>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</si>
  <si>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</si>
  <si>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</si>
  <si>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</si>
  <si>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</si>
  <si>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</si>
  <si>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</si>
  <si>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</si>
  <si>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</si>
  <si>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</si>
  <si>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</si>
  <si>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</si>
  <si>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</si>
  <si>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</si>
  <si>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</si>
  <si>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</si>
  <si>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</si>
  <si>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</si>
  <si>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</si>
  <si>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</si>
  <si>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</si>
  <si>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</si>
  <si>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</si>
  <si>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</si>
  <si>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</si>
  <si>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</si>
  <si>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</si>
  <si>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</si>
  <si>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</si>
  <si>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</si>
  <si>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</si>
  <si>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</si>
  <si>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</si>
  <si>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</si>
  <si>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</si>
  <si>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</si>
  <si>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</si>
  <si>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</si>
  <si>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</si>
  <si>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</si>
  <si>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</si>
  <si>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</si>
  <si>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</si>
  <si>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</si>
  <si>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</si>
  <si>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</si>
  <si>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</si>
  <si>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</si>
  <si>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</si>
  <si>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</si>
  <si>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</si>
  <si>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</si>
  <si>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</si>
  <si>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</si>
  <si>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</si>
  <si>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</si>
  <si>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</si>
  <si>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</si>
  <si>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</si>
  <si>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</si>
  <si>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</si>
  <si>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</si>
  <si>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</si>
  <si>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</si>
  <si>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</si>
  <si>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</si>
  <si>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</si>
  <si>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</si>
  <si>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</si>
  <si>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</si>
  <si>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</si>
  <si>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</si>
  <si>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</si>
  <si>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</si>
  <si>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</si>
  <si>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</si>
  <si>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</si>
  <si>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</si>
  <si>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</si>
  <si>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</si>
  <si>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</si>
  <si>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</si>
  <si>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</si>
  <si>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</si>
  <si>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</si>
  <si>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</si>
  <si>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</si>
  <si>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</si>
  <si>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</si>
  <si>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</si>
  <si>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</si>
  <si>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</si>
  <si>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</si>
  <si>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</si>
  <si>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</si>
  <si>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</si>
  <si>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</si>
  <si>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</si>
  <si>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</si>
  <si>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</si>
  <si>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</si>
  <si>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</si>
  <si>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</si>
  <si>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</si>
  <si>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</si>
  <si>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</si>
  <si>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</si>
  <si>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</si>
  <si>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</si>
  <si>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</si>
  <si>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</si>
  <si>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</si>
  <si>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</si>
  <si>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</si>
  <si>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</si>
  <si>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</si>
  <si>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</si>
  <si>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</si>
  <si>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</si>
  <si>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</si>
  <si>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</si>
  <si>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</si>
  <si>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</si>
  <si>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</si>
  <si>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</si>
  <si>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</si>
  <si>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</si>
  <si>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</si>
  <si>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</si>
  <si>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</si>
  <si>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</si>
  <si>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</si>
  <si>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</si>
  <si>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</si>
  <si>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</si>
  <si>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</si>
  <si>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</si>
  <si>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</si>
  <si>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</si>
  <si>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</si>
  <si>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</si>
  <si>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</si>
  <si>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</si>
  <si>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</si>
  <si>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</si>
  <si>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</si>
  <si>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</si>
  <si>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</si>
  <si>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</si>
  <si>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</si>
  <si>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</si>
  <si>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</si>
  <si>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</si>
  <si>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</si>
  <si>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</si>
  <si>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</si>
  <si>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</si>
  <si>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</si>
  <si>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</si>
  <si>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</si>
  <si>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</si>
  <si>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</si>
  <si>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</si>
  <si>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</si>
  <si>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</si>
  <si>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</si>
  <si>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</si>
  <si>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</si>
  <si>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</si>
  <si>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</si>
  <si>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</si>
  <si>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</si>
  <si>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</si>
  <si>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</si>
  <si>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</si>
  <si>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</si>
  <si>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</si>
  <si>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</si>
  <si>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</si>
  <si>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</si>
  <si>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</si>
  <si>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</si>
  <si>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</si>
  <si>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</si>
  <si>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</si>
  <si>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</si>
  <si>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</si>
  <si>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</si>
  <si>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</si>
  <si>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</si>
  <si>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</si>
  <si>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</si>
  <si>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</si>
  <si>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</si>
  <si>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</si>
  <si>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</si>
  <si>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</si>
  <si>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</si>
  <si>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</si>
  <si>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</si>
  <si>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</si>
  <si>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</si>
  <si>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</si>
  <si>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</si>
  <si>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</si>
  <si>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</si>
  <si>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</si>
  <si>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</si>
  <si>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</si>
  <si>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</si>
  <si>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</si>
  <si>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</si>
  <si>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</si>
  <si>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</si>
  <si>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</si>
  <si>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</si>
  <si>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</si>
  <si>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</si>
  <si>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</si>
  <si>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</si>
  <si>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</si>
  <si>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</si>
  <si>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</si>
  <si>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</si>
  <si>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</si>
  <si>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</si>
  <si>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</si>
  <si>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</si>
  <si>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</si>
  <si>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</si>
  <si>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</si>
  <si>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</si>
  <si>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</si>
  <si>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</si>
  <si>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</si>
  <si>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</si>
  <si>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</si>
  <si>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</si>
  <si>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</si>
  <si>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</si>
  <si>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</si>
  <si>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</si>
  <si>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</si>
  <si>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</si>
  <si>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</si>
  <si>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</si>
  <si>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</si>
  <si>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</si>
  <si>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</si>
  <si>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</si>
  <si>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</si>
  <si>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</si>
  <si>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</si>
  <si>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</si>
  <si>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</si>
  <si>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</si>
  <si>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</si>
  <si>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</si>
  <si>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</si>
  <si>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</si>
  <si>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</si>
  <si>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</si>
  <si>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</si>
  <si>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</si>
  <si>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</si>
  <si>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</si>
  <si>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</si>
  <si>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</si>
  <si>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</si>
  <si>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</si>
  <si>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</si>
  <si>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</si>
  <si>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</si>
  <si>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</si>
  <si>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</si>
  <si>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</si>
  <si>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</si>
  <si>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</si>
  <si>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</si>
  <si>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</si>
  <si>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</si>
  <si>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</si>
  <si>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</si>
  <si>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</si>
  <si>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</si>
  <si>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</si>
  <si>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</si>
  <si>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</si>
  <si>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</si>
  <si>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</si>
  <si>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</si>
  <si>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</si>
  <si>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</si>
  <si>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</si>
  <si>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</si>
  <si>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</si>
  <si>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</si>
  <si>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</si>
  <si>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</si>
  <si>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</si>
  <si>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</si>
  <si>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</si>
  <si>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</si>
  <si>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</si>
  <si>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</si>
  <si>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</si>
  <si>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</si>
  <si>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</si>
  <si>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</si>
  <si>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</si>
  <si>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</si>
  <si>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</si>
  <si>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</si>
  <si>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</si>
  <si>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</si>
  <si>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</si>
  <si>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</si>
  <si>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</si>
  <si>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</si>
  <si>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</si>
  <si>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</si>
  <si>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</si>
  <si>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</si>
  <si>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</si>
  <si>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</si>
  <si>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</si>
  <si>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</si>
  <si>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</si>
  <si>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</si>
  <si>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</si>
  <si>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</si>
  <si>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</si>
  <si>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</si>
  <si>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</si>
  <si>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</si>
  <si>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</si>
  <si>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</si>
  <si>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</si>
  <si>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</si>
  <si>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</si>
  <si>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</si>
  <si>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</si>
  <si>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</si>
  <si>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</si>
  <si>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</si>
  <si>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</si>
  <si>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</si>
  <si>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</si>
  <si>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</si>
  <si>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</si>
  <si>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</si>
  <si>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</si>
  <si>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</si>
  <si>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</si>
  <si>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</si>
  <si>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</si>
  <si>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</si>
  <si>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</si>
  <si>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</si>
  <si>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</si>
  <si>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</si>
  <si>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</si>
  <si>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</si>
  <si>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</si>
  <si>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</si>
  <si>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</si>
  <si>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</si>
  <si>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</si>
  <si>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</si>
  <si>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</si>
  <si>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</si>
  <si>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</si>
  <si>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</si>
  <si>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</si>
  <si>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</si>
  <si>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</si>
  <si>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</si>
  <si>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</si>
  <si>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</si>
  <si>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</si>
  <si>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</si>
  <si>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</si>
  <si>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</si>
  <si>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</si>
  <si>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</si>
  <si>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</si>
  <si>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</si>
  <si>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</si>
  <si>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</si>
  <si>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</si>
  <si>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</si>
  <si>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</si>
  <si>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</si>
  <si>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</si>
  <si>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</si>
  <si>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</si>
  <si>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</si>
  <si>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</si>
  <si>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</si>
  <si>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</si>
  <si>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</si>
  <si>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</si>
  <si>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</si>
  <si>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</si>
  <si>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</si>
  <si>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</si>
  <si>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</si>
  <si>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</si>
  <si>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</si>
  <si>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</si>
  <si>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</si>
  <si>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</si>
  <si>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</si>
  <si>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</si>
  <si>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</si>
  <si>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</si>
  <si>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</si>
  <si>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</si>
  <si>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</si>
  <si>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</si>
  <si>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</si>
  <si>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</si>
  <si>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</si>
  <si>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</si>
  <si>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</si>
  <si>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</si>
  <si>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</si>
  <si>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</si>
  <si>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</si>
  <si>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</si>
  <si>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</si>
  <si>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</si>
  <si>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</si>
  <si>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</si>
  <si>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</si>
  <si>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</si>
  <si>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</si>
  <si>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</si>
  <si>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</si>
  <si>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</si>
  <si>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</si>
  <si>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</si>
  <si>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</si>
  <si>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</si>
  <si>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</si>
  <si>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</si>
  <si>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</si>
  <si>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</si>
  <si>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</si>
  <si>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</si>
  <si>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</si>
  <si>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</si>
  <si>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</si>
  <si>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</si>
  <si>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</si>
  <si>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</si>
  <si>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</si>
  <si>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</si>
  <si>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</si>
  <si>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</si>
  <si>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</si>
  <si>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</si>
  <si>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</si>
  <si>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</si>
  <si>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</si>
  <si>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</si>
  <si>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</si>
  <si>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</si>
  <si>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</si>
  <si>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</si>
  <si>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</si>
  <si>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</si>
  <si>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</si>
  <si>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</si>
  <si>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</si>
  <si>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</si>
  <si>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</si>
  <si>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</si>
  <si>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</si>
  <si>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</si>
  <si>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</si>
  <si>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</si>
  <si>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</si>
  <si>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</si>
  <si>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</si>
  <si>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</si>
  <si>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</si>
  <si>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</si>
  <si>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</si>
  <si>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</si>
  <si>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</si>
  <si>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</si>
  <si>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</si>
  <si>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</si>
  <si>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</si>
  <si>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</si>
  <si>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</si>
  <si>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</si>
  <si>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</si>
  <si>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</si>
  <si>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</si>
  <si>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</si>
  <si>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</si>
  <si>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</si>
  <si>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</si>
  <si>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</si>
  <si>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</si>
  <si>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</si>
  <si>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</si>
  <si>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</si>
  <si>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</si>
  <si>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</si>
  <si>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</si>
  <si>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</si>
  <si>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</si>
  <si>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</si>
  <si>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</si>
  <si>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</si>
  <si>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</si>
  <si>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</si>
  <si>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</si>
  <si>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</si>
  <si>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</si>
  <si>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</si>
  <si>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</si>
  <si>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</si>
  <si>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</si>
  <si>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</si>
  <si>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</si>
  <si>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</si>
  <si>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</si>
  <si>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</si>
  <si>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</si>
  <si>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</si>
  <si>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</si>
  <si>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</si>
  <si>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</si>
  <si>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</si>
  <si>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</si>
  <si>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</si>
  <si>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</si>
  <si>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</si>
  <si>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</si>
  <si>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</si>
  <si>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</si>
  <si>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</si>
  <si>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</si>
  <si>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</si>
  <si>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</si>
  <si>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</si>
  <si>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</si>
  <si>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</si>
  <si>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</si>
  <si>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</si>
  <si>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</si>
  <si>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</si>
  <si>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</si>
  <si>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</si>
  <si>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</si>
  <si>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</si>
  <si>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</si>
  <si>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</si>
  <si>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</si>
  <si>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</si>
  <si>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</si>
  <si>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</si>
  <si>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</si>
  <si>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</si>
  <si>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</si>
  <si>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</si>
  <si>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</si>
  <si>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</si>
  <si>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</si>
  <si>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</si>
  <si>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</si>
  <si>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</si>
  <si>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</si>
  <si>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</si>
  <si>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</si>
  <si>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</si>
  <si>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</si>
  <si>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</si>
  <si>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</si>
  <si>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</si>
  <si>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</si>
  <si>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</si>
  <si>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</si>
  <si>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</si>
  <si>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</si>
  <si>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</si>
  <si>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</si>
  <si>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</si>
  <si>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</si>
  <si>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</si>
  <si>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</si>
  <si>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</si>
  <si>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</si>
  <si>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</si>
  <si>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</si>
  <si>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</si>
  <si>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</si>
  <si>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</si>
  <si>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</si>
  <si>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</si>
  <si>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</si>
  <si>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</si>
  <si>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</si>
  <si>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</si>
  <si>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</si>
  <si>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</si>
  <si>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</si>
  <si>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</si>
  <si>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</si>
  <si>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</si>
  <si>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</si>
  <si>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</si>
  <si>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</si>
  <si>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</si>
  <si>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</si>
  <si>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</si>
  <si>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</si>
  <si>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</si>
  <si>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</si>
  <si>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</si>
  <si>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</si>
  <si>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</si>
  <si>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</si>
  <si>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</si>
  <si>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</si>
  <si>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</si>
  <si>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</si>
  <si>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</si>
  <si>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</si>
  <si>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</si>
  <si>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</si>
  <si>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</si>
  <si>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</si>
  <si>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</si>
  <si>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</si>
  <si>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</si>
  <si>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</si>
  <si>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</si>
  <si>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</si>
  <si>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</si>
  <si>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</si>
  <si>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</si>
  <si>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</si>
  <si>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</si>
  <si>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</si>
  <si>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</si>
  <si>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</si>
  <si>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</si>
  <si>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</si>
  <si>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</si>
  <si>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</si>
  <si>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</si>
  <si>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</si>
  <si>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</si>
  <si>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</si>
  <si>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</si>
  <si>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</si>
  <si>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</si>
  <si>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</si>
  <si>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</si>
  <si>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</si>
  <si>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</si>
  <si>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</si>
  <si>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</si>
  <si>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</si>
  <si>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</si>
  <si>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</si>
  <si>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</si>
  <si>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</si>
  <si>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</si>
  <si>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</si>
  <si>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</si>
  <si>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</si>
  <si>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</si>
  <si>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</si>
  <si>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</si>
  <si>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</si>
  <si>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</si>
  <si>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</si>
  <si>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</si>
  <si>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</si>
  <si>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</si>
  <si>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</si>
  <si>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</si>
  <si>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</si>
  <si>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</si>
  <si>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</si>
  <si>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</si>
  <si>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</si>
  <si>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</si>
  <si>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</si>
  <si>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</si>
  <si>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</si>
  <si>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</si>
  <si>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</si>
  <si>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</si>
  <si>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</si>
  <si>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</si>
  <si>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</si>
  <si>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</si>
  <si>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</si>
  <si>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</si>
  <si>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</si>
  <si>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</si>
  <si>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</si>
  <si>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</si>
  <si>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</si>
  <si>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</si>
  <si>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</si>
  <si>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</si>
  <si>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</si>
  <si>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</si>
  <si>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</si>
  <si>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</si>
  <si>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</si>
  <si>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</si>
  <si>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</si>
  <si>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</si>
  <si>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</si>
  <si>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</si>
  <si>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</si>
  <si>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</si>
  <si>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</si>
  <si>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</si>
  <si>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</si>
  <si>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</si>
  <si>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</si>
  <si>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</si>
  <si>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</si>
  <si>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</si>
  <si>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</si>
  <si>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</si>
  <si>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</si>
  <si>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</si>
  <si>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</si>
  <si>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</si>
  <si>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</si>
  <si>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</si>
  <si>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</si>
  <si>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</si>
  <si>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</si>
  <si>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</si>
  <si>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</si>
  <si>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</si>
  <si>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</si>
  <si>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</si>
  <si>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</si>
  <si>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</si>
  <si>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</si>
  <si>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</si>
  <si>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</si>
  <si>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</si>
  <si>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</si>
  <si>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</si>
  <si>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</si>
  <si>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</si>
  <si>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</si>
  <si>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</si>
  <si>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</si>
  <si>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</si>
  <si>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</si>
  <si>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</si>
  <si>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</si>
  <si>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</si>
  <si>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</si>
  <si>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</si>
  <si>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</si>
  <si>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</si>
  <si>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</si>
  <si>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</si>
  <si>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</si>
  <si>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</si>
  <si>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</si>
  <si>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</si>
  <si>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</si>
  <si>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</si>
  <si>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</si>
  <si>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</si>
  <si>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</si>
  <si>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</si>
  <si>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</si>
  <si>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</si>
  <si>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</si>
  <si>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</si>
  <si>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</si>
  <si>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</si>
  <si>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</si>
  <si>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</si>
  <si>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</si>
  <si>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</si>
  <si>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</si>
  <si>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</si>
  <si>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</si>
  <si>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</si>
  <si>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</si>
  <si>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</si>
  <si>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</si>
  <si>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</si>
  <si>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</si>
  <si>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</si>
  <si>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</si>
  <si>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</si>
  <si>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</si>
  <si>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</si>
  <si>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</si>
  <si>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</si>
  <si>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</si>
  <si>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</si>
  <si>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</si>
  <si>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</si>
  <si>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</si>
  <si>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</si>
  <si>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</si>
  <si>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</si>
  <si>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</si>
  <si>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</si>
  <si>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</si>
  <si>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</si>
  <si>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</si>
  <si>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</si>
  <si>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</si>
  <si>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</si>
  <si>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</si>
  <si>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</si>
  <si>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</si>
  <si>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</si>
  <si>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</si>
  <si>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</si>
  <si>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</si>
  <si>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</si>
  <si>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</si>
  <si>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</si>
  <si>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</si>
  <si>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</si>
  <si>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</si>
  <si>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</si>
  <si>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</si>
  <si>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</si>
  <si>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</si>
  <si>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</si>
  <si>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</si>
  <si>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</si>
  <si>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</si>
  <si>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</si>
  <si>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</si>
  <si>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</si>
  <si>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</si>
  <si>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</si>
  <si>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</si>
  <si>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</si>
  <si>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</si>
  <si>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</si>
  <si>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</si>
  <si>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</si>
  <si>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</si>
  <si>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</si>
  <si>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</si>
  <si>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</si>
  <si>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</si>
  <si>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</si>
  <si>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</si>
  <si>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</si>
  <si>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</si>
  <si>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</si>
  <si>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</si>
  <si>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</si>
  <si>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</si>
  <si>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</si>
  <si>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</si>
  <si>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</si>
  <si>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</si>
  <si>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</si>
  <si>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</si>
  <si>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</si>
  <si>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</si>
  <si>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</si>
  <si>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</si>
  <si>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</si>
  <si>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</si>
  <si>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</si>
  <si>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</si>
  <si>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</si>
  <si>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</si>
  <si>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</si>
  <si>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</si>
  <si>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</si>
  <si>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</si>
  <si>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</si>
  <si>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</si>
  <si>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</si>
  <si>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</si>
  <si>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</si>
  <si>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</si>
  <si>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</si>
  <si>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</si>
  <si>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</si>
  <si>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</si>
  <si>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</si>
  <si>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</si>
  <si>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</si>
  <si>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</si>
  <si>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</si>
  <si>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</si>
  <si>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</si>
  <si>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</si>
  <si>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</si>
  <si>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</si>
  <si>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</si>
  <si>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</si>
  <si>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</si>
  <si>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</si>
  <si>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</si>
  <si>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</si>
  <si>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</si>
  <si>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</si>
  <si>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</si>
  <si>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</si>
  <si>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</si>
  <si>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</si>
  <si>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</si>
  <si>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</si>
  <si>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</si>
  <si>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</si>
  <si>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</si>
  <si>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</si>
  <si>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</si>
  <si>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</si>
  <si>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</si>
  <si>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</si>
  <si>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</si>
  <si>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</si>
  <si>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</si>
  <si>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</si>
  <si>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</si>
  <si>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</si>
  <si>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</si>
  <si>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</si>
  <si>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</si>
  <si>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</si>
  <si>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</si>
  <si>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</si>
  <si>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</si>
  <si>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</si>
  <si>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</si>
  <si>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</si>
  <si>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</si>
  <si>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</si>
  <si>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</si>
  <si>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</si>
  <si>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</si>
  <si>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</si>
  <si>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</si>
  <si>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</si>
  <si>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</si>
  <si>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</si>
  <si>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</si>
  <si>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</si>
  <si>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</si>
  <si>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</si>
  <si>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</si>
  <si>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</si>
  <si>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</si>
  <si>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</si>
  <si>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</si>
  <si>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</si>
  <si>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</si>
  <si>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</si>
  <si>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</si>
  <si>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</si>
  <si>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</si>
  <si>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</si>
  <si>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</si>
  <si>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</si>
  <si>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</si>
  <si>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</si>
  <si>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</si>
  <si>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</si>
  <si>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</si>
  <si>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</si>
  <si>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</si>
  <si>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</si>
  <si>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</si>
  <si>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</si>
  <si>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</si>
  <si>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</si>
  <si>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</si>
  <si>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</si>
  <si>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</si>
  <si>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</si>
  <si>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</si>
  <si>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</si>
  <si>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</si>
  <si>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</si>
  <si>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</si>
  <si>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</si>
  <si>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</si>
  <si>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</si>
  <si>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</si>
  <si>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</si>
  <si>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</si>
  <si>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</si>
  <si>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</si>
  <si>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</si>
  <si>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</si>
  <si>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</si>
  <si>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</si>
  <si>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</si>
  <si>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</si>
  <si>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</si>
  <si>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</si>
  <si>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</si>
  <si>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</si>
  <si>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</si>
  <si>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</si>
  <si>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</si>
  <si>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</si>
  <si>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</si>
  <si>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</si>
  <si>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</si>
  <si>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</si>
  <si>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</si>
  <si>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</si>
  <si>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</si>
  <si>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</si>
  <si>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</si>
  <si>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</si>
  <si>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</si>
  <si>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</si>
  <si>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</si>
  <si>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</si>
  <si>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</si>
  <si>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</si>
  <si>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</si>
  <si>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</si>
  <si>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</si>
  <si>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</si>
  <si>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</si>
  <si>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</si>
  <si>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</si>
  <si>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</si>
  <si>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</si>
  <si>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</si>
  <si>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</si>
  <si>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</si>
  <si>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</si>
  <si>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</si>
  <si>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</si>
  <si>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</si>
  <si>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</si>
  <si>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</si>
  <si>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</si>
  <si>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</si>
  <si>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</si>
  <si>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</si>
  <si>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</si>
  <si>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</si>
  <si>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</si>
  <si>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</si>
  <si>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</si>
  <si>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</si>
  <si>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</si>
  <si>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</si>
  <si>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</si>
  <si>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</si>
  <si>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</si>
  <si>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</si>
  <si>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</si>
  <si>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</si>
  <si>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</si>
  <si>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</si>
  <si>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</si>
  <si>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</si>
  <si>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</si>
  <si>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</si>
  <si>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</si>
  <si>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</si>
  <si>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</si>
  <si>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</si>
  <si>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</si>
  <si>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</si>
  <si>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</si>
  <si>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</si>
  <si>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</si>
  <si>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</si>
  <si>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</si>
  <si>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</si>
  <si>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</si>
  <si>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</si>
  <si>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</si>
  <si>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</si>
  <si>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</si>
  <si>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</si>
  <si>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</si>
  <si>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</si>
  <si>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</si>
  <si>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</si>
  <si>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</si>
  <si>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</si>
  <si>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</si>
  <si>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</si>
  <si>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</si>
  <si>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</si>
  <si>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</si>
  <si>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</si>
  <si>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</si>
  <si>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</si>
  <si>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</si>
  <si>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</si>
  <si>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</si>
  <si>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</si>
  <si>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</si>
  <si>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</si>
  <si>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</si>
  <si>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</si>
  <si>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</si>
  <si>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</si>
  <si>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</si>
  <si>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</si>
  <si>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</si>
  <si>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</si>
  <si>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</si>
  <si>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</si>
  <si>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</si>
  <si>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</si>
  <si>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</si>
  <si>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</si>
  <si>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</si>
  <si>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</si>
  <si>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</si>
  <si>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</si>
  <si>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</si>
  <si>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</si>
  <si>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</si>
  <si>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</si>
  <si>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</si>
  <si>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</si>
  <si>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</si>
  <si>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</si>
  <si>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</si>
  <si>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</si>
  <si>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</si>
  <si>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</si>
  <si>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</si>
  <si>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</si>
  <si>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</si>
  <si>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</si>
  <si>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</si>
  <si>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</si>
  <si>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</si>
  <si>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</si>
  <si>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</si>
  <si>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</si>
  <si>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</si>
  <si>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</si>
  <si>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</si>
  <si>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</si>
  <si>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</si>
  <si>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</si>
  <si>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</si>
  <si>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</si>
  <si>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</si>
  <si>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</si>
  <si>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</si>
  <si>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</si>
  <si>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</si>
  <si>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</si>
  <si>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</si>
  <si>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</si>
  <si>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</si>
  <si>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</si>
  <si>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</si>
  <si>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</si>
  <si>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</si>
  <si>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</si>
  <si>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</si>
  <si>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</si>
  <si>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</si>
  <si>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</si>
  <si>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</si>
  <si>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</si>
  <si>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</si>
  <si>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</si>
  <si>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</si>
  <si>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</si>
  <si>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</si>
  <si>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</si>
  <si>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</si>
  <si>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</si>
  <si>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</si>
  <si>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</si>
  <si>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</si>
  <si>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</si>
  <si>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</si>
  <si>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</si>
  <si>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</si>
  <si>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</si>
  <si>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</si>
  <si>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</si>
  <si>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</si>
  <si>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</si>
  <si>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</si>
  <si>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</si>
  <si>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</si>
  <si>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</si>
  <si>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</si>
  <si>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</si>
  <si>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</si>
  <si>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</si>
  <si>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</si>
  <si>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</si>
  <si>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</si>
  <si>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</si>
  <si>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</si>
  <si>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</si>
  <si>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</si>
  <si>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</si>
  <si>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</si>
  <si>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</si>
  <si>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</si>
  <si>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</si>
  <si>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</si>
  <si>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</si>
  <si>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</si>
  <si>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</si>
  <si>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</si>
  <si>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</si>
  <si>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</si>
  <si>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</si>
  <si>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</si>
  <si>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</si>
  <si>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</si>
  <si>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</si>
  <si>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</si>
  <si>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</si>
  <si>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</si>
  <si>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</si>
  <si>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</si>
  <si>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</si>
  <si>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</si>
  <si>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</si>
  <si>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</si>
  <si>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</si>
  <si>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</si>
  <si>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</si>
  <si>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</si>
  <si>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</si>
  <si>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</si>
  <si>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</si>
  <si>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</si>
  <si>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</si>
  <si>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</si>
  <si>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</si>
  <si>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</si>
  <si>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</si>
  <si>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</si>
  <si>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</si>
  <si>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</si>
  <si>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</si>
  <si>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</si>
  <si>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</si>
  <si>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</si>
  <si>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</si>
  <si>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</si>
  <si>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</si>
  <si>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</si>
  <si>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</si>
  <si>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</si>
  <si>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</si>
  <si>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</si>
  <si>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</si>
  <si>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</si>
  <si>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</si>
  <si>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</si>
  <si>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</si>
  <si>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</si>
  <si>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</si>
  <si>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</si>
  <si>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</si>
  <si>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</si>
  <si>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</si>
  <si>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</si>
  <si>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</si>
  <si>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</si>
  <si>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</si>
  <si>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</si>
  <si>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</si>
  <si>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</si>
  <si>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</si>
  <si>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</si>
  <si>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</si>
  <si>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</si>
  <si>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</si>
  <si>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</si>
  <si>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</si>
  <si>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</si>
  <si>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</si>
  <si>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</si>
  <si>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</si>
  <si>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</si>
  <si>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</si>
  <si>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</si>
  <si>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</si>
  <si>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</si>
  <si>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</si>
  <si>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</si>
  <si>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</si>
  <si>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</si>
  <si>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</si>
  <si>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</si>
  <si>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</si>
  <si>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</si>
  <si>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</si>
  <si>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</si>
  <si>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</si>
  <si>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</si>
  <si>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</si>
  <si>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</si>
  <si>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</si>
  <si>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</si>
  <si>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</si>
  <si>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</si>
  <si>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</si>
  <si>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</si>
  <si>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</si>
  <si>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</si>
  <si>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</si>
  <si>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</si>
  <si>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</si>
  <si>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</si>
  <si>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</si>
  <si>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</si>
  <si>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</si>
  <si>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</si>
  <si>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</si>
  <si>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</si>
  <si>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</si>
  <si>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</si>
  <si>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</si>
  <si>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</si>
  <si>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</si>
  <si>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</si>
  <si>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</si>
  <si>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</si>
  <si>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</si>
  <si>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</si>
  <si>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</si>
  <si>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</si>
  <si>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</si>
  <si>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</si>
  <si>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</si>
  <si>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</si>
  <si>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</si>
  <si>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</si>
  <si>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</si>
  <si>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</si>
  <si>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</si>
  <si>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</si>
  <si>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</si>
  <si>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</si>
  <si>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</si>
  <si>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</si>
  <si>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</si>
  <si>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</si>
  <si>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</si>
  <si>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</si>
  <si>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</si>
  <si>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</si>
  <si>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</si>
  <si>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</si>
  <si>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</si>
  <si>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</si>
  <si>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</si>
  <si>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</si>
  <si>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</si>
  <si>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</si>
  <si>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</si>
  <si>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</si>
  <si>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</si>
  <si>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</si>
  <si>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</si>
  <si>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</si>
  <si>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</si>
  <si>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</si>
  <si>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</si>
  <si>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</si>
  <si>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</si>
  <si>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</si>
  <si>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</si>
  <si>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</si>
  <si>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</si>
  <si>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</si>
  <si>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</si>
  <si>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</si>
  <si>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</si>
  <si>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</si>
  <si>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</si>
  <si>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</si>
  <si>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</si>
  <si>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</si>
  <si>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</si>
  <si>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</si>
  <si>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</si>
  <si>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</si>
  <si>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</si>
  <si>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</si>
  <si>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</si>
  <si>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</si>
  <si>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</si>
  <si>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</si>
  <si>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</si>
  <si>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</si>
  <si>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</si>
  <si>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</si>
  <si>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</si>
  <si>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</si>
  <si>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</si>
  <si>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</si>
  <si>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</si>
  <si>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</si>
  <si>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</si>
  <si>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</si>
  <si>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</si>
  <si>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</si>
  <si>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</si>
  <si>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</si>
  <si>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</si>
  <si>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</si>
  <si>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</si>
  <si>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</si>
  <si>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</si>
  <si>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</si>
  <si>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</si>
  <si>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</si>
  <si>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</si>
  <si>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</si>
  <si>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</si>
  <si>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</si>
  <si>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</si>
  <si>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</si>
  <si>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</si>
  <si>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</si>
  <si>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</si>
  <si>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</si>
  <si>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</si>
  <si>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</si>
  <si>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</si>
  <si>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</si>
  <si>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</si>
  <si>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</si>
  <si>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</si>
  <si>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</si>
  <si>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</si>
  <si>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</si>
  <si>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</si>
  <si>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</si>
  <si>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</si>
  <si>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</si>
  <si>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</si>
  <si>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</si>
  <si>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</si>
  <si>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</si>
  <si>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</si>
  <si>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</si>
  <si>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</si>
  <si>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</si>
  <si>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</si>
  <si>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</si>
  <si>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</si>
  <si>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</si>
  <si>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</si>
  <si>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</si>
  <si>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</si>
  <si>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</si>
  <si>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</si>
  <si>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</si>
  <si>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</si>
  <si>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</si>
  <si>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</si>
  <si>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</si>
  <si>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</si>
  <si>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</si>
  <si>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</si>
  <si>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</si>
  <si>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</si>
  <si>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</si>
  <si>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</si>
  <si>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</si>
  <si>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</si>
  <si>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</si>
  <si>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</si>
  <si>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</si>
  <si>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</si>
  <si>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</si>
  <si>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</si>
  <si>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</si>
  <si>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</si>
  <si>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</si>
  <si>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</si>
  <si>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</si>
  <si>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</si>
  <si>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</si>
  <si>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</si>
  <si>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</si>
  <si>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</si>
  <si>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</si>
  <si>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</si>
  <si>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</si>
  <si>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</si>
  <si>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</si>
  <si>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</si>
  <si>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</si>
  <si>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</si>
  <si>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</si>
  <si>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</si>
  <si>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</si>
  <si>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</si>
  <si>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</si>
  <si>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</si>
  <si>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</si>
  <si>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</si>
  <si>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</si>
  <si>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</si>
  <si>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</si>
  <si>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</si>
  <si>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</si>
  <si>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</si>
  <si>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</si>
  <si>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</si>
  <si>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</si>
  <si>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</si>
  <si>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</si>
  <si>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</si>
  <si>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</si>
  <si>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</si>
  <si>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</si>
  <si>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</si>
  <si>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</si>
  <si>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</si>
  <si>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</si>
  <si>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</si>
  <si>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</si>
  <si>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</si>
  <si>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</si>
  <si>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</si>
  <si>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</si>
  <si>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</si>
  <si>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</si>
  <si>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</si>
  <si>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</si>
  <si>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</si>
  <si>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</si>
  <si>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</si>
  <si>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</si>
  <si>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</si>
  <si>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</si>
  <si>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</si>
  <si>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</si>
  <si>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</si>
  <si>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</si>
  <si>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</si>
  <si>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</si>
  <si>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</si>
  <si>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</si>
  <si>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</si>
  <si>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</si>
  <si>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</si>
  <si>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</si>
  <si>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</si>
  <si>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</si>
  <si>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</si>
  <si>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</si>
  <si>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</si>
  <si>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</si>
  <si>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</si>
  <si>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</si>
  <si>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</si>
  <si>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</si>
  <si>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</si>
  <si>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</si>
  <si>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</si>
  <si>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</si>
  <si>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</si>
  <si>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</si>
  <si>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</si>
  <si>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</si>
  <si>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</si>
  <si>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</si>
  <si>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</si>
  <si>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</si>
  <si>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</si>
  <si>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</si>
  <si>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</si>
  <si>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</si>
  <si>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</si>
  <si>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</si>
  <si>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</si>
  <si>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</si>
  <si>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</si>
  <si>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</si>
  <si>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</si>
  <si>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</si>
  <si>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</si>
  <si>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</si>
  <si>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</si>
  <si>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</si>
  <si>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</si>
  <si>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</si>
  <si>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</si>
  <si>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</si>
  <si>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</si>
  <si>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</si>
  <si>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</si>
  <si>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</si>
  <si>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</si>
  <si>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</si>
  <si>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</si>
  <si>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</si>
  <si>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</si>
  <si>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</si>
  <si>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</si>
  <si>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</si>
  <si>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</si>
  <si>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</si>
  <si>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</si>
  <si>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</si>
  <si>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</si>
  <si>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</si>
  <si>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</si>
  <si>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</si>
  <si>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</si>
  <si>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</si>
  <si>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</si>
  <si>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</si>
  <si>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</si>
  <si>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</si>
  <si>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</si>
  <si>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</si>
  <si>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</si>
  <si>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</si>
  <si>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</si>
  <si>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</si>
  <si>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</si>
  <si>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</si>
  <si>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</si>
  <si>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</si>
  <si>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</si>
  <si>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</si>
  <si>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</si>
  <si>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</si>
  <si>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</si>
  <si>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</si>
  <si>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</si>
  <si>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</si>
  <si>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</si>
  <si>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</si>
  <si>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</si>
  <si>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</si>
  <si>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</si>
  <si>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</si>
  <si>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</si>
  <si>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</si>
  <si>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</si>
  <si>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</si>
  <si>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</si>
  <si>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</si>
  <si>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</si>
  <si>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</si>
  <si>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</si>
  <si>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</si>
  <si>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</si>
  <si>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</si>
  <si>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</si>
  <si>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</si>
  <si>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</si>
  <si>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</si>
  <si>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</si>
  <si>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</si>
  <si>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</si>
  <si>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</si>
  <si>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</si>
  <si>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</si>
  <si>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</si>
  <si>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</si>
  <si>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</si>
  <si>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</si>
  <si>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</si>
  <si>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</si>
  <si>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</si>
  <si>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</si>
  <si>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</si>
  <si>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</si>
  <si>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</si>
  <si>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</si>
  <si>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</si>
  <si>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</si>
  <si>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</si>
  <si>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</si>
  <si>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</si>
  <si>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</si>
  <si>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</si>
  <si>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</si>
  <si>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</si>
  <si>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</si>
  <si>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</si>
  <si>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</si>
  <si>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</si>
  <si>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</si>
  <si>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</si>
  <si>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</si>
  <si>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</si>
  <si>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</si>
  <si>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</si>
  <si>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</si>
  <si>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</si>
  <si>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</si>
  <si>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</si>
  <si>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</si>
  <si>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</si>
  <si>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</si>
  <si>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</si>
  <si>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</si>
  <si>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</si>
  <si>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</si>
  <si>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</si>
  <si>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</si>
  <si>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</si>
  <si>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</si>
  <si>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</si>
  <si>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</si>
  <si>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</si>
  <si>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</si>
  <si>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</si>
  <si>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</si>
  <si>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</si>
  <si>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</si>
  <si>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</si>
  <si>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</si>
  <si>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</si>
  <si>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</si>
  <si>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</si>
  <si>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</si>
  <si>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</si>
  <si>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</si>
  <si>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</si>
  <si>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</si>
  <si>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</si>
  <si>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</si>
  <si>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</si>
  <si>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</si>
  <si>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</si>
  <si>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</si>
  <si>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</si>
  <si>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</si>
  <si>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</si>
  <si>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</si>
  <si>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</si>
  <si>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</si>
  <si>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</si>
  <si>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</si>
  <si>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</si>
  <si>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</si>
  <si>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</si>
  <si>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</si>
  <si>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</si>
  <si>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</si>
  <si>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</si>
  <si>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</si>
  <si>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</si>
  <si>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</si>
  <si>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</si>
  <si>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</si>
  <si>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</si>
  <si>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</si>
  <si>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</si>
  <si>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</si>
  <si>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</si>
  <si>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</si>
  <si>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</si>
  <si>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</si>
  <si>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</si>
  <si>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</si>
  <si>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</si>
  <si>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</si>
  <si>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</si>
  <si>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</si>
  <si>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</si>
  <si>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</si>
  <si>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</si>
  <si>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</si>
  <si>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</si>
  <si>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</si>
  <si>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</si>
  <si>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</si>
  <si>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</si>
  <si>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</si>
  <si>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</si>
  <si>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</si>
  <si>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</si>
  <si>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</si>
  <si>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</si>
  <si>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</si>
  <si>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</si>
  <si>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</si>
  <si>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</si>
  <si>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</si>
  <si>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</si>
  <si>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</si>
  <si>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</si>
  <si>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</si>
  <si>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</si>
  <si>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</si>
  <si>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</si>
  <si>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</si>
  <si>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</si>
  <si>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</si>
  <si>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</si>
  <si>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</si>
  <si>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</si>
  <si>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</si>
  <si>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</si>
  <si>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</si>
  <si>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</si>
  <si>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</si>
  <si>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</si>
  <si>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</si>
  <si>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</si>
  <si>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</si>
  <si>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</si>
  <si>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</si>
  <si>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</si>
  <si>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</si>
  <si>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</si>
  <si>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</si>
  <si>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</si>
  <si>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</si>
  <si>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</si>
  <si>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</si>
  <si>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</si>
  <si>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</si>
  <si>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</si>
  <si>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</si>
  <si>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</si>
  <si>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</si>
  <si>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</si>
  <si>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</si>
  <si>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</si>
  <si>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</si>
  <si>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</si>
  <si>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</si>
  <si>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</si>
  <si>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</si>
  <si>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</si>
  <si>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</si>
  <si>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</si>
  <si>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</si>
  <si>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</si>
  <si>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</si>
  <si>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</si>
  <si>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</si>
  <si>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</si>
  <si>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</si>
  <si>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</si>
  <si>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</si>
  <si>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</si>
  <si>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</si>
  <si>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</si>
  <si>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</si>
  <si>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</si>
  <si>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</si>
  <si>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</si>
  <si>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</si>
  <si>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</si>
  <si>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</si>
  <si>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</si>
  <si>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</si>
  <si>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</si>
  <si>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</si>
  <si>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</si>
  <si>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</si>
  <si>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</si>
  <si>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</si>
  <si>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</si>
  <si>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</si>
  <si>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</si>
  <si>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</si>
  <si>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</si>
  <si>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</si>
  <si>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</si>
  <si>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</si>
  <si>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</si>
  <si>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</si>
  <si>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</si>
  <si>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</si>
  <si>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</si>
  <si>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</si>
  <si>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</si>
  <si>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</si>
  <si>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</si>
  <si>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</si>
  <si>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</si>
  <si>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</si>
  <si>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</si>
  <si>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</si>
  <si>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</si>
  <si>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</si>
  <si>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</si>
  <si>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</si>
  <si>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</si>
  <si>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</si>
  <si>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</si>
  <si>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</si>
  <si>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</si>
  <si>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</si>
  <si>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</si>
  <si>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</si>
  <si>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</si>
  <si>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</si>
  <si>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</si>
  <si>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</si>
  <si>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</si>
  <si>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</si>
  <si>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</si>
  <si>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</si>
  <si>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</si>
  <si>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</si>
  <si>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</si>
  <si>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</si>
  <si>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</si>
  <si>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</si>
  <si>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</si>
  <si>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</si>
  <si>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</si>
  <si>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</si>
  <si>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</si>
  <si>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</si>
  <si>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</si>
  <si>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</si>
  <si>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</si>
  <si>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</si>
  <si>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</si>
  <si>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</si>
  <si>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</si>
  <si>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</si>
  <si>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</si>
  <si>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</si>
  <si>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</si>
  <si>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</si>
  <si>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</si>
  <si>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</si>
  <si>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</si>
  <si>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</si>
  <si>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</si>
  <si>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</si>
  <si>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</si>
  <si>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</si>
  <si>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</si>
  <si>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</si>
  <si>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</si>
  <si>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</si>
  <si>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</si>
  <si>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</si>
  <si>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</si>
  <si>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</si>
  <si>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</si>
  <si>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</si>
  <si>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</si>
  <si>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</si>
  <si>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</si>
  <si>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</si>
  <si>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</si>
  <si>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</si>
  <si>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</si>
  <si>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</si>
  <si>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</si>
  <si>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</si>
  <si>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</si>
  <si>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</si>
  <si>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</si>
  <si>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</si>
  <si>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</si>
  <si>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</si>
  <si>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</si>
  <si>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</si>
  <si>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</si>
  <si>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</si>
  <si>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</si>
  <si>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</si>
  <si>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</si>
  <si>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</si>
  <si>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</si>
  <si>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</si>
  <si>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</si>
  <si>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</si>
  <si>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</si>
  <si>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</si>
  <si>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</si>
  <si>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</si>
  <si>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</si>
  <si>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</si>
  <si>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</si>
  <si>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</si>
  <si>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</si>
  <si>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</si>
  <si>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</si>
  <si>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</si>
  <si>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</si>
  <si>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</si>
  <si>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</si>
  <si>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</si>
  <si>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</si>
  <si>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</si>
  <si>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</si>
  <si>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</si>
  <si>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</si>
  <si>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</si>
  <si>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</si>
  <si>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</si>
  <si>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</si>
  <si>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</si>
  <si>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</si>
  <si>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</si>
  <si>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</si>
  <si>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</si>
  <si>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</si>
  <si>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</si>
  <si>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</si>
  <si>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</si>
  <si>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</si>
  <si>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</si>
  <si>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</si>
  <si>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</si>
  <si>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</si>
  <si>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</si>
  <si>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</si>
  <si>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</si>
  <si>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</si>
  <si>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</si>
  <si>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</si>
  <si>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</si>
  <si>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</si>
  <si>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</si>
  <si>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</si>
  <si>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</si>
  <si>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</si>
  <si>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</si>
  <si>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</si>
  <si>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</si>
  <si>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</si>
  <si>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</si>
  <si>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</si>
  <si>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</si>
  <si>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</si>
  <si>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</si>
  <si>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</si>
  <si>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</si>
  <si>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</si>
  <si>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</si>
  <si>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</si>
  <si>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</si>
  <si>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</si>
  <si>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</si>
  <si>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</si>
  <si>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</si>
  <si>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</si>
  <si>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</si>
  <si>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</si>
  <si>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</si>
  <si>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</si>
  <si>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</si>
  <si>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</si>
  <si>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</si>
  <si>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</si>
  <si>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</si>
  <si>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</si>
  <si>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</si>
  <si>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</si>
  <si>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</si>
  <si>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</si>
  <si>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</si>
  <si>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</si>
  <si>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</si>
  <si>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</si>
  <si>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</si>
  <si>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</si>
  <si>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</si>
  <si>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</si>
  <si>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</si>
  <si>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</si>
  <si>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</si>
  <si>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</si>
  <si>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</si>
  <si>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</si>
  <si>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</si>
  <si>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</si>
  <si>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</si>
  <si>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</si>
  <si>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</si>
  <si>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</si>
  <si>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</si>
  <si>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</si>
  <si>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</si>
  <si>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</si>
  <si>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</si>
  <si>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</si>
  <si>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</si>
  <si>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</si>
  <si>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</si>
  <si>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</si>
  <si>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</si>
  <si>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</si>
  <si>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</si>
  <si>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</si>
  <si>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</si>
  <si>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</si>
  <si>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</si>
  <si>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</si>
  <si>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</si>
  <si>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</si>
  <si>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</si>
  <si>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</si>
  <si>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</si>
  <si>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</si>
  <si>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</si>
  <si>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</si>
  <si>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</si>
  <si>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</si>
  <si>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</si>
  <si>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</si>
  <si>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</si>
  <si>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</si>
  <si>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</si>
  <si>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</si>
  <si>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</si>
  <si>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</si>
  <si>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</si>
  <si>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</si>
  <si>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</si>
  <si>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</si>
  <si>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</si>
  <si>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</si>
  <si>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</si>
  <si>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</si>
  <si>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</si>
  <si>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</si>
  <si>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</si>
  <si>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</si>
  <si>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</si>
  <si>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</si>
  <si>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</si>
  <si>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</si>
  <si>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</si>
  <si>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</si>
  <si>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</si>
  <si>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</si>
  <si>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</si>
  <si>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</si>
  <si>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</si>
  <si>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</si>
  <si>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</si>
  <si>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</si>
  <si>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</si>
  <si>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</si>
  <si>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</si>
  <si>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</si>
  <si>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</si>
  <si>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</si>
  <si>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</si>
  <si>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</si>
  <si>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</si>
  <si>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</si>
  <si>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</si>
  <si>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</si>
  <si>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</si>
  <si>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</si>
  <si>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</si>
  <si>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</si>
  <si>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</si>
  <si>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</si>
  <si>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</si>
  <si>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</si>
  <si>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</si>
  <si>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</si>
  <si>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</si>
  <si>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</si>
  <si>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</si>
  <si>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</si>
  <si>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</si>
  <si>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</si>
  <si>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</si>
  <si>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</si>
  <si>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</si>
  <si>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</si>
  <si>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</si>
  <si>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</si>
  <si>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</si>
  <si>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</si>
  <si>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</si>
  <si>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</si>
  <si>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</si>
  <si>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</si>
  <si>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</si>
  <si>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</si>
  <si>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</si>
  <si>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</si>
  <si>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</si>
  <si>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</si>
  <si>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</si>
  <si>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</si>
  <si>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</si>
  <si>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</si>
  <si>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</si>
  <si>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</si>
  <si>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</si>
  <si>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</si>
  <si>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</si>
  <si>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</si>
  <si>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</si>
  <si>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</si>
  <si>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</si>
  <si>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</si>
  <si>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</si>
  <si>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</si>
  <si>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</si>
  <si>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</si>
  <si>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</si>
  <si>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</si>
  <si>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</si>
  <si>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</si>
  <si>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</si>
  <si>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</si>
  <si>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</si>
  <si>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</si>
  <si>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</si>
  <si>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</si>
  <si>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</si>
  <si>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</si>
  <si>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</si>
  <si>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</si>
  <si>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</si>
  <si>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</si>
  <si>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</si>
  <si>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</si>
  <si>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</si>
  <si>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</si>
  <si>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</si>
  <si>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</si>
  <si>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</si>
  <si>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</si>
  <si>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</si>
  <si>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</si>
  <si>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</si>
  <si>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</si>
  <si>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</si>
  <si>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</si>
  <si>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</si>
  <si>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</si>
  <si>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</si>
  <si>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</si>
  <si>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</si>
  <si>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</si>
  <si>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</si>
  <si>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</si>
  <si>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</si>
  <si>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</si>
  <si>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</si>
  <si>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</si>
  <si>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</si>
  <si>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</si>
  <si>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</si>
  <si>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</si>
  <si>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</si>
  <si>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</si>
  <si>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</si>
  <si>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</si>
  <si>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</si>
  <si>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</si>
  <si>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</si>
  <si>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</si>
  <si>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</si>
  <si>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</si>
  <si>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</si>
  <si>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</si>
  <si>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</si>
  <si>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</si>
  <si>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</si>
  <si>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</si>
  <si>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</si>
  <si>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</si>
  <si>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</si>
  <si>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</si>
  <si>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</si>
  <si>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</si>
  <si>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</si>
  <si>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</si>
  <si>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</si>
  <si>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</si>
  <si>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</si>
  <si>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</si>
  <si>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</si>
  <si>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</si>
  <si>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</si>
  <si>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</si>
  <si>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</si>
  <si>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</si>
  <si>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</si>
  <si>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</si>
  <si>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</si>
  <si>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</si>
  <si>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</si>
  <si>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</si>
  <si>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</si>
  <si>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</si>
  <si>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</si>
  <si>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</si>
  <si>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</si>
  <si>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</si>
  <si>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</si>
  <si>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</si>
  <si>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</si>
  <si>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</si>
  <si>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</si>
  <si>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</si>
  <si>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</si>
  <si>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</si>
  <si>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</si>
  <si>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</si>
  <si>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</si>
  <si>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</si>
  <si>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</si>
  <si>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</si>
  <si>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</si>
  <si>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</si>
  <si>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</si>
  <si>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</si>
  <si>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</si>
  <si>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</si>
  <si>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</si>
  <si>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</si>
  <si>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</si>
  <si>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</si>
  <si>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</si>
  <si>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</si>
  <si>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</si>
  <si>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</si>
  <si>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</si>
  <si>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</si>
  <si>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</si>
  <si>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</si>
  <si>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</si>
  <si>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</si>
  <si>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</si>
  <si>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</si>
  <si>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</si>
  <si>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</si>
  <si>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</si>
  <si>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</si>
  <si>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</si>
  <si>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</si>
  <si>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</si>
  <si>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</si>
  <si>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</si>
  <si>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</si>
  <si>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</si>
  <si>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</si>
  <si>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</si>
  <si>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</si>
  <si>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</si>
  <si>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</si>
  <si>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</si>
  <si>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</si>
  <si>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</si>
  <si>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</si>
  <si>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</si>
  <si>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</si>
  <si>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</si>
  <si>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</si>
  <si>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</si>
  <si>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</si>
  <si>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</si>
  <si>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</si>
  <si>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</si>
  <si>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</si>
  <si>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</si>
  <si>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</si>
  <si>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</si>
  <si>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</si>
  <si>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</si>
  <si>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</si>
  <si>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</si>
  <si>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</si>
  <si>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</si>
  <si>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</si>
  <si>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</si>
  <si>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</si>
  <si>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</si>
  <si>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</si>
  <si>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</si>
  <si>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</si>
  <si>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</si>
  <si>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</si>
  <si>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</si>
  <si>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</si>
  <si>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</si>
  <si>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</si>
  <si>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</si>
  <si>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</si>
  <si>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</si>
  <si>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</si>
  <si>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</si>
  <si>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</si>
  <si>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</si>
  <si>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</si>
  <si>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</si>
  <si>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</si>
  <si>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</si>
  <si>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</si>
  <si>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</si>
  <si>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</si>
  <si>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</si>
  <si>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</si>
  <si>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</si>
  <si>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</si>
  <si>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</si>
  <si>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</si>
  <si>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</si>
  <si>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</si>
  <si>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</si>
  <si>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</si>
  <si>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</si>
  <si>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</si>
  <si>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</si>
  <si>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</si>
  <si>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</si>
  <si>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</si>
  <si>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</si>
  <si>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</si>
  <si>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</si>
  <si>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</si>
  <si>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</si>
  <si>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</si>
  <si>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</si>
  <si>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</si>
  <si>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</si>
  <si>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</si>
  <si>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</si>
  <si>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</si>
  <si>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</si>
  <si>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</si>
  <si>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</si>
  <si>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</si>
  <si>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</si>
  <si>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</si>
  <si>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</si>
  <si>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</si>
  <si>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</si>
  <si>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</si>
  <si>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</si>
  <si>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</si>
  <si>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</si>
  <si>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</si>
  <si>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</si>
  <si>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</si>
  <si>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</si>
  <si>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</si>
  <si>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</si>
  <si>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</si>
  <si>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</si>
  <si>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</si>
  <si>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</si>
  <si>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</si>
  <si>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</si>
  <si>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</si>
  <si>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</si>
  <si>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</si>
  <si>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</si>
  <si>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</si>
  <si>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</si>
  <si>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</si>
  <si>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</si>
  <si>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</si>
  <si>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</si>
  <si>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</si>
  <si>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</si>
  <si>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</si>
  <si>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</si>
  <si>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</si>
  <si>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</si>
  <si>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</si>
  <si>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</si>
  <si>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</si>
  <si>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</si>
  <si>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</si>
  <si>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</si>
  <si>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</si>
  <si>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</si>
  <si>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</si>
  <si>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</si>
  <si>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</si>
  <si>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</si>
  <si>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</si>
  <si>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</si>
  <si>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</si>
  <si>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</si>
  <si>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</si>
  <si>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</si>
  <si>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</si>
  <si>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</si>
  <si>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</si>
  <si>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</si>
  <si>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</si>
  <si>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</si>
  <si>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</si>
  <si>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</si>
  <si>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</si>
  <si>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</si>
  <si>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</si>
  <si>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</si>
  <si>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</si>
  <si>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</si>
  <si>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</si>
  <si>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</si>
  <si>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</si>
  <si>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</si>
  <si>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</si>
  <si>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</si>
  <si>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</si>
  <si>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</si>
  <si>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</si>
  <si>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</si>
  <si>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</si>
  <si>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</si>
  <si>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</si>
  <si>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</si>
  <si>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</si>
  <si>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</si>
  <si>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</si>
  <si>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</si>
  <si>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</si>
  <si>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</si>
  <si>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</si>
  <si>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</si>
  <si>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</si>
  <si>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</si>
  <si>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</si>
  <si>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</si>
  <si>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</si>
  <si>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</si>
  <si>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</si>
  <si>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</si>
  <si>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</si>
  <si>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</si>
  <si>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</si>
  <si>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</si>
  <si>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</si>
  <si>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</si>
  <si>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</si>
  <si>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</si>
  <si>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</si>
  <si>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</si>
  <si>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</si>
  <si>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</si>
  <si>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</si>
  <si>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</si>
  <si>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</si>
  <si>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</si>
  <si>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</si>
  <si>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</si>
  <si>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</si>
  <si>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</si>
  <si>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</si>
  <si>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</si>
  <si>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</si>
  <si>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</si>
  <si>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</si>
  <si>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</si>
  <si>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</si>
  <si>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</si>
  <si>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</si>
  <si>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</si>
  <si>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</si>
  <si>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</si>
  <si>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</si>
  <si>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</si>
  <si>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</si>
  <si>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</si>
  <si>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</si>
  <si>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</si>
  <si>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</si>
  <si>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</si>
  <si>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</si>
  <si>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</si>
  <si>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</si>
  <si>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</si>
  <si>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</si>
  <si>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</si>
  <si>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</si>
  <si>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</si>
  <si>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</si>
  <si>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</si>
  <si>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</si>
  <si>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</si>
  <si>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</si>
  <si>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</si>
  <si>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</si>
  <si>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</si>
  <si>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</si>
  <si>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</si>
  <si>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</si>
  <si>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</si>
  <si>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</si>
  <si>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</si>
  <si>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</si>
  <si>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</si>
  <si>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</si>
  <si>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</si>
  <si>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</si>
  <si>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</si>
  <si>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</si>
  <si>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</si>
  <si>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</si>
  <si>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</si>
  <si>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</si>
  <si>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</si>
  <si>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</si>
  <si>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</si>
  <si>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</si>
  <si>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</si>
  <si>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</si>
  <si>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</si>
  <si>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</si>
  <si>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</si>
  <si>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</si>
  <si>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</si>
  <si>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</si>
  <si>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</si>
  <si>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</si>
  <si>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</si>
  <si>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</si>
  <si>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</si>
  <si>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</si>
  <si>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</si>
  <si>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</si>
  <si>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</si>
  <si>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</si>
  <si>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</si>
  <si>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</si>
  <si>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</si>
  <si>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</si>
  <si>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</si>
  <si>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</si>
  <si>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</si>
  <si>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</si>
  <si>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</si>
  <si>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</si>
  <si>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</si>
  <si>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</si>
  <si>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</si>
  <si>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</si>
  <si>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</si>
  <si>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</si>
  <si>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</si>
  <si>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</si>
  <si>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</si>
  <si>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</si>
  <si>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</si>
  <si>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</si>
  <si>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</si>
  <si>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</si>
  <si>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</si>
  <si>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</si>
  <si>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</si>
  <si>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</si>
  <si>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</si>
  <si>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</si>
  <si>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</si>
  <si>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</si>
  <si>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</si>
  <si>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</si>
  <si>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</si>
  <si>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</si>
  <si>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</si>
  <si>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</si>
  <si>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</si>
  <si>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</si>
  <si>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</si>
  <si>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</si>
  <si>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</si>
  <si>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</si>
  <si>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</si>
  <si>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</si>
  <si>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</si>
  <si>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</si>
  <si>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</si>
  <si>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</si>
  <si>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</si>
  <si>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</si>
  <si>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</si>
  <si>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</si>
  <si>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</si>
  <si>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</si>
  <si>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</si>
  <si>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</si>
  <si>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</si>
  <si>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</si>
  <si>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</si>
  <si>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</si>
  <si>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</si>
  <si>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</si>
  <si>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</si>
  <si>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</si>
  <si>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</si>
  <si>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</si>
  <si>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</si>
  <si>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</si>
  <si>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</si>
  <si>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</si>
  <si>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</si>
  <si>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</si>
  <si>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</si>
  <si>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</si>
  <si>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</si>
  <si>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</si>
  <si>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</si>
  <si>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</si>
  <si>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</si>
  <si>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</si>
  <si>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</si>
  <si>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</si>
  <si>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</si>
  <si>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</si>
  <si>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</si>
  <si>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</si>
  <si>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</si>
  <si>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</si>
  <si>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</si>
  <si>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</si>
  <si>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</si>
  <si>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</si>
  <si>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</si>
  <si>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</si>
  <si>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</si>
  <si>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</si>
  <si>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</si>
  <si>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</si>
  <si>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</si>
  <si>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</si>
  <si>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</si>
  <si>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</si>
  <si>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</si>
  <si>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</si>
  <si>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</si>
  <si>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</si>
  <si>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</si>
  <si>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</si>
  <si>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</si>
  <si>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</si>
  <si>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</si>
  <si>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</si>
  <si>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</si>
  <si>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</si>
  <si>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</si>
  <si>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</si>
  <si>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</si>
  <si>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</si>
  <si>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</si>
  <si>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</si>
  <si>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</si>
  <si>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</si>
  <si>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</si>
  <si>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</si>
  <si>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</si>
  <si>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</si>
  <si>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</si>
  <si>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</si>
  <si>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</si>
  <si>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</si>
  <si>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</si>
  <si>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</si>
  <si>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</si>
  <si>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</si>
  <si>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</si>
  <si>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</si>
  <si>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</si>
  <si>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</si>
  <si>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</si>
  <si>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</si>
  <si>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</si>
  <si>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</si>
  <si>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</si>
  <si>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</si>
  <si>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</si>
  <si>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</si>
  <si>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</si>
  <si>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</si>
  <si>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</si>
  <si>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</si>
  <si>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</si>
  <si>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</si>
  <si>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</si>
  <si>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</si>
  <si>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</si>
  <si>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</si>
  <si>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</si>
  <si>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</si>
  <si>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</si>
  <si>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</si>
  <si>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</si>
  <si>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</si>
  <si>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</si>
  <si>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</si>
  <si>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</si>
  <si>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</si>
  <si>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</si>
  <si>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</si>
  <si>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</si>
  <si>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</si>
  <si>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</si>
  <si>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</si>
  <si>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</si>
  <si>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</si>
  <si>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</si>
  <si>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</si>
  <si>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</si>
  <si>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</si>
  <si>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</si>
  <si>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</si>
  <si>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</si>
  <si>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</si>
  <si>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</si>
  <si>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</si>
  <si>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</si>
  <si>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</si>
  <si>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</si>
  <si>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</si>
  <si>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</si>
  <si>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</si>
  <si>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</si>
  <si>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</si>
  <si>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</si>
  <si>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</si>
  <si>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</si>
  <si>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</si>
  <si>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</si>
  <si>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</si>
  <si>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</si>
  <si>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</si>
  <si>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</si>
  <si>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</si>
  <si>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</si>
  <si>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</si>
  <si>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</si>
  <si>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</si>
  <si>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</si>
  <si>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</si>
  <si>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</si>
  <si>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</si>
  <si>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</si>
  <si>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</si>
  <si>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</si>
  <si>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</si>
  <si>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</si>
  <si>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</si>
  <si>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</si>
  <si>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</si>
  <si>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</si>
  <si>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</si>
  <si>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</si>
  <si>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</si>
  <si>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</si>
  <si>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</si>
  <si>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</si>
  <si>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</si>
  <si>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</si>
  <si>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</si>
  <si>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</si>
  <si>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</si>
  <si>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</si>
  <si>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</si>
  <si>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</si>
  <si>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</si>
  <si>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</si>
  <si>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</si>
  <si>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</si>
  <si>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</si>
  <si>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</si>
  <si>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</si>
  <si>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</si>
  <si>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</si>
  <si>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</si>
  <si>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</si>
  <si>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</si>
  <si>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</si>
  <si>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</si>
  <si>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</si>
  <si>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</si>
  <si>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</si>
  <si>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</si>
  <si>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</si>
  <si>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</si>
  <si>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</si>
  <si>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</si>
  <si>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</si>
  <si>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</si>
  <si>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</si>
  <si>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</si>
  <si>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</si>
  <si>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</si>
  <si>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</si>
  <si>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</si>
  <si>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</si>
  <si>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</si>
  <si>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</si>
  <si>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</si>
  <si>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</si>
  <si>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</si>
  <si>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</si>
  <si>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</si>
  <si>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</si>
  <si>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</si>
  <si>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</si>
  <si>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</si>
  <si>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</si>
  <si>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</si>
  <si>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</si>
  <si>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</si>
  <si>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</si>
  <si>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</si>
  <si>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</si>
  <si>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</si>
  <si>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</si>
  <si>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</si>
  <si>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</si>
  <si>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</si>
  <si>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</si>
  <si>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</si>
  <si>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</si>
  <si>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</si>
  <si>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</si>
  <si>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</si>
  <si>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</si>
  <si>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</si>
  <si>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</si>
  <si>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</si>
  <si>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</si>
  <si>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</si>
  <si>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</si>
  <si>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</si>
  <si>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</si>
  <si>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</si>
  <si>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</si>
  <si>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</si>
  <si>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</si>
  <si>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</si>
  <si>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</si>
  <si>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</si>
  <si>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</si>
  <si>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</si>
  <si>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</si>
  <si>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</si>
  <si>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</si>
  <si>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</si>
  <si>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</si>
  <si>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</si>
  <si>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</si>
  <si>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</si>
  <si>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</si>
  <si>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</si>
  <si>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</si>
  <si>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</si>
  <si>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</si>
  <si>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</si>
  <si>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</si>
  <si>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</si>
  <si>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</si>
  <si>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</si>
  <si>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</si>
  <si>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</si>
  <si>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</si>
  <si>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</si>
  <si>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</si>
  <si>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</si>
  <si>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</si>
  <si>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</si>
  <si>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</si>
  <si>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</si>
  <si>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</si>
  <si>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</si>
  <si>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</si>
  <si>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</si>
  <si>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</si>
  <si>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</si>
  <si>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</si>
  <si>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</si>
  <si>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</si>
  <si>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</si>
  <si>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</si>
  <si>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</si>
  <si>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</si>
  <si>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</si>
  <si>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</si>
  <si>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</si>
  <si>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</si>
  <si>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</si>
  <si>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</si>
  <si>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</si>
  <si>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</si>
  <si>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</si>
  <si>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</si>
  <si>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</si>
  <si>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</si>
  <si>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</si>
  <si>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</si>
  <si>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</si>
  <si>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</si>
  <si>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</si>
  <si>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</si>
  <si>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</si>
  <si>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</si>
  <si>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</si>
  <si>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</si>
  <si>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</si>
  <si>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</si>
  <si>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</si>
  <si>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</si>
  <si>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</si>
  <si>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</si>
  <si>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</si>
  <si>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</si>
  <si>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</si>
  <si>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</si>
  <si>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</si>
  <si>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</si>
  <si>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</si>
  <si>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</si>
  <si>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</si>
  <si>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</si>
  <si>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</si>
  <si>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</si>
  <si>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</si>
  <si>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</si>
  <si>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</si>
  <si>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</si>
  <si>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</si>
  <si>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</si>
  <si>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</si>
  <si>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</si>
  <si>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</si>
  <si>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</si>
  <si>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</si>
  <si>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</si>
  <si>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</si>
  <si>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</si>
  <si>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</si>
  <si>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</si>
  <si>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</si>
  <si>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</si>
  <si>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</si>
  <si>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</si>
  <si>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</si>
  <si>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</si>
  <si>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</si>
  <si>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</si>
  <si>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</si>
  <si>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</si>
  <si>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</si>
  <si>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</si>
  <si>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</si>
  <si>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</si>
  <si>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</si>
  <si>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</si>
  <si>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</si>
  <si>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</si>
  <si>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</si>
  <si>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</si>
  <si>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</si>
  <si>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</si>
  <si>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</si>
  <si>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</si>
  <si>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</si>
  <si>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</si>
  <si>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</si>
  <si>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</si>
  <si>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</si>
  <si>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</si>
  <si>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</si>
  <si>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</si>
  <si>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</si>
  <si>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</si>
  <si>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</si>
  <si>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</si>
  <si>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</si>
  <si>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</si>
  <si>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</si>
  <si>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</si>
  <si>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</si>
  <si>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</si>
  <si>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</si>
  <si>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</si>
  <si>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</si>
  <si>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</si>
  <si>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</si>
  <si>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</si>
  <si>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</si>
  <si>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</si>
  <si>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</si>
  <si>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</si>
  <si>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</si>
  <si>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</si>
  <si>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</si>
  <si>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</si>
  <si>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</si>
  <si>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</si>
  <si>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</si>
  <si>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</si>
  <si>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</si>
  <si>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</si>
  <si>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</si>
  <si>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</si>
  <si>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</si>
  <si>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</si>
  <si>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</si>
  <si>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</si>
  <si>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</si>
  <si>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</si>
  <si>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</si>
  <si>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</si>
  <si>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</si>
  <si>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</si>
  <si>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</si>
  <si>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</si>
  <si>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</si>
  <si>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</si>
  <si>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</si>
  <si>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</si>
  <si>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</si>
  <si>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</si>
  <si>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</si>
  <si>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</si>
  <si>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</si>
  <si>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</si>
  <si>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</si>
  <si>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</si>
  <si>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</si>
  <si>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</si>
  <si>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</si>
  <si>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</si>
  <si>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</si>
  <si>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</si>
  <si>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</si>
  <si>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</si>
  <si>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</si>
  <si>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</si>
  <si>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</si>
  <si>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</si>
  <si>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</si>
  <si>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</si>
  <si>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</si>
  <si>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</si>
  <si>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</si>
  <si>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</si>
  <si>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</si>
  <si>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</si>
  <si>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</si>
  <si>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</si>
  <si>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</si>
  <si>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</si>
  <si>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</si>
  <si>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</si>
  <si>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</si>
  <si>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</si>
  <si>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</si>
  <si>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</si>
  <si>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</si>
  <si>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</si>
  <si>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</si>
  <si>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</si>
  <si>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</si>
  <si>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</si>
  <si>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</si>
  <si>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</si>
  <si>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</si>
  <si>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</si>
  <si>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</si>
  <si>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</si>
  <si>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</si>
  <si>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</si>
  <si>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</si>
  <si>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</si>
  <si>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</si>
  <si>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</si>
  <si>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</si>
  <si>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</si>
  <si>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</si>
  <si>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</si>
  <si>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</si>
  <si>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</si>
  <si>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</si>
  <si>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</si>
  <si>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</si>
  <si>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</si>
  <si>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</si>
  <si>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</si>
  <si>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</si>
  <si>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</si>
  <si>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</si>
  <si>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</si>
  <si>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</si>
  <si>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</si>
  <si>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</si>
  <si>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</si>
  <si>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</si>
  <si>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</si>
  <si>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</si>
  <si>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</si>
  <si>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</si>
  <si>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</si>
  <si>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</si>
  <si>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</si>
  <si>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</si>
  <si>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</si>
  <si>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</si>
  <si>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</si>
  <si>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</si>
  <si>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</si>
  <si>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</si>
  <si>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</si>
  <si>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</si>
  <si>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</si>
  <si>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</si>
  <si>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</si>
  <si>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</si>
  <si>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</si>
  <si>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</si>
  <si>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</si>
  <si>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</si>
  <si>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</si>
  <si>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</si>
  <si>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</si>
  <si>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</si>
  <si>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</si>
  <si>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</si>
  <si>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</si>
  <si>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</si>
  <si>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</si>
  <si>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</si>
  <si>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</si>
  <si>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</si>
  <si>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</si>
  <si>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</si>
  <si>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</si>
  <si>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</si>
  <si>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</si>
  <si>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</si>
  <si>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</si>
  <si>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</si>
  <si>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</si>
  <si>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</si>
  <si>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</si>
  <si>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</si>
  <si>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</si>
  <si>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</si>
  <si>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</si>
  <si>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</si>
  <si>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</si>
  <si>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</si>
  <si>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</si>
  <si>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</si>
  <si>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</si>
  <si>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</si>
  <si>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</si>
  <si>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</si>
  <si>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</si>
  <si>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</si>
  <si>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</si>
  <si>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</si>
  <si>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</si>
  <si>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</si>
  <si>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</si>
  <si>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</si>
  <si>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</si>
  <si>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</si>
  <si>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</si>
  <si>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</si>
  <si>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</si>
  <si>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</si>
  <si>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</si>
  <si>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</si>
  <si>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</si>
  <si>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</si>
  <si>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</si>
  <si>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</si>
  <si>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</si>
  <si>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</si>
  <si>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</si>
  <si>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</si>
  <si>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</si>
  <si>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</si>
  <si>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</si>
  <si>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</si>
  <si>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</si>
  <si>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</si>
  <si>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</si>
  <si>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</si>
  <si>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</si>
  <si>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</si>
  <si>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</si>
  <si>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</si>
  <si>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</si>
  <si>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</si>
  <si>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</si>
  <si>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</si>
  <si>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</si>
  <si>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</si>
  <si>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</si>
  <si>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</si>
  <si>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</si>
  <si>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</si>
  <si>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</si>
  <si>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</si>
  <si>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</si>
  <si>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</si>
  <si>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</si>
  <si>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</si>
  <si>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</si>
  <si>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</si>
  <si>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</si>
  <si>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</si>
  <si>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</si>
  <si>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</si>
  <si>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</si>
  <si>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</si>
  <si>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</si>
  <si>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</si>
  <si>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</si>
  <si>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</si>
  <si>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</si>
  <si>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</si>
  <si>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</si>
  <si>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</si>
  <si>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</si>
  <si>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</si>
  <si>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</si>
  <si>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</si>
  <si>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</si>
  <si>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</si>
  <si>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</si>
  <si>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</si>
  <si>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</si>
  <si>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</si>
  <si>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</si>
  <si>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</si>
  <si>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</si>
  <si>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</si>
  <si>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</si>
  <si>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</si>
  <si>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</si>
  <si>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</si>
  <si>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</si>
  <si>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</si>
  <si>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</si>
  <si>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</si>
  <si>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</si>
  <si>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</si>
  <si>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</si>
  <si>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</si>
  <si>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</si>
  <si>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</si>
  <si>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</si>
  <si>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</si>
  <si>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</si>
  <si>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</si>
  <si>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</si>
  <si>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</si>
  <si>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</si>
  <si>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</si>
  <si>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</si>
  <si>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</si>
  <si>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</si>
  <si>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</si>
  <si>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</si>
  <si>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</si>
  <si>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</si>
  <si>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</si>
  <si>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</si>
  <si>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</si>
  <si>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</si>
  <si>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</si>
  <si>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</si>
  <si>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</si>
  <si>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</si>
  <si>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</si>
  <si>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</si>
  <si>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</si>
  <si>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</si>
  <si>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</si>
  <si>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</si>
  <si>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</si>
  <si>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</si>
  <si>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</si>
  <si>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</si>
  <si>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</si>
  <si>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</si>
  <si>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</si>
  <si>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</si>
  <si>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</si>
  <si>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</si>
  <si>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</si>
  <si>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</si>
  <si>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</si>
  <si>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</si>
  <si>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</si>
  <si>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</si>
  <si>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</si>
  <si>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</si>
  <si>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</si>
  <si>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</si>
  <si>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</si>
  <si>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</si>
  <si>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</si>
  <si>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</si>
  <si>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</si>
  <si>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</si>
  <si>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</si>
  <si>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</si>
  <si>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</si>
  <si>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</si>
  <si>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</si>
  <si>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</si>
  <si>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</si>
  <si>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</si>
  <si>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</si>
  <si>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</si>
  <si>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</si>
  <si>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</si>
  <si>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</si>
  <si>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</si>
  <si>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</si>
  <si>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</si>
  <si>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</si>
  <si>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</si>
  <si>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</si>
  <si>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</si>
  <si>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</si>
  <si>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</si>
  <si>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</si>
  <si>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</si>
  <si>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</si>
  <si>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</si>
  <si>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</si>
  <si>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</si>
  <si>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</si>
  <si>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</si>
  <si>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</si>
  <si>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</si>
  <si>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</si>
  <si>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</si>
  <si>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</si>
  <si>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</si>
  <si>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</si>
  <si>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</si>
  <si>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</si>
  <si>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</si>
  <si>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</si>
  <si>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</si>
  <si>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</si>
  <si>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</si>
  <si>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</si>
  <si>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</si>
  <si>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</si>
  <si>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</si>
  <si>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</si>
  <si>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</si>
  <si>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</si>
  <si>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</si>
  <si>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</si>
  <si>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</si>
  <si>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</si>
  <si>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</si>
  <si>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</si>
  <si>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</si>
  <si>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</si>
  <si>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</si>
  <si>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</si>
  <si>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</si>
  <si>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</si>
  <si>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</si>
  <si>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</si>
  <si>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</si>
  <si>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</si>
  <si>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</si>
  <si>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</si>
  <si>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</si>
  <si>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</si>
  <si>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</si>
  <si>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</si>
  <si>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</si>
  <si>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</si>
  <si>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</si>
  <si>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</si>
  <si>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</si>
  <si>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</si>
  <si>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</si>
  <si>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</si>
  <si>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</si>
  <si>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</si>
  <si>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</si>
  <si>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</si>
  <si>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</si>
  <si>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</si>
  <si>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</si>
  <si>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</si>
  <si>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</si>
  <si>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</si>
  <si>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</si>
  <si>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</si>
  <si>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</si>
  <si>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</si>
  <si>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</si>
  <si>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</si>
  <si>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</si>
  <si>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</si>
  <si>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</si>
  <si>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</si>
  <si>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</si>
  <si>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</si>
  <si>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</si>
  <si>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</si>
  <si>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</si>
  <si>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</si>
  <si>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</si>
  <si>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</si>
  <si>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</si>
  <si>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</si>
  <si>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</si>
  <si>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</si>
  <si>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</si>
  <si>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</si>
  <si>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</si>
  <si>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</si>
  <si>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</si>
  <si>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</si>
  <si>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</si>
  <si>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</si>
  <si>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</si>
  <si>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</si>
  <si>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</si>
  <si>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</si>
  <si>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</si>
  <si>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</si>
  <si>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</si>
  <si>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</si>
  <si>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</si>
  <si>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</si>
  <si>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</si>
  <si>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</si>
  <si>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</si>
  <si>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</si>
  <si>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</si>
  <si>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</si>
  <si>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</si>
  <si>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</si>
  <si>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</si>
  <si>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</si>
  <si>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</si>
  <si>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</si>
  <si>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</si>
  <si>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</si>
  <si>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</si>
  <si>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</si>
  <si>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</si>
  <si>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</si>
  <si>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</si>
  <si>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</si>
  <si>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</si>
  <si>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</si>
  <si>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</si>
  <si>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</si>
  <si>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</si>
  <si>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</si>
  <si>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</si>
  <si>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</si>
  <si>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</si>
  <si>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</si>
  <si>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</si>
  <si>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</si>
  <si>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</si>
  <si>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</si>
  <si>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</si>
  <si>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</si>
  <si>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</si>
  <si>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</si>
  <si>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</si>
  <si>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</si>
  <si>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</si>
  <si>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</si>
  <si>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</si>
  <si>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</si>
  <si>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</si>
  <si>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</si>
  <si>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</si>
  <si>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</si>
  <si>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</si>
  <si>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</si>
  <si>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</si>
  <si>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</si>
  <si>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</si>
  <si>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</si>
  <si>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</si>
  <si>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</si>
  <si>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</si>
  <si>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</si>
  <si>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</si>
  <si>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</si>
  <si>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</si>
  <si>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</si>
  <si>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</si>
  <si>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</si>
  <si>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</si>
  <si>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</si>
  <si>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</si>
  <si>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</si>
  <si>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</si>
  <si>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</si>
  <si>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</si>
  <si>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</si>
  <si>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</si>
  <si>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</si>
  <si>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</si>
  <si>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</si>
  <si>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</si>
  <si>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</si>
  <si>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</si>
  <si>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</si>
  <si>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</si>
  <si>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</si>
  <si>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</si>
  <si>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</si>
  <si>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</si>
  <si>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</si>
  <si>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</si>
  <si>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</si>
  <si>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</si>
  <si>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</si>
  <si>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</si>
  <si>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</si>
  <si>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</si>
  <si>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</si>
  <si>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</si>
  <si>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</si>
  <si>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</si>
  <si>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</si>
  <si>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</si>
  <si>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</si>
  <si>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</si>
  <si>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</si>
  <si>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</si>
  <si>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</si>
  <si>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</si>
  <si>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</si>
  <si>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</si>
  <si>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</si>
  <si>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</si>
  <si>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</si>
  <si>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</si>
  <si>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</si>
  <si>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</si>
  <si>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</si>
  <si>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</si>
  <si>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</si>
  <si>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</si>
  <si>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</si>
  <si>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</si>
  <si>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</si>
  <si>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</si>
  <si>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</si>
  <si>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</si>
  <si>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</si>
  <si>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</si>
  <si>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</si>
  <si>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</si>
  <si>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</si>
  <si>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</si>
  <si>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</si>
  <si>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</si>
  <si>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</si>
  <si>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</si>
  <si>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</si>
  <si>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</si>
  <si>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</si>
  <si>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</si>
  <si>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</si>
  <si>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</si>
  <si>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</si>
  <si>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</si>
  <si>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</si>
  <si>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</si>
  <si>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</si>
  <si>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</si>
  <si>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</si>
  <si>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</si>
  <si>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</si>
  <si>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</si>
  <si>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</si>
  <si>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</si>
  <si>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</si>
  <si>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</si>
  <si>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</si>
  <si>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</si>
  <si>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</si>
  <si>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</si>
  <si>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</si>
  <si>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</si>
  <si>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</si>
  <si>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</si>
  <si>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</si>
  <si>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</si>
  <si>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</si>
  <si>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</si>
  <si>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</si>
  <si>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</si>
  <si>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</si>
  <si>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</si>
  <si>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</si>
  <si>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</si>
  <si>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</si>
  <si>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</si>
  <si>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</si>
  <si>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</si>
  <si>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</si>
  <si>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</si>
  <si>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</si>
  <si>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</si>
  <si>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</si>
  <si>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</si>
  <si>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</si>
  <si>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</si>
  <si>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</si>
  <si>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</si>
  <si>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</si>
  <si>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</si>
  <si>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</si>
  <si>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</si>
  <si>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</si>
  <si>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</si>
  <si>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</si>
  <si>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</si>
  <si>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</si>
  <si>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</si>
  <si>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</si>
  <si>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</si>
  <si>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</si>
  <si>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</si>
  <si>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</si>
  <si>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</si>
  <si>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</si>
  <si>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</si>
  <si>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</si>
  <si>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</si>
  <si>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</si>
  <si>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</si>
  <si>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</si>
  <si>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</si>
  <si>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</si>
  <si>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</si>
  <si>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</si>
  <si>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</si>
  <si>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</si>
  <si>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</si>
  <si>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</si>
  <si>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</si>
  <si>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</si>
  <si>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</si>
  <si>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</si>
  <si>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</si>
  <si>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</si>
  <si>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</si>
  <si>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</si>
  <si>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</si>
  <si>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</si>
  <si>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</si>
  <si>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</si>
  <si>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</si>
  <si>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</si>
  <si>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</si>
  <si>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</si>
  <si>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</si>
  <si>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</si>
  <si>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</si>
  <si>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</si>
  <si>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</si>
  <si>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</si>
  <si>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</si>
  <si>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</si>
  <si>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</si>
  <si>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</si>
  <si>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</si>
  <si>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</si>
  <si>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</si>
  <si>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</si>
  <si>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</si>
  <si>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</si>
  <si>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</si>
  <si>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</si>
  <si>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</si>
  <si>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</si>
  <si>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</si>
  <si>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</si>
  <si>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</si>
  <si>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</si>
  <si>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</si>
  <si>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</si>
  <si>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</si>
  <si>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</si>
  <si>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</si>
  <si>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</si>
  <si>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</si>
  <si>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</si>
  <si>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</si>
  <si>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</si>
  <si>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</si>
  <si>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</si>
  <si>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</si>
  <si>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</si>
  <si>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</si>
  <si>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</si>
  <si>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</si>
  <si>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</si>
  <si>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</si>
  <si>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</si>
  <si>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</si>
  <si>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</si>
  <si>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</si>
  <si>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</si>
  <si>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</si>
  <si>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</si>
  <si>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</si>
  <si>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</si>
  <si>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</si>
  <si>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</si>
  <si>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</si>
  <si>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</si>
  <si>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</si>
  <si>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</si>
  <si>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</si>
  <si>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</si>
  <si>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</si>
  <si>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</si>
  <si>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</si>
  <si>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</si>
  <si>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</si>
  <si>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</si>
  <si>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</si>
  <si>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</si>
  <si>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</si>
  <si>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</si>
  <si>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</si>
  <si>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</si>
  <si>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</si>
  <si>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</si>
  <si>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</si>
  <si>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</si>
  <si>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</si>
  <si>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</si>
  <si>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</si>
  <si>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</si>
  <si>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</si>
  <si>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</si>
  <si>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</si>
  <si>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</si>
  <si>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</si>
  <si>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</si>
  <si>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</si>
  <si>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</si>
  <si>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</si>
  <si>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</si>
  <si>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</si>
  <si>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</si>
  <si>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</si>
  <si>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</si>
  <si>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</si>
  <si>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</si>
  <si>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</si>
  <si>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</si>
  <si>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</si>
  <si>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</si>
  <si>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</si>
  <si>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</si>
  <si>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</si>
  <si>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</si>
  <si>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</si>
  <si>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</si>
  <si>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</si>
  <si>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</si>
  <si>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</si>
  <si>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</si>
  <si>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</si>
  <si>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</si>
  <si>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</si>
  <si>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</si>
  <si>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</si>
  <si>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</si>
  <si>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</si>
  <si>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</si>
  <si>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</si>
  <si>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</si>
  <si>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</si>
  <si>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</si>
  <si>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</si>
  <si>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</si>
  <si>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</si>
  <si>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</si>
  <si>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</si>
  <si>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</si>
  <si>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</si>
  <si>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</si>
  <si>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</si>
  <si>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</si>
  <si>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</si>
  <si>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</si>
  <si>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</si>
  <si>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</si>
  <si>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</si>
  <si>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</si>
  <si>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</si>
  <si>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</si>
  <si>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</si>
  <si>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</si>
  <si>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</si>
  <si>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</si>
  <si>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</si>
  <si>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</si>
  <si>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</si>
  <si>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</si>
  <si>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</si>
  <si>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</si>
  <si>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</si>
  <si>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</si>
  <si>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</si>
  <si>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</si>
  <si>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</si>
  <si>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</si>
  <si>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</si>
  <si>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</si>
  <si>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</si>
  <si>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</si>
  <si>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</si>
  <si>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</si>
  <si>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</si>
  <si>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</si>
  <si>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</si>
  <si>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</si>
  <si>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</si>
  <si>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</si>
  <si>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</si>
  <si>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</si>
  <si>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</si>
  <si>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</si>
  <si>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</si>
  <si>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</si>
  <si>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</si>
  <si>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</si>
  <si>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</si>
  <si>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</si>
  <si>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</si>
  <si>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</si>
  <si>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</si>
  <si>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</si>
  <si>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</si>
  <si>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</si>
  <si>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</si>
  <si>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</si>
  <si>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</si>
  <si>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</si>
  <si>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</si>
  <si>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</si>
  <si>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</si>
  <si>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</si>
  <si>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</si>
  <si>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</si>
  <si>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</si>
  <si>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</si>
  <si>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</si>
  <si>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</si>
  <si>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</si>
  <si>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</si>
  <si>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</si>
  <si>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</si>
  <si>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</si>
  <si>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</si>
  <si>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</si>
  <si>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</si>
  <si>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</si>
  <si>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</si>
  <si>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</si>
  <si>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</si>
  <si>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</si>
  <si>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</si>
  <si>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</si>
  <si>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</si>
  <si>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</si>
  <si>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</si>
  <si>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</si>
  <si>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</si>
  <si>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</si>
  <si>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</si>
  <si>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</si>
  <si>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</si>
  <si>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</si>
  <si>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</si>
  <si>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</si>
  <si>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</si>
  <si>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</si>
  <si>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</si>
  <si>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</si>
  <si>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</si>
  <si>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</si>
  <si>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</si>
  <si>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</si>
  <si>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</si>
  <si>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</si>
  <si>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</si>
  <si>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</si>
  <si>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</si>
  <si>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</si>
  <si>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</si>
  <si>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</si>
  <si>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</si>
  <si>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</si>
  <si>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</si>
  <si>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</si>
  <si>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</si>
  <si>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</si>
  <si>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</si>
  <si>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</si>
  <si>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</si>
  <si>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</si>
  <si>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</si>
  <si>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</si>
  <si>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</si>
  <si>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</si>
  <si>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</si>
  <si>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</si>
  <si>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</si>
  <si>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</si>
  <si>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</si>
  <si>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</si>
  <si>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</si>
  <si>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</si>
  <si>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</si>
  <si>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</si>
  <si>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</si>
  <si>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</si>
  <si>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</si>
  <si>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</si>
  <si>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</si>
  <si>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</si>
  <si>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</si>
  <si>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</si>
  <si>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</si>
  <si>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</si>
  <si>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</si>
  <si>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</si>
  <si>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</si>
  <si>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</si>
  <si>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</si>
  <si>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</si>
  <si>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</si>
  <si>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</si>
  <si>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</si>
  <si>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</si>
  <si>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</si>
  <si>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</si>
  <si>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</si>
  <si>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</si>
  <si>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</si>
  <si>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</si>
  <si>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</si>
  <si>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</si>
  <si>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</si>
  <si>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</si>
  <si>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</si>
  <si>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</si>
  <si>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</si>
  <si>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</si>
  <si>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</si>
  <si>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</si>
  <si>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</si>
  <si>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</si>
  <si>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</si>
  <si>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</si>
  <si>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</si>
  <si>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</si>
  <si>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</si>
  <si>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</si>
  <si>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</si>
  <si>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</si>
  <si>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</si>
  <si>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</si>
  <si>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</si>
  <si>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</si>
  <si>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</si>
  <si>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</si>
  <si>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</si>
  <si>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</si>
  <si>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</si>
  <si>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</si>
  <si>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</si>
  <si>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</si>
  <si>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</si>
  <si>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</si>
  <si>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</si>
  <si>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</si>
  <si>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</si>
  <si>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</si>
  <si>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</si>
  <si>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</si>
  <si>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</si>
  <si>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</si>
  <si>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</si>
  <si>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</si>
  <si>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</si>
  <si>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</si>
  <si>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</si>
  <si>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</si>
  <si>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</si>
  <si>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</si>
  <si>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</si>
  <si>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</si>
  <si>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</si>
  <si>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</si>
  <si>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</si>
  <si>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</si>
  <si>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</si>
  <si>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</si>
  <si>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</si>
  <si>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</si>
  <si>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</si>
  <si>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</si>
  <si>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</si>
  <si>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</si>
  <si>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</si>
  <si>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</si>
  <si>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</si>
  <si>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</si>
  <si>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</si>
  <si>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</si>
  <si>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</si>
  <si>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</si>
  <si>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</si>
  <si>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</si>
  <si>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</si>
  <si>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</si>
  <si>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</si>
  <si>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</si>
  <si>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</si>
  <si>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</si>
  <si>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</si>
  <si>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</si>
  <si>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</si>
  <si>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</si>
  <si>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</si>
  <si>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</si>
  <si>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</si>
  <si>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</si>
  <si>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</si>
  <si>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</si>
  <si>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</si>
  <si>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</si>
  <si>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</si>
  <si>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</si>
  <si>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</si>
  <si>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</si>
  <si>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</si>
  <si>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</si>
  <si>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</si>
  <si>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</si>
  <si>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</si>
  <si>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</si>
  <si>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</si>
  <si>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</si>
  <si>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</si>
  <si>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</si>
  <si>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</si>
  <si>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</si>
  <si>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</si>
  <si>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</si>
  <si>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</si>
  <si>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</si>
  <si>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</si>
  <si>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</si>
  <si>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</si>
  <si>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</si>
  <si>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</si>
  <si>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</si>
  <si>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</si>
  <si>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</si>
  <si>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</si>
  <si>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</si>
  <si>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</si>
  <si>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</si>
  <si>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</si>
  <si>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</si>
  <si>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</si>
  <si>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</si>
  <si>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</si>
  <si>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</si>
  <si>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</si>
  <si>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</si>
  <si>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</si>
  <si>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</si>
  <si>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</si>
  <si>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</si>
  <si>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</si>
  <si>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</si>
  <si>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</si>
  <si>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</si>
  <si>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</si>
  <si>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</si>
  <si>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</si>
  <si>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</si>
  <si>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</si>
  <si>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</si>
  <si>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</si>
  <si>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</si>
  <si>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</si>
  <si>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</si>
  <si>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</si>
  <si>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</si>
  <si>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</si>
  <si>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</si>
  <si>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</si>
  <si>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</si>
  <si>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</si>
  <si>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</si>
  <si>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</si>
  <si>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</si>
  <si>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</si>
  <si>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</si>
  <si>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</si>
  <si>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</si>
  <si>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</si>
  <si>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</si>
  <si>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</si>
  <si>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</si>
  <si>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</si>
  <si>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</si>
  <si>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</si>
  <si>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</si>
  <si>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</si>
  <si>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</si>
  <si>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</si>
  <si>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</si>
  <si>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</si>
  <si>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</si>
  <si>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</si>
  <si>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</si>
  <si>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</si>
  <si>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</si>
  <si>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</si>
  <si>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</si>
  <si>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</si>
  <si>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</si>
  <si>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</si>
  <si>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</si>
  <si>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</si>
  <si>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</si>
  <si>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</si>
  <si>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</si>
  <si>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</si>
  <si>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</si>
  <si>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</si>
  <si>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</si>
  <si>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</si>
  <si>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</si>
  <si>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</si>
  <si>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</si>
  <si>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</si>
  <si>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</si>
  <si>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</si>
  <si>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</si>
  <si>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</si>
  <si>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</si>
  <si>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</si>
  <si>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</si>
  <si>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</si>
  <si>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</si>
  <si>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</si>
  <si>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</si>
  <si>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</si>
  <si>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</si>
  <si>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</si>
  <si>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</si>
  <si>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</si>
  <si>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</si>
  <si>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</si>
  <si>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</si>
  <si>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</si>
  <si>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</si>
  <si>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</si>
  <si>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</si>
  <si>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</si>
  <si>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</si>
  <si>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</si>
  <si>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</si>
  <si>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</si>
  <si>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</si>
  <si>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</si>
  <si>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</si>
  <si>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</si>
  <si>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</si>
  <si>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</si>
  <si>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</si>
  <si>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</si>
  <si>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</si>
  <si>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</si>
  <si>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</si>
  <si>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</si>
  <si>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</si>
  <si>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</si>
  <si>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</si>
  <si>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</si>
  <si>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</si>
  <si>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</si>
  <si>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</si>
  <si>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</si>
  <si>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</si>
  <si>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</si>
  <si>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</si>
  <si>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</si>
  <si>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</si>
  <si>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</si>
  <si>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</si>
  <si>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</si>
  <si>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</si>
  <si>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</si>
  <si>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</si>
  <si>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</si>
  <si>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</si>
  <si>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</si>
  <si>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</si>
  <si>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</si>
  <si>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</si>
  <si>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</si>
  <si>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</si>
  <si>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</si>
  <si>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</si>
  <si>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</si>
  <si>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</si>
  <si>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</si>
  <si>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</si>
  <si>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</si>
  <si>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</si>
  <si>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</si>
  <si>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</si>
  <si>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</si>
  <si>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</si>
  <si>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</si>
  <si>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</si>
  <si>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</si>
  <si>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</si>
  <si>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</si>
  <si>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</si>
  <si>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</si>
  <si>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</si>
  <si>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</si>
  <si>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</si>
  <si>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</si>
  <si>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</si>
  <si>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</si>
  <si>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</si>
  <si>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</si>
  <si>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</si>
  <si>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</si>
  <si>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</si>
  <si>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</si>
  <si>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</si>
  <si>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</si>
  <si>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</si>
  <si>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</si>
  <si>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</si>
  <si>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</si>
  <si>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</si>
  <si>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</si>
  <si>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</si>
  <si>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</si>
  <si>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</si>
  <si>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</si>
  <si>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</si>
  <si>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</si>
  <si>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</si>
  <si>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</si>
  <si>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</si>
  <si>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</si>
  <si>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</si>
  <si>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</si>
  <si>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</si>
  <si>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</si>
  <si>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</si>
  <si>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</si>
  <si>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</si>
  <si>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</si>
  <si>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</si>
  <si>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</si>
  <si>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</si>
  <si>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</si>
  <si>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</si>
  <si>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</si>
  <si>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</si>
  <si>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</si>
  <si>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</si>
  <si>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</si>
  <si>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</si>
  <si>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</si>
  <si>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</si>
  <si>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</si>
  <si>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</si>
  <si>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</si>
  <si>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</si>
  <si>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</si>
  <si>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</si>
  <si>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</si>
  <si>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</si>
  <si>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</si>
  <si>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</si>
  <si>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</si>
  <si>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</si>
  <si>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</si>
  <si>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</si>
  <si>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</si>
  <si>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</si>
  <si>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</si>
  <si>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</si>
  <si>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</si>
  <si>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</si>
  <si>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</si>
  <si>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</si>
  <si>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</si>
  <si>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</si>
  <si>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</si>
  <si>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</si>
  <si>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</si>
  <si>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</si>
  <si>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</si>
  <si>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</si>
  <si>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</si>
  <si>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</si>
  <si>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</si>
  <si>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</si>
  <si>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</si>
  <si>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</si>
  <si>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</si>
  <si>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</si>
  <si>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</si>
  <si>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</si>
  <si>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</si>
  <si>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</si>
  <si>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</si>
  <si>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</si>
  <si>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</si>
  <si>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</si>
  <si>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</si>
  <si>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</si>
  <si>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</si>
  <si>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</si>
  <si>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</si>
  <si>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</si>
  <si>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</si>
  <si>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</si>
  <si>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</si>
  <si>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</si>
  <si>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</si>
  <si>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</si>
  <si>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</si>
  <si>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</si>
  <si>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</si>
  <si>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</si>
  <si>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</si>
  <si>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</si>
  <si>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</si>
  <si>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</si>
  <si>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</si>
  <si>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</si>
  <si>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</si>
  <si>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</si>
  <si>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</si>
  <si>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</si>
  <si>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</si>
  <si>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</si>
  <si>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</si>
  <si>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</si>
  <si>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</si>
  <si>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</si>
  <si>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</si>
  <si>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</si>
  <si>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</si>
  <si>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</si>
  <si>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</si>
  <si>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</si>
  <si>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</si>
  <si>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</si>
  <si>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</si>
  <si>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</si>
  <si>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</si>
  <si>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</si>
  <si>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</si>
  <si>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</si>
  <si>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</si>
  <si>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</si>
  <si>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</si>
  <si>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</si>
  <si>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</si>
  <si>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</si>
  <si>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</si>
  <si>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</si>
  <si>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</si>
  <si>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</si>
  <si>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</si>
  <si>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</si>
  <si>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</si>
  <si>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</si>
  <si>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</si>
  <si>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</si>
  <si>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</si>
  <si>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</si>
  <si>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</si>
  <si>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</si>
  <si>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</si>
  <si>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</si>
  <si>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</si>
  <si>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</si>
  <si>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</si>
  <si>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</si>
  <si>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</si>
  <si>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</si>
  <si>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</si>
  <si>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</si>
  <si>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</si>
  <si>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</si>
  <si>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</si>
  <si>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</si>
  <si>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</si>
  <si>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</si>
  <si>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</si>
  <si>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</si>
  <si>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</si>
  <si>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</si>
  <si>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</si>
  <si>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</si>
  <si>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</si>
  <si>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</si>
  <si>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</si>
  <si>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</si>
  <si>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</si>
  <si>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</si>
  <si>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</si>
  <si>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</si>
  <si>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</si>
  <si>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</si>
  <si>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</si>
  <si>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</si>
  <si>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</si>
  <si>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</si>
  <si>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</si>
  <si>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</si>
  <si>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</si>
  <si>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</si>
  <si>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</si>
  <si>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</si>
  <si>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</si>
  <si>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</si>
  <si>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</si>
  <si>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</si>
  <si>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</si>
  <si>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</si>
  <si>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</si>
  <si>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</si>
  <si>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</si>
  <si>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</si>
  <si>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</si>
  <si>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</si>
  <si>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</si>
  <si>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</si>
  <si>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</si>
  <si>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</si>
  <si>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</si>
  <si>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</si>
  <si>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</si>
  <si>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</si>
  <si>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</si>
  <si>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</si>
  <si>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</si>
  <si>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</si>
  <si>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</si>
  <si>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</si>
  <si>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</si>
  <si>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</si>
  <si>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</si>
  <si>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</si>
  <si>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</si>
  <si>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</si>
  <si>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</si>
  <si>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</si>
  <si>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</si>
  <si>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</si>
  <si>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</si>
  <si>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</si>
  <si>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</si>
  <si>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</si>
  <si>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</si>
  <si>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</si>
  <si>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</si>
  <si>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</si>
  <si>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</si>
  <si>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</si>
  <si>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</si>
  <si>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</si>
  <si>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</si>
  <si>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</si>
  <si>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</si>
  <si>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</si>
  <si>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</si>
  <si>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</si>
  <si>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</si>
  <si>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</si>
  <si>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</si>
  <si>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</si>
  <si>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</si>
  <si>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</si>
  <si>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</si>
  <si>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</si>
  <si>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</si>
  <si>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</si>
  <si>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</si>
  <si>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</si>
  <si>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</si>
  <si>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</si>
  <si>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</si>
  <si>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</si>
  <si>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</si>
  <si>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</si>
  <si>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</si>
  <si>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</si>
  <si>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</si>
  <si>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</si>
  <si>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</si>
  <si>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</si>
  <si>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</si>
  <si>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</si>
  <si>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</si>
  <si>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</si>
  <si>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</si>
  <si>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</si>
  <si>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</si>
  <si>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</si>
  <si>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</si>
  <si>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</si>
  <si>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</si>
  <si>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</si>
  <si>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</si>
  <si>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</si>
  <si>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</si>
  <si>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</si>
  <si>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</si>
  <si>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</si>
  <si>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</si>
  <si>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</si>
  <si>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</si>
  <si>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</si>
  <si>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</si>
  <si>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</si>
  <si>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</si>
  <si>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</si>
  <si>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</si>
  <si>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</si>
  <si>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</si>
  <si>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</si>
  <si>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</si>
  <si>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</si>
  <si>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</si>
  <si>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</si>
  <si>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</si>
  <si>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</si>
  <si>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</si>
  <si>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</si>
  <si>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</si>
  <si>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</si>
  <si>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</si>
  <si>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</si>
  <si>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</si>
  <si>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</si>
  <si>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</si>
  <si>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</si>
  <si>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</si>
  <si>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</si>
  <si>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</si>
  <si>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</si>
  <si>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</si>
  <si>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</si>
  <si>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</si>
  <si>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</si>
  <si>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</si>
  <si>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</si>
  <si>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</si>
  <si>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</si>
  <si>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</si>
  <si>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</si>
  <si>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</si>
  <si>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</si>
  <si>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</si>
  <si>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</si>
  <si>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</si>
  <si>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</si>
  <si>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</si>
  <si>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</si>
  <si>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</si>
  <si>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</si>
  <si>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</si>
  <si>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</si>
  <si>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</si>
  <si>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</si>
  <si>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</si>
  <si>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</si>
  <si>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</si>
  <si>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</si>
  <si>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</si>
  <si>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</si>
  <si>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</si>
  <si>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</si>
  <si>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</si>
  <si>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</si>
  <si>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</si>
  <si>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</si>
  <si>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</si>
  <si>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</si>
  <si>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</si>
  <si>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</si>
  <si>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</si>
  <si>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</si>
  <si>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</si>
  <si>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</si>
  <si>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</si>
  <si>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</si>
  <si>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</si>
  <si>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</si>
  <si>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</si>
  <si>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</si>
  <si>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</si>
  <si>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</si>
  <si>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</si>
  <si>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</si>
  <si>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</si>
  <si>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</si>
  <si>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</si>
  <si>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</si>
  <si>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</si>
  <si>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</si>
  <si>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</si>
  <si>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</si>
  <si>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</si>
  <si>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</si>
  <si>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</si>
  <si>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</si>
  <si>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</si>
  <si>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</si>
  <si>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</si>
  <si>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</si>
  <si>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</si>
  <si>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</si>
  <si>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</si>
  <si>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</si>
  <si>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</si>
  <si>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</si>
  <si>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</si>
  <si>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</si>
  <si>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</si>
  <si>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</si>
  <si>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</si>
  <si>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</si>
  <si>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</si>
  <si>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</si>
  <si>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</si>
  <si>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</si>
  <si>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</si>
  <si>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</si>
  <si>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</si>
  <si>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</si>
  <si>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</si>
  <si>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</si>
  <si>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</si>
  <si>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</si>
  <si>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</si>
  <si>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</si>
  <si>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</si>
  <si>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</si>
  <si>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</si>
  <si>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</si>
  <si>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</si>
  <si>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</si>
  <si>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</si>
  <si>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</si>
  <si>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</si>
  <si>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</si>
  <si>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</si>
  <si>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</si>
  <si>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</si>
  <si>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</si>
  <si>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</si>
  <si>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</si>
  <si>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</si>
  <si>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</si>
  <si>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</si>
  <si>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</si>
  <si>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</si>
  <si>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</si>
  <si>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</si>
  <si>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</si>
  <si>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</si>
  <si>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</si>
  <si>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</si>
  <si>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</si>
  <si>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</si>
  <si>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</si>
  <si>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</si>
  <si>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</si>
  <si>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</si>
  <si>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</si>
  <si>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</si>
  <si>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</si>
  <si>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</si>
  <si>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</si>
  <si>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</si>
  <si>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</si>
  <si>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</si>
  <si>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</si>
  <si>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</si>
  <si>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</si>
  <si>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</si>
  <si>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</si>
  <si>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</si>
  <si>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</si>
  <si>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</si>
  <si>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</si>
  <si>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</si>
  <si>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</si>
  <si>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</si>
  <si>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</si>
  <si>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</si>
  <si>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</si>
  <si>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</si>
  <si>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</si>
  <si>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</si>
  <si>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</si>
  <si>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</si>
  <si>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</si>
  <si>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</si>
  <si>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</si>
  <si>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</si>
  <si>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</si>
  <si>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</si>
  <si>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</si>
  <si>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</si>
  <si>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</si>
  <si>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</si>
  <si>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</si>
  <si>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</si>
  <si>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</si>
  <si>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</si>
  <si>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</si>
  <si>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</si>
  <si>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</si>
  <si>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</si>
  <si>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</si>
  <si>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</si>
  <si>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</si>
  <si>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</si>
  <si>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</si>
  <si>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</si>
  <si>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</si>
  <si>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</si>
  <si>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</si>
  <si>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</si>
  <si>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</si>
  <si>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</si>
  <si>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</si>
  <si>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</si>
  <si>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</si>
  <si>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</si>
  <si>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</si>
  <si>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</si>
  <si>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</si>
  <si>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</si>
  <si>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</si>
  <si>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</si>
  <si>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</si>
  <si>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</si>
  <si>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</si>
  <si>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</si>
  <si>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</si>
  <si>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</si>
  <si>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</si>
  <si>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</si>
  <si>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</si>
  <si>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</si>
  <si>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</si>
  <si>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</si>
  <si>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</si>
  <si>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</si>
  <si>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</si>
  <si>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</si>
  <si>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</si>
  <si>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</si>
  <si>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</si>
  <si>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</si>
  <si>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</si>
  <si>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</si>
  <si>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</si>
  <si>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</si>
  <si>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</si>
  <si>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</si>
  <si>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</si>
  <si>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</si>
  <si>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</si>
  <si>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</si>
  <si>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</si>
  <si>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</si>
  <si>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</si>
  <si>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</si>
  <si>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</si>
  <si>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</si>
  <si>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</si>
  <si>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</si>
  <si>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</si>
  <si>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</si>
  <si>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</si>
  <si>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</si>
  <si>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</si>
  <si>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</si>
  <si>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</si>
  <si>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</si>
  <si>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</si>
  <si>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</si>
  <si>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</si>
  <si>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</si>
  <si>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</si>
  <si>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</si>
  <si>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</si>
  <si>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</si>
  <si>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</si>
  <si>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</si>
  <si>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</si>
  <si>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</si>
  <si>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</si>
  <si>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</si>
  <si>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</si>
  <si>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</si>
  <si>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</si>
  <si>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</si>
  <si>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</si>
  <si>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</si>
  <si>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</si>
  <si>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</si>
  <si>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</si>
  <si>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</si>
  <si>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</si>
  <si>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</si>
  <si>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</si>
  <si>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</si>
  <si>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</si>
  <si>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</si>
  <si>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</si>
  <si>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</si>
  <si>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</si>
  <si>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</si>
  <si>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</si>
  <si>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</si>
  <si>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</si>
  <si>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</si>
  <si>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</si>
  <si>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</si>
  <si>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</si>
  <si>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</si>
  <si>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</si>
  <si>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</si>
  <si>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</si>
  <si>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</si>
  <si>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</si>
  <si>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</si>
  <si>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</si>
  <si>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</si>
  <si>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</si>
  <si>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</si>
  <si>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</si>
  <si>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</si>
  <si>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</si>
  <si>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</si>
  <si>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</si>
  <si>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</si>
  <si>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</si>
  <si>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</si>
  <si>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</si>
  <si>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</si>
  <si>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</si>
  <si>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</si>
  <si>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</si>
  <si>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</si>
  <si>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</si>
  <si>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</si>
  <si>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</si>
  <si>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</si>
  <si>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</si>
  <si>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</si>
  <si>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</si>
  <si>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</si>
  <si>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</si>
  <si>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</si>
  <si>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</si>
  <si>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</si>
  <si>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</si>
  <si>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</si>
  <si>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</si>
  <si>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</si>
  <si>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</si>
  <si>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</si>
  <si>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</si>
  <si>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</si>
  <si>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</si>
  <si>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</si>
  <si>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</si>
  <si>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</si>
  <si>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</si>
  <si>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</si>
  <si>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</si>
  <si>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</si>
  <si>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</si>
  <si>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</si>
  <si>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</si>
  <si>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</si>
  <si>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</si>
  <si>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</si>
  <si>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</si>
  <si>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</si>
  <si>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</si>
  <si>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</si>
  <si>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</si>
  <si>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</si>
  <si>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</si>
  <si>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</si>
  <si>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</si>
  <si>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</si>
  <si>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</si>
  <si>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</si>
  <si>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</si>
  <si>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</si>
  <si>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</si>
  <si>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</si>
  <si>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</si>
  <si>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</si>
  <si>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</si>
  <si>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</si>
  <si>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</si>
  <si>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</si>
  <si>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</si>
  <si>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</si>
  <si>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</si>
  <si>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</si>
  <si>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</si>
  <si>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</si>
  <si>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</si>
  <si>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</si>
  <si>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</si>
  <si>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</si>
  <si>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</si>
  <si>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</si>
  <si>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</si>
  <si>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</si>
  <si>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</si>
  <si>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</si>
  <si>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</si>
  <si>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</si>
  <si>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</si>
  <si>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</si>
  <si>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</si>
  <si>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</si>
  <si>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</si>
  <si>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</si>
  <si>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</si>
  <si>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</si>
  <si>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</si>
  <si>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</si>
  <si>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</si>
  <si>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</si>
  <si>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</si>
  <si>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</si>
  <si>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</si>
  <si>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</si>
  <si>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</si>
  <si>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</si>
  <si>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</si>
  <si>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</si>
  <si>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</si>
  <si>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</si>
  <si>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</si>
  <si>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</si>
  <si>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</si>
  <si>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</si>
  <si>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</si>
  <si>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</si>
  <si>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</si>
  <si>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</si>
  <si>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</si>
  <si>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</si>
  <si>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</si>
  <si>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</si>
  <si>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</si>
  <si>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</si>
  <si>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</si>
  <si>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</si>
  <si>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</si>
  <si>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</si>
  <si>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</si>
  <si>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</si>
  <si>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</si>
  <si>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</si>
  <si>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</si>
  <si>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</si>
  <si>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</si>
  <si>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</si>
  <si>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</si>
  <si>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</si>
  <si>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</si>
  <si>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</si>
  <si>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</si>
  <si>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</si>
  <si>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</si>
  <si>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</si>
  <si>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</si>
  <si>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</si>
  <si>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</si>
  <si>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</si>
  <si>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</si>
  <si>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</si>
  <si>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</si>
  <si>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</si>
  <si>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</si>
  <si>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</si>
  <si>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</si>
  <si>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</si>
  <si>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</si>
  <si>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</si>
  <si>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</si>
  <si>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</si>
  <si>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</si>
  <si>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</si>
  <si>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</si>
  <si>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</si>
  <si>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</si>
  <si>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</si>
  <si>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</si>
  <si>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</si>
  <si>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</si>
  <si>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</si>
  <si>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</si>
  <si>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</si>
  <si>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</si>
  <si>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</si>
  <si>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</si>
  <si>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</si>
  <si>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</si>
  <si>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</si>
  <si>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</si>
  <si>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</si>
  <si>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</si>
  <si>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</si>
  <si>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</si>
  <si>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</si>
  <si>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</si>
  <si>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</si>
  <si>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</si>
  <si>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</si>
  <si>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</si>
  <si>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</si>
  <si>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</si>
  <si>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</si>
  <si>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</si>
  <si>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</si>
  <si>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</si>
  <si>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</si>
  <si>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</si>
  <si>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</si>
  <si>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</si>
  <si>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</si>
  <si>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</si>
  <si>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</si>
  <si>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</si>
  <si>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</si>
  <si>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</si>
  <si>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</si>
  <si>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</si>
  <si>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</si>
  <si>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</si>
  <si>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</si>
  <si>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</si>
  <si>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</si>
  <si>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</si>
  <si>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</si>
  <si>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</si>
  <si>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</si>
  <si>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</si>
  <si>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</si>
  <si>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</si>
  <si>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</si>
  <si>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</si>
  <si>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</si>
  <si>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</si>
  <si>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</si>
  <si>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</si>
  <si>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</si>
  <si>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</si>
  <si>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</si>
  <si>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</si>
  <si>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</si>
  <si>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</si>
  <si>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</si>
  <si>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</si>
  <si>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</si>
  <si>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</si>
  <si>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</si>
  <si>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</si>
  <si>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</si>
  <si>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</si>
  <si>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</si>
  <si>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</si>
  <si>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</si>
  <si>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</si>
  <si>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</si>
  <si>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</si>
  <si>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</si>
  <si>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</si>
  <si>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</si>
  <si>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</si>
  <si>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</si>
  <si>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</si>
  <si>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</si>
  <si>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</si>
  <si>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</si>
  <si>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</si>
  <si>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</si>
  <si>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</si>
  <si>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</si>
  <si>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</si>
  <si>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</si>
  <si>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</si>
  <si>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</si>
  <si>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</si>
  <si>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</si>
  <si>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</si>
  <si>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</si>
  <si>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</si>
  <si>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</si>
  <si>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</si>
  <si>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</si>
  <si>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</si>
  <si>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</si>
  <si>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</si>
  <si>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</si>
  <si>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</si>
  <si>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</si>
  <si>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</si>
  <si>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</si>
  <si>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</si>
  <si>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</si>
  <si>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</si>
  <si>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</si>
  <si>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</si>
  <si>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</si>
  <si>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</si>
  <si>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</si>
  <si>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</si>
  <si>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</si>
  <si>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</si>
  <si>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</si>
  <si>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</si>
  <si>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</si>
  <si>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</si>
  <si>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</si>
  <si>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</si>
  <si>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</si>
  <si>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</si>
  <si>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</si>
  <si>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</si>
  <si>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</si>
  <si>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</si>
  <si>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</si>
  <si>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</si>
  <si>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</si>
  <si>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</si>
  <si>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</si>
  <si>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</si>
  <si>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</si>
  <si>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</si>
  <si>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</si>
  <si>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</si>
  <si>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</si>
  <si>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</si>
  <si>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</si>
  <si>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</si>
  <si>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</si>
  <si>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</si>
  <si>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</si>
  <si>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</si>
  <si>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</si>
  <si>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</si>
  <si>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</si>
  <si>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</si>
  <si>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</si>
  <si>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</si>
  <si>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</si>
  <si>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</si>
  <si>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</si>
  <si>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</si>
  <si>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</si>
  <si>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</si>
  <si>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</si>
  <si>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</si>
  <si>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</si>
  <si>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</si>
  <si>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</si>
  <si>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</si>
  <si>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</si>
  <si>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</si>
  <si>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</si>
  <si>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</si>
  <si>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</si>
  <si>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</si>
  <si>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</si>
  <si>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</si>
  <si>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</si>
  <si>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</si>
  <si>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</si>
  <si>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</si>
  <si>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</si>
  <si>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</si>
  <si>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</si>
  <si>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</si>
  <si>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</si>
  <si>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</si>
  <si>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</si>
  <si>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</si>
  <si>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</si>
  <si>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</si>
  <si>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</si>
  <si>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</si>
  <si>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</si>
  <si>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</si>
  <si>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</si>
  <si>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</si>
  <si>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</si>
  <si>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</si>
  <si>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</si>
  <si>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</si>
  <si>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</si>
  <si>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</si>
  <si>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</si>
  <si>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</si>
  <si>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</si>
  <si>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</si>
  <si>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</si>
  <si>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</si>
  <si>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</si>
  <si>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</si>
  <si>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</si>
  <si>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</si>
  <si>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</si>
  <si>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</si>
  <si>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</si>
  <si>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</si>
  <si>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</si>
  <si>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</si>
  <si>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</si>
  <si>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</si>
  <si>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</si>
  <si>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</si>
  <si>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</si>
  <si>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</si>
  <si>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</si>
  <si>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</si>
  <si>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</si>
  <si>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</si>
  <si>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</si>
  <si>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</si>
  <si>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</si>
  <si>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</si>
  <si>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</si>
  <si>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</si>
  <si>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</si>
  <si>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</si>
  <si>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</si>
  <si>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</si>
  <si>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</si>
  <si>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</si>
  <si>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</si>
  <si>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</si>
  <si>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</si>
  <si>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</si>
  <si>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</si>
  <si>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</si>
  <si>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</si>
  <si>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</si>
  <si>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</si>
  <si>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</si>
  <si>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</si>
  <si>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</si>
  <si>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</si>
  <si>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</si>
  <si>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</si>
  <si>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</si>
  <si>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</si>
  <si>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</si>
  <si>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</si>
  <si>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</si>
  <si>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</si>
  <si>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</si>
  <si>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</si>
  <si>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</si>
  <si>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</si>
  <si>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</si>
  <si>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</si>
  <si>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</si>
  <si>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</si>
  <si>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</si>
  <si>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</si>
  <si>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</si>
  <si>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</si>
  <si>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</si>
  <si>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</si>
  <si>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</si>
  <si>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</si>
  <si>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</si>
  <si>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</si>
  <si>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</si>
  <si>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</si>
  <si>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</si>
  <si>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</si>
  <si>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</si>
  <si>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</si>
  <si>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</si>
  <si>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</si>
  <si>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</si>
  <si>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</si>
  <si>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</si>
  <si>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</si>
  <si>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</si>
  <si>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</si>
  <si>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</si>
  <si>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</si>
  <si>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</si>
  <si>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</si>
  <si>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</si>
  <si>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</si>
  <si>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</si>
  <si>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</si>
  <si>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</si>
  <si>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</si>
  <si>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</si>
  <si>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</si>
  <si>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</si>
  <si>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</si>
  <si>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</si>
  <si>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</si>
  <si>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</si>
  <si>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</si>
  <si>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</si>
  <si>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</si>
  <si>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</si>
  <si>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</si>
  <si>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</si>
  <si>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</si>
  <si>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</si>
  <si>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</si>
  <si>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</si>
  <si>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</si>
  <si>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</si>
  <si>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</si>
  <si>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</si>
  <si>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</si>
  <si>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</si>
  <si>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</si>
  <si>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</si>
  <si>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</si>
  <si>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</si>
  <si>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</si>
  <si>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</si>
  <si>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</si>
  <si>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</si>
  <si>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</si>
  <si>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</si>
  <si>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</si>
  <si>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</si>
  <si>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</si>
  <si>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</si>
  <si>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</si>
  <si>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</si>
  <si>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</si>
  <si>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</si>
  <si>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</si>
  <si>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</si>
  <si>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</si>
  <si>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</si>
  <si>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</si>
  <si>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</si>
  <si>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</si>
  <si>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</si>
  <si>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</si>
  <si>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</si>
  <si>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</si>
  <si>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</si>
  <si>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</si>
  <si>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</si>
  <si>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</si>
  <si>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</si>
  <si>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</si>
  <si>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</si>
  <si>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</si>
  <si>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</si>
  <si>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</si>
  <si>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</si>
  <si>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</si>
  <si>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</si>
  <si>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</si>
  <si>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</si>
  <si>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</si>
  <si>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</si>
  <si>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</si>
  <si>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</si>
  <si>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</si>
  <si>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</si>
  <si>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</si>
  <si>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</si>
  <si>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</si>
  <si>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</si>
  <si>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</si>
  <si>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</si>
  <si>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</si>
  <si>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</si>
  <si>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</si>
  <si>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</si>
  <si>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</si>
  <si>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</si>
  <si>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</si>
  <si>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</si>
  <si>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</si>
  <si>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</si>
  <si>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</si>
  <si>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</si>
  <si>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</si>
  <si>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</si>
  <si>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</si>
  <si>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</si>
  <si>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</si>
  <si>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</si>
  <si>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</si>
  <si>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</si>
  <si>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</si>
  <si>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</si>
  <si>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</si>
  <si>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</si>
  <si>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</si>
  <si>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</si>
  <si>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</si>
  <si>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</si>
  <si>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</si>
  <si>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</si>
  <si>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</si>
  <si>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</si>
  <si>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</si>
  <si>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</si>
  <si>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</si>
  <si>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</si>
  <si>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</si>
  <si>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</si>
  <si>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</si>
  <si>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</si>
  <si>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</si>
  <si>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</si>
  <si>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</si>
  <si>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</si>
  <si>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</si>
  <si>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</si>
  <si>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</si>
  <si>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</si>
  <si>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</si>
  <si>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</si>
  <si>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</si>
  <si>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</si>
  <si>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</si>
  <si>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</si>
  <si>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</si>
  <si>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</si>
  <si>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</si>
  <si>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</si>
  <si>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</si>
  <si>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</si>
  <si>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</si>
  <si>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</si>
  <si>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</si>
  <si>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</si>
  <si>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</si>
  <si>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</si>
  <si>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</si>
  <si>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</si>
  <si>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</si>
  <si>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</si>
  <si>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</si>
  <si>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</si>
  <si>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</si>
  <si>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</si>
  <si>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</si>
  <si>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</si>
  <si>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</si>
  <si>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</si>
  <si>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</si>
  <si>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</si>
  <si>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</si>
  <si>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</si>
  <si>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</si>
  <si>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</si>
  <si>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</si>
  <si>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</si>
  <si>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</si>
  <si>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</si>
  <si>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</si>
  <si>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</si>
  <si>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</si>
  <si>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</si>
  <si>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</si>
  <si>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</si>
  <si>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</si>
  <si>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</si>
  <si>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</si>
  <si>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</si>
  <si>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</si>
  <si>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</si>
  <si>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</si>
  <si>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</si>
  <si>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</si>
  <si>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</si>
  <si>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</si>
  <si>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</si>
  <si>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</si>
  <si>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</si>
  <si>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</si>
  <si>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</si>
  <si>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</si>
  <si>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</si>
  <si>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</si>
  <si>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</si>
  <si>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</si>
  <si>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</si>
  <si>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</si>
  <si>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</si>
  <si>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</si>
  <si>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</si>
  <si>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</si>
  <si>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</si>
  <si>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</si>
  <si>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</si>
  <si>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</si>
  <si>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</si>
  <si>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</si>
  <si>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</si>
  <si>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</si>
  <si>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</si>
  <si>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</si>
  <si>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</si>
  <si>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</si>
  <si>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</si>
  <si>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</si>
  <si>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</si>
  <si>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</si>
  <si>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</si>
  <si>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</si>
  <si>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</si>
  <si>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</si>
  <si>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</si>
  <si>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</si>
  <si>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</si>
  <si>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</si>
  <si>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</si>
  <si>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</si>
  <si>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</si>
  <si>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</si>
  <si>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</si>
  <si>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</si>
  <si>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</si>
  <si>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</si>
  <si>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</si>
  <si>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</si>
  <si>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</si>
  <si>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</si>
  <si>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</si>
  <si>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</si>
  <si>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</si>
  <si>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</si>
  <si>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</si>
  <si>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</si>
  <si>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</si>
  <si>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</si>
  <si>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</si>
  <si>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</si>
  <si>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</si>
  <si>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</si>
  <si>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</si>
  <si>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</si>
  <si>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</si>
  <si>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</si>
  <si>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</si>
  <si>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</si>
  <si>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</si>
  <si>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</si>
  <si>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</si>
  <si>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</si>
  <si>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</si>
  <si>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</si>
  <si>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</si>
  <si>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</si>
  <si>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</si>
  <si>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</si>
  <si>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</si>
  <si>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</si>
  <si>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</si>
  <si>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</si>
  <si>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</si>
  <si>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</si>
  <si>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</si>
  <si>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</si>
  <si>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</si>
  <si>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</si>
  <si>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</si>
  <si>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</si>
  <si>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</si>
  <si>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</si>
  <si>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</si>
  <si>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</si>
  <si>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</si>
  <si>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</si>
  <si>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</si>
  <si>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</si>
  <si>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</si>
  <si>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</si>
  <si>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</si>
  <si>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</si>
  <si>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</si>
  <si>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</si>
  <si>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</si>
  <si>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</si>
  <si>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</si>
  <si>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</si>
  <si>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</si>
  <si>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</si>
  <si>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</si>
  <si>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</si>
  <si>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</si>
  <si>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</si>
  <si>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</si>
  <si>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</si>
  <si>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</si>
  <si>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</si>
  <si>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</si>
  <si>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</si>
  <si>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</si>
  <si>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</si>
  <si>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</si>
  <si>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</si>
  <si>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</si>
  <si>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</si>
  <si>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</si>
  <si>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</si>
  <si>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</si>
  <si>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</si>
  <si>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</si>
  <si>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</si>
  <si>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</si>
  <si>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</si>
  <si>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</si>
  <si>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</si>
  <si>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</si>
  <si>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</si>
  <si>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</si>
  <si>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</si>
  <si>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</si>
  <si>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</si>
  <si>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</si>
  <si>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</si>
  <si>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</si>
  <si>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</si>
  <si>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</si>
  <si>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</si>
  <si>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</si>
  <si>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</si>
  <si>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</si>
  <si>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</si>
  <si>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</si>
  <si>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</si>
  <si>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</si>
  <si>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</si>
  <si>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</si>
  <si>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</si>
  <si>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</si>
  <si>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</si>
  <si>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</si>
  <si>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</si>
  <si>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</si>
  <si>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</si>
  <si>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</si>
  <si>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</si>
  <si>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</si>
  <si>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</si>
  <si>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</si>
  <si>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</si>
  <si>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</si>
  <si>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</si>
  <si>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</si>
  <si>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</si>
  <si>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</si>
  <si>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</si>
  <si>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</si>
  <si>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</si>
  <si>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</si>
  <si>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</si>
  <si>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</si>
  <si>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</si>
  <si>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</si>
  <si>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</si>
  <si>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</si>
  <si>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</si>
  <si>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</si>
  <si>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</si>
  <si>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</si>
  <si>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</si>
  <si>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</si>
  <si>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</si>
  <si>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</si>
  <si>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</si>
  <si>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</si>
  <si>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</si>
  <si>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</si>
  <si>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</si>
  <si>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</si>
  <si>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</si>
  <si>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</si>
  <si>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</si>
  <si>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</si>
  <si>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</si>
  <si>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</si>
  <si>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</si>
  <si>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</si>
  <si>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</si>
  <si>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</si>
  <si>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</si>
  <si>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</si>
  <si>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</si>
  <si>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</si>
  <si>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</si>
  <si>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</si>
  <si>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</si>
  <si>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</si>
  <si>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</si>
  <si>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</si>
  <si>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</si>
  <si>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</si>
  <si>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</si>
  <si>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</si>
  <si>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</si>
  <si>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</si>
  <si>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</si>
  <si>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</si>
  <si>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</si>
  <si>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</si>
  <si>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</si>
  <si>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</si>
  <si>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</si>
  <si>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</si>
  <si>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</si>
  <si>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</si>
  <si>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</si>
  <si>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</si>
  <si>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</si>
  <si>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</si>
  <si>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</si>
  <si>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</si>
  <si>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</si>
  <si>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</si>
  <si>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</si>
  <si>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</si>
  <si>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</si>
  <si>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</si>
  <si>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</si>
  <si>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</si>
  <si>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</si>
  <si>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</si>
  <si>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</si>
  <si>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</si>
  <si>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</si>
  <si>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</si>
  <si>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</si>
  <si>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</si>
  <si>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</si>
  <si>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</si>
  <si>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</si>
  <si>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</si>
  <si>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</si>
  <si>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</si>
  <si>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</si>
  <si>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</si>
  <si>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</si>
  <si>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</si>
  <si>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</si>
  <si>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</si>
  <si>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</si>
  <si>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</si>
  <si>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</si>
  <si>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</si>
  <si>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</si>
  <si>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</si>
  <si>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</si>
  <si>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</si>
  <si>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</si>
  <si>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</si>
  <si>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</si>
  <si>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</si>
  <si>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</si>
  <si>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</si>
  <si>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</si>
  <si>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</si>
  <si>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</si>
  <si>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</si>
  <si>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</si>
  <si>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</si>
  <si>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</si>
  <si>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</si>
  <si>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</si>
  <si>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</si>
  <si>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</si>
  <si>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</si>
  <si>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</si>
  <si>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</si>
  <si>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</si>
  <si>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</si>
  <si>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</si>
  <si>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</si>
  <si>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</si>
  <si>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</si>
  <si>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</si>
  <si>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</si>
  <si>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</si>
  <si>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</si>
  <si>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</si>
  <si>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</si>
  <si>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</si>
  <si>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</si>
  <si>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</si>
  <si>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</si>
  <si>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</si>
  <si>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</si>
  <si>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</si>
  <si>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</si>
  <si>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</si>
  <si>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</si>
  <si>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</si>
  <si>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</si>
  <si>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</si>
  <si>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</si>
  <si>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</si>
  <si>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</si>
  <si>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</si>
  <si>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</si>
  <si>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</si>
  <si>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</si>
  <si>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</si>
  <si>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</si>
  <si>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</si>
  <si>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</si>
  <si>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</si>
  <si>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</si>
  <si>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</si>
  <si>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</si>
  <si>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</si>
  <si>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</si>
  <si>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</si>
  <si>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</si>
  <si>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</si>
  <si>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</si>
  <si>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</si>
  <si>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</si>
  <si>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</si>
  <si>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</si>
  <si>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</si>
  <si>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</si>
  <si>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</si>
  <si>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</si>
  <si>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</si>
  <si>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</si>
  <si>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</si>
  <si>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</si>
  <si>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</si>
  <si>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</si>
  <si>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</si>
  <si>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</si>
  <si>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</si>
  <si>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</si>
  <si>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</si>
  <si>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</si>
  <si>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</si>
  <si>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</si>
  <si>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</si>
  <si>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</si>
  <si>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</si>
  <si>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</si>
  <si>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</si>
  <si>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</si>
  <si>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</si>
  <si>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</si>
  <si>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</si>
  <si>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</si>
  <si>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</si>
  <si>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</si>
  <si>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</si>
  <si>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</si>
  <si>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</si>
  <si>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</si>
  <si>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</si>
  <si>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</si>
  <si>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</si>
  <si>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</si>
  <si>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</si>
  <si>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</si>
  <si>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</si>
  <si>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</si>
  <si>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</si>
  <si>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</si>
  <si>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</si>
  <si>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</si>
  <si>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</si>
  <si>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</si>
  <si>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</si>
  <si>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</si>
  <si>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</si>
  <si>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</si>
  <si>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</si>
  <si>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</si>
  <si>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</si>
  <si>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</si>
  <si>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</si>
  <si>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</si>
  <si>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</si>
  <si>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</si>
  <si>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</si>
  <si>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</si>
  <si>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</si>
  <si>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</si>
  <si>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</si>
  <si>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</si>
  <si>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</si>
  <si>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</si>
  <si>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</si>
  <si>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</si>
  <si>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</si>
  <si>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</si>
  <si>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</si>
  <si>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</si>
  <si>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</si>
  <si>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</si>
  <si>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</si>
  <si>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</si>
  <si>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</si>
  <si>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</si>
  <si>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</si>
  <si>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</si>
  <si>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</si>
  <si>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</si>
  <si>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</si>
  <si>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</si>
  <si>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</si>
  <si>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</si>
  <si>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</si>
  <si>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</si>
  <si>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</si>
  <si>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</si>
  <si>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</si>
  <si>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</si>
  <si>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</si>
  <si>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</si>
  <si>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</si>
  <si>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</si>
  <si>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</si>
  <si>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</si>
  <si>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</si>
  <si>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</si>
  <si>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</si>
  <si>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</si>
  <si>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</si>
  <si>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</si>
  <si>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</si>
  <si>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</si>
  <si>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</si>
  <si>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</si>
  <si>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</si>
  <si>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</si>
  <si>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</si>
  <si>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</si>
  <si>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</si>
  <si>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</si>
  <si>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</si>
  <si>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</si>
  <si>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</si>
  <si>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</si>
  <si>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</si>
  <si>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</si>
  <si>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</si>
  <si>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</si>
  <si>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</si>
  <si>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</si>
  <si>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</si>
  <si>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</si>
  <si>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</si>
  <si>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</si>
  <si>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</si>
  <si>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</si>
  <si>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</si>
  <si>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</si>
  <si>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</si>
  <si>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</si>
  <si>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</si>
  <si>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</si>
  <si>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</si>
  <si>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</si>
  <si>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</si>
  <si>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</si>
  <si>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</si>
  <si>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</si>
  <si>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</si>
  <si>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</si>
  <si>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</si>
  <si>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</si>
  <si>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</si>
  <si>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</si>
  <si>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</si>
  <si>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</si>
  <si>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</si>
  <si>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</si>
  <si>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</si>
  <si>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</si>
  <si>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</si>
  <si>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</si>
  <si>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</si>
  <si>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</si>
  <si>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</si>
  <si>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</si>
  <si>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</si>
  <si>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</si>
  <si>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</si>
  <si>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</si>
  <si>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</si>
  <si>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</si>
  <si>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</si>
  <si>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</si>
  <si>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</si>
  <si>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</si>
  <si>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</si>
  <si>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</si>
  <si>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</si>
  <si>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</si>
  <si>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</si>
  <si>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</si>
  <si>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</si>
  <si>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</si>
  <si>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</si>
  <si>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</si>
  <si>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</si>
  <si>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</si>
  <si>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</si>
  <si>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</si>
  <si>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</si>
  <si>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</si>
  <si>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</si>
  <si>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</si>
  <si>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</si>
  <si>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</si>
  <si>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</si>
  <si>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</si>
  <si>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</si>
  <si>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</si>
  <si>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</si>
  <si>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</si>
  <si>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</si>
  <si>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</si>
  <si>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</si>
  <si>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</si>
  <si>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</si>
  <si>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</si>
  <si>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</si>
  <si>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</si>
  <si>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</si>
  <si>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</si>
  <si>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</si>
  <si>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</si>
  <si>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</si>
  <si>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</si>
  <si>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</si>
  <si>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</si>
  <si>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</si>
  <si>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</si>
  <si>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</si>
  <si>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</si>
  <si>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</si>
  <si>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</si>
  <si>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</si>
  <si>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</si>
  <si>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</si>
  <si>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</si>
  <si>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</si>
  <si>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</si>
  <si>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</si>
  <si>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</si>
  <si>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</si>
  <si>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</si>
  <si>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</si>
  <si>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</si>
  <si>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</si>
  <si>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</si>
  <si>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</si>
  <si>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</si>
  <si>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</si>
  <si>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</si>
  <si>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</si>
  <si>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</si>
  <si>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</si>
  <si>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</si>
  <si>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</si>
  <si>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</si>
  <si>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</si>
  <si>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</si>
  <si>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</si>
  <si>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</si>
  <si>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</si>
  <si>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</si>
  <si>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</si>
  <si>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</si>
  <si>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</si>
  <si>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</si>
  <si>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</si>
  <si>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</si>
  <si>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</si>
  <si>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</si>
  <si>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</si>
  <si>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</si>
  <si>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</si>
  <si>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</si>
  <si>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</si>
  <si>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</si>
  <si>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</si>
  <si>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</si>
  <si>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</si>
  <si>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</si>
  <si>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</si>
  <si>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</si>
  <si>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</si>
  <si>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</si>
  <si>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</si>
  <si>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</si>
  <si>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</si>
  <si>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</si>
  <si>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</si>
  <si>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</si>
  <si>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</si>
  <si>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</si>
  <si>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</si>
  <si>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</si>
  <si>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</si>
  <si>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</si>
  <si>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</si>
  <si>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</si>
  <si>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</si>
  <si>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</si>
  <si>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</si>
  <si>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</si>
  <si>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</si>
  <si>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</si>
  <si>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</si>
  <si>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</si>
  <si>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</si>
  <si>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</si>
  <si>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</si>
  <si>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</si>
  <si>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</si>
  <si>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</si>
  <si>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</si>
  <si>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</si>
  <si>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</si>
  <si>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</si>
  <si>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</si>
  <si>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</si>
  <si>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</si>
  <si>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</si>
  <si>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</si>
  <si>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</si>
  <si>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</si>
  <si>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</si>
  <si>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</si>
  <si>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</si>
  <si>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</si>
  <si>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</si>
  <si>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</si>
  <si>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</si>
  <si>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</si>
  <si>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</si>
  <si>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</si>
  <si>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</si>
  <si>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</si>
  <si>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</si>
  <si>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</si>
  <si>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</si>
  <si>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</si>
  <si>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</si>
  <si>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</si>
  <si>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</si>
  <si>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</si>
  <si>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</si>
  <si>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</si>
  <si>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</si>
  <si>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</si>
  <si>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</si>
  <si>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</si>
  <si>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</si>
  <si>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</si>
  <si>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</si>
  <si>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</si>
  <si>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</si>
  <si>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</si>
  <si>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</si>
  <si>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</si>
  <si>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</si>
  <si>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</si>
  <si>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</si>
  <si>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</si>
  <si>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</si>
  <si>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</si>
  <si>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</si>
  <si>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</si>
  <si>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</si>
  <si>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</si>
  <si>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</si>
  <si>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</si>
  <si>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</si>
  <si>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</si>
  <si>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</si>
  <si>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</si>
  <si>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</si>
  <si>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</si>
  <si>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</si>
  <si>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</si>
  <si>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</si>
  <si>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</si>
  <si>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</si>
  <si>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</si>
  <si>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</si>
  <si>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</si>
  <si>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</si>
  <si>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</si>
  <si>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</si>
  <si>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</si>
  <si>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</si>
  <si>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</si>
  <si>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</si>
  <si>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</si>
  <si>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</si>
  <si>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</si>
  <si>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</si>
  <si>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</si>
  <si>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</si>
  <si>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</si>
  <si>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</si>
  <si>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</si>
  <si>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</si>
  <si>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</si>
  <si>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</si>
  <si>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</si>
  <si>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</si>
  <si>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</si>
  <si>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</si>
  <si>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</si>
  <si>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</si>
  <si>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</si>
  <si>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</si>
  <si>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</si>
  <si>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</si>
  <si>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</si>
  <si>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</si>
  <si>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</si>
  <si>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</si>
  <si>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</si>
  <si>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</si>
  <si>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</si>
  <si>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</si>
  <si>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</si>
  <si>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</si>
  <si>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</si>
  <si>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</si>
  <si>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</si>
  <si>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</si>
  <si>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</si>
  <si>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</si>
  <si>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</si>
  <si>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</si>
  <si>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</si>
  <si>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</si>
  <si>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</si>
  <si>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</si>
  <si>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</si>
  <si>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</si>
  <si>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</si>
  <si>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</si>
  <si>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</si>
  <si>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</si>
  <si>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</si>
  <si>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</si>
  <si>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</si>
  <si>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</si>
  <si>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</si>
  <si>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</si>
  <si>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</si>
  <si>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</si>
  <si>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</si>
  <si>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</si>
  <si>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</si>
  <si>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</si>
  <si>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</si>
  <si>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</si>
  <si>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</si>
  <si>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</si>
  <si>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</si>
  <si>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</si>
  <si>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</si>
  <si>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</si>
  <si>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</si>
  <si>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</si>
  <si>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</si>
  <si>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</si>
  <si>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</si>
  <si>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</si>
  <si>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</si>
  <si>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</si>
  <si>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</si>
  <si>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</si>
  <si>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</si>
  <si>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</si>
  <si>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</si>
  <si>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</si>
  <si>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</si>
  <si>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</si>
  <si>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</si>
  <si>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</si>
  <si>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</si>
  <si>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</si>
  <si>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</si>
  <si>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</si>
  <si>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</si>
  <si>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</si>
  <si>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</si>
  <si>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</si>
  <si>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</si>
  <si>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</si>
  <si>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</si>
  <si>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</si>
  <si>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</si>
  <si>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</si>
  <si>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</si>
  <si>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</si>
  <si>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</si>
  <si>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</si>
  <si>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</si>
  <si>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</si>
  <si>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</si>
  <si>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</si>
  <si>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</si>
  <si>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</si>
  <si>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</si>
  <si>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</si>
  <si>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</si>
  <si>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</si>
  <si>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</si>
  <si>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</si>
  <si>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</si>
  <si>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</si>
  <si>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</si>
  <si>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</si>
  <si>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</si>
  <si>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</si>
  <si>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</si>
  <si>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</si>
  <si>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</si>
  <si>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</si>
  <si>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</si>
  <si>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</si>
  <si>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</si>
  <si>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</si>
  <si>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</si>
  <si>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</si>
  <si>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</si>
  <si>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</si>
  <si>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</si>
  <si>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</si>
  <si>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</si>
  <si>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</si>
  <si>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</si>
  <si>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</si>
  <si>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</si>
  <si>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</si>
  <si>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</si>
  <si>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</si>
  <si>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</si>
  <si>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</si>
  <si>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</si>
  <si>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</si>
  <si>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</si>
  <si>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</si>
  <si>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</si>
  <si>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</si>
  <si>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</si>
  <si>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</si>
  <si>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</si>
  <si>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</si>
  <si>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</si>
  <si>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</si>
  <si>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</si>
  <si>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</si>
  <si>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</si>
  <si>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</si>
  <si>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</si>
  <si>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</si>
  <si>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</si>
  <si>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</si>
  <si>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</si>
  <si>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</si>
  <si>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</si>
  <si>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</si>
  <si>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</si>
  <si>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</si>
  <si>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</si>
  <si>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</si>
  <si>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</si>
  <si>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</si>
  <si>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</si>
  <si>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</si>
  <si>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</si>
  <si>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</si>
  <si>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</si>
  <si>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</si>
  <si>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</si>
  <si>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</si>
  <si>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</si>
  <si>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</si>
  <si>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</si>
  <si>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</si>
  <si>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</si>
  <si>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</si>
  <si>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</si>
  <si>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</si>
  <si>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</si>
  <si>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</si>
  <si>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</si>
  <si>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</si>
  <si>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</si>
  <si>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</si>
  <si>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</si>
  <si>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</si>
  <si>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</si>
  <si>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</si>
  <si>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</si>
  <si>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</si>
  <si>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</si>
  <si>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</si>
  <si>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</si>
  <si>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</si>
  <si>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</si>
  <si>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</si>
  <si>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</si>
  <si>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</si>
  <si>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</si>
  <si>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</si>
  <si>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</si>
  <si>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</si>
  <si>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</si>
  <si>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</si>
  <si>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</si>
  <si>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</si>
  <si>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</si>
  <si>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</si>
  <si>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</si>
  <si>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</si>
  <si>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</si>
  <si>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</si>
  <si>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</si>
  <si>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</si>
  <si>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</si>
  <si>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</si>
  <si>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</si>
  <si>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</si>
  <si>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</si>
  <si>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</si>
  <si>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</si>
  <si>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</si>
  <si>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</si>
  <si>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</si>
  <si>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</si>
  <si>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</si>
  <si>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</si>
  <si>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</si>
  <si>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</si>
  <si>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</si>
  <si>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</si>
  <si>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</si>
  <si>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</si>
  <si>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DE LOS SERVIDORES PUBLICOS DEL MINISTERIO DE EDUCACION Y CULTURA</t>
  </si>
  <si>
    <t>VIRGEN DEL CISNE</t>
  </si>
  <si>
    <t>LUCHA CAMPESINA</t>
  </si>
  <si>
    <t>4 DE OCTUBRE</t>
  </si>
  <si>
    <t>MUJERES UNIDAS TANTANAKUSHKA WARMIKUNAPAC</t>
  </si>
  <si>
    <t>DE LA PEQUEÑA EMPRESA GUALAQUIZA</t>
  </si>
  <si>
    <t>TEXTIL 14 DE MARZO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</si>
  <si>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</si>
  <si>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</si>
  <si>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</si>
  <si>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</si>
  <si>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</si>
  <si>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</si>
  <si>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NUEVA HUANCAVILCA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</si>
  <si>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</si>
  <si>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</si>
  <si>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</si>
  <si>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</si>
  <si>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</si>
  <si>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</si>
  <si>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</si>
  <si>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</si>
  <si>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DEL DISTRITO METROPOLITANO DE QUITO AMAZONAS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</si>
  <si>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</si>
  <si>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</si>
  <si>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</si>
  <si>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</si>
  <si>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</si>
  <si>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</si>
  <si>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</si>
  <si>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</si>
  <si>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PUSHAK RUNA HOMBRE LIDER</t>
  </si>
  <si>
    <t>INTERANDINA</t>
  </si>
  <si>
    <t>FOCLA</t>
  </si>
  <si>
    <t>SIDETAMC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</si>
  <si>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</si>
  <si>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</si>
  <si>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</si>
  <si>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</si>
  <si>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</si>
  <si>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</si>
  <si>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</si>
  <si>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</si>
  <si>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URBADIEZ</t>
  </si>
  <si>
    <t>EDUCADORES DE BOLIVAR</t>
  </si>
  <si>
    <t>SOLIDARIDAD Y PROGRESO ORIENTAL</t>
  </si>
  <si>
    <t>SAN MARCOS</t>
  </si>
  <si>
    <t>EL MIGRANTE SOLIDARIO</t>
  </si>
  <si>
    <t>ATLANTIDA</t>
  </si>
  <si>
    <t>PADRE VICENTE PONCE RUBIO</t>
  </si>
  <si>
    <t>SAN MIGUEL DE SIGCHOS</t>
  </si>
  <si>
    <t>MONSEÑOR LEONIDAS PROAÑO</t>
  </si>
  <si>
    <t>CAMARA DE COMERCIO DE LA MANA</t>
  </si>
  <si>
    <t>PILAHUIN</t>
  </si>
  <si>
    <t>15 DE AGOSTO DE PILACOTO</t>
  </si>
  <si>
    <t>DE LA SALUD DE COTOPAXI</t>
  </si>
  <si>
    <t>SIMON BOLIVAR</t>
  </si>
  <si>
    <t>SEÑOR DEL ARBOL</t>
  </si>
  <si>
    <t>FUTURO SALCEDENSE</t>
  </si>
  <si>
    <t>SAN ANTONIO DE TOACASO</t>
  </si>
  <si>
    <t>LIDERES DEL PROGRESO</t>
  </si>
  <si>
    <t>OCCIDENTAL</t>
  </si>
  <si>
    <t>UNIDAD EDUCATIVA CARLOS CISNEROS</t>
  </si>
  <si>
    <t>27 DE NOVIEMBRE</t>
  </si>
  <si>
    <t>LLACTA PURA</t>
  </si>
  <si>
    <t>LAIME CAPULISPUNGO</t>
  </si>
  <si>
    <t>MANUELA LEON</t>
  </si>
  <si>
    <t>EMPRESA ELECTRICA RIOBAMBA</t>
  </si>
  <si>
    <t>26 DE SEPTIEMBRE LAZARO CONDO</t>
  </si>
  <si>
    <t>HOSPITAL PEDIATRICO ALFONSO VILLAGOMEZ</t>
  </si>
  <si>
    <t>DIVINO NIÑO</t>
  </si>
  <si>
    <t>4 DE OCTUBRE SAN FRANCISCO DE CHAMBO</t>
  </si>
  <si>
    <t>ÑAUPA KAUSAY</t>
  </si>
  <si>
    <t>SEMBRANDO FUTURO</t>
  </si>
  <si>
    <t>MERCEDES CADENA</t>
  </si>
  <si>
    <t>LUIS FELIPE DUCHICELA XXVII</t>
  </si>
  <si>
    <t>16 DE JUNIO</t>
  </si>
  <si>
    <t>DE EMPLEADOS Y TRABAJADORES MUNICIPALES DE MACHALA</t>
  </si>
  <si>
    <t>SERVIDORES DE LA UNIVERSIDAD TECNICA DE MACHALA</t>
  </si>
  <si>
    <t>SOCIO AMIGO COOPSA</t>
  </si>
  <si>
    <t>TRABAJADORES Y EX TRABAJADORES DEL MINISTERIO DE SALUD PUBLICA - COACMIN</t>
  </si>
  <si>
    <t>DE EMPLEADOS DEL BANCO DEL PACIFICO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</si>
  <si>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</si>
  <si>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</si>
  <si>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</si>
  <si>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</si>
  <si>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</si>
  <si>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DE LOS CONTROLADORES DE TRANSITO AEREO DEL ECUADOR COOPERATIVA / ATC</t>
  </si>
  <si>
    <t>DE LOS EMPLEADOS DE LA H JUNTA DE BENEFICENCIA DE GUAYAQUIL</t>
  </si>
  <si>
    <t>DE LOS EMPLEADOS DE CERVECERIA NACIONAL SA Y DINADEC SA CRECER</t>
  </si>
  <si>
    <t>DE TRABAJADORES AGRIFONDOS</t>
  </si>
  <si>
    <t>JOSE DAGER MENDOZA</t>
  </si>
  <si>
    <t>PLASTIGAMA</t>
  </si>
  <si>
    <t>HUAYCO PUNGO</t>
  </si>
  <si>
    <t>BOLA AMARILLA</t>
  </si>
  <si>
    <t>SALINERITA</t>
  </si>
  <si>
    <t>CHACHIMBIRO</t>
  </si>
  <si>
    <t>PIJAL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</si>
  <si>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</si>
  <si>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</si>
  <si>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</si>
  <si>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</si>
  <si>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</si>
  <si>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</si>
  <si>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</si>
  <si>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DE LA CAMARA DE COMERCIO DE MACARA CADECOM</t>
  </si>
  <si>
    <t>DE LA CAMARA DE COMERCIO DE GONZANAMA</t>
  </si>
  <si>
    <t>SAN JOSE - AIRO</t>
  </si>
  <si>
    <t>23 DE ENERO</t>
  </si>
  <si>
    <t>DE LA PEQUEÑA Y MEDIANA EMPRESA COOPYMEC-MACARA</t>
  </si>
  <si>
    <t>SARAGUROS</t>
  </si>
  <si>
    <t>VILCABAMBA CACVIL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</si>
  <si>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</si>
  <si>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</si>
  <si>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</si>
  <si>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</si>
  <si>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</si>
  <si>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</si>
  <si>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PUEBLO SOLIDARIO</t>
  </si>
  <si>
    <t>DE LOS PROFESORES EMPLEADOS Y TRABAJADORES DE LA UNIVERSIDAD TECNICA DE MANABI</t>
  </si>
  <si>
    <t>DE LOS EMPLEADOS BANCO DEL PICHINCHA DE MANABI</t>
  </si>
  <si>
    <t>DE EMPLEADOS DE MODERNA ALIMENTOS</t>
  </si>
  <si>
    <t>POR EL PAN Y EL AGUA</t>
  </si>
  <si>
    <t>AGRICOLA JUNIN</t>
  </si>
  <si>
    <t>RIOCHICO</t>
  </si>
  <si>
    <t>EDUCADORES DEL NAPO</t>
  </si>
  <si>
    <t>ATAHUALPA</t>
  </si>
  <si>
    <t>HELENA CORTES DE GUTIERREZ DEL COLEGIO SIMON BOLIVAR</t>
  </si>
  <si>
    <t>MERCADO CENTRAL</t>
  </si>
  <si>
    <t>VONNELAN</t>
  </si>
  <si>
    <t>CONTADORES DE PICHINCHA</t>
  </si>
  <si>
    <t>EMPLEADOS DE LA SUPERINTENDENCIA DE COMPAÑIAS</t>
  </si>
  <si>
    <t>TEXTILANA</t>
  </si>
  <si>
    <t>PROFESORES Y EMPLEADOS DEL COLEGIO ALEMAN DE QUITO</t>
  </si>
  <si>
    <t>CASAG</t>
  </si>
  <si>
    <t>18 DE NOVIEMBRE</t>
  </si>
  <si>
    <t>FUTURO ESFUERZO Y DISCIPLINA</t>
  </si>
  <si>
    <t>TEXTIL EQUINOCCIAL</t>
  </si>
  <si>
    <t>FINANCIACION FAMILIAR</t>
  </si>
  <si>
    <t>COLEGIO NACIONAL FEMENINO ESPEJO</t>
  </si>
  <si>
    <t>DE LOS SERVIDORES Y JUBILADOS DEL BANCO DEL ESTADO</t>
  </si>
  <si>
    <t>DOCENTES UNIVERSITARIOS</t>
  </si>
  <si>
    <t>ECUADOR AGROPECUARIO</t>
  </si>
  <si>
    <t>TRABAJADORES Y JUBILADOS DEL HOSPITAL EUGENIO ESPEJO</t>
  </si>
  <si>
    <t>DE LOS FUNCIONARIOS Y EMPLEADOS DE LA FUNCION JUDICIAL DE PICHINCHA</t>
  </si>
  <si>
    <t>CREDICOOP 10 DE FEBRERO</t>
  </si>
  <si>
    <t>NUEVA VISION</t>
  </si>
  <si>
    <t>LA NUEVA JERUSALEN</t>
  </si>
  <si>
    <t>EMPLEADOS BAYER SA</t>
  </si>
  <si>
    <t>MANUELA CAÑIZARES</t>
  </si>
  <si>
    <t>DON BOSCO</t>
  </si>
  <si>
    <t>DE LA EMPRESA MUNICIPAL DE AGUA POTABLE DE QUITO</t>
  </si>
  <si>
    <t>GESTION PARA EL DESARROLLO</t>
  </si>
  <si>
    <t>FUTURO Y DESARROLLO FUNDESARROLLO</t>
  </si>
  <si>
    <t>ESPERANZA Y PROGRESO DEL VALLE</t>
  </si>
  <si>
    <t>DE LOS EMPLEADOS DE LA CORPORACION FINANCIERA NACIONAL CORFINAL</t>
  </si>
  <si>
    <t>SAN JUAN LOMA UNO</t>
  </si>
  <si>
    <t>DE LOS TRABAJADORES DE LA CLINICA PASTEUR COOPASTEUR</t>
  </si>
  <si>
    <t>CREDISUR</t>
  </si>
  <si>
    <t>SAN VALENTIN</t>
  </si>
  <si>
    <t>DE ACCION POPULAR</t>
  </si>
  <si>
    <t>EL TESORO PILLAREÑO</t>
  </si>
  <si>
    <t>CORPOTRANST</t>
  </si>
  <si>
    <t>VALLES DEL LIRIO AICEP</t>
  </si>
  <si>
    <t>FOMENTO PARA LA PRODUCCION DE PEQUEÑAS Y MEDIANAS EMPRESAS</t>
  </si>
  <si>
    <t>EMPRENDA</t>
  </si>
  <si>
    <t>CAPITAL Y DESARROLLO COCAPDES</t>
  </si>
  <si>
    <t>RHUMY WARA</t>
  </si>
  <si>
    <t>ANGAHUANA</t>
  </si>
  <si>
    <t>PRODVISION</t>
  </si>
  <si>
    <t>UNION FAMILIAR</t>
  </si>
  <si>
    <t>CREDIMAS</t>
  </si>
  <si>
    <t>CIUDAD DE ZAMORA</t>
  </si>
  <si>
    <t>KAWSAY ÑAN</t>
  </si>
  <si>
    <t>FUTURO Y PROGRESO DE GALAPAGOS</t>
  </si>
  <si>
    <t>FOCAP</t>
  </si>
  <si>
    <t>PUERTO FRANCISCO DE ORELLANA</t>
  </si>
  <si>
    <t>CREDISOCIO</t>
  </si>
  <si>
    <t>CLIENTES O SOCIOS CON COBERTURA TOTAL</t>
  </si>
  <si>
    <t>ALFONSO JARAMILLO LEON CAJA</t>
  </si>
  <si>
    <t>ZONA DE CAPITAL CORCIMOL</t>
  </si>
  <si>
    <t>VISION DE LOS ANDES VIS ANDES</t>
  </si>
  <si>
    <t>ARMADA NACIONAL</t>
  </si>
  <si>
    <t>COOPERATIVA DE AHORRO Y CRÉDITO SOLIDARIDAD, EMPRENDIMIENTO Y COOPERACIÓN</t>
  </si>
  <si>
    <t>ORDEN Y SEGURIDAD "OYS"</t>
  </si>
  <si>
    <t>SISA</t>
  </si>
  <si>
    <t>EDUCADORES Y ASOCIADOS ZAMORA CHINCHIPE</t>
  </si>
  <si>
    <t>JUAN DE SALINAS</t>
  </si>
  <si>
    <t>LA MERCED LIMITADA</t>
  </si>
  <si>
    <t>ERCO LIMITADA</t>
  </si>
  <si>
    <t>JUVENTUD ECUATORIANA PROGRESISTA LIMITADA</t>
  </si>
  <si>
    <t>JARDIN AZUAYO LIMITADA</t>
  </si>
  <si>
    <t>CREA LIMITADA</t>
  </si>
  <si>
    <t>SAN JOSE LIMITADA</t>
  </si>
  <si>
    <t>DE LA PEQUEÑA EMPRESA BIBLIAN LIMITADA</t>
  </si>
  <si>
    <t>PABLO MUÑOZ VEGA LIMITADA</t>
  </si>
  <si>
    <t>TULCAN LIMITADA</t>
  </si>
  <si>
    <t>DE LA PEQUEÑA EMPRESA DE COTOPAXI LIMITADA</t>
  </si>
  <si>
    <t>RIOBAMBA LTDA</t>
  </si>
  <si>
    <t>FERNANDO DAQUILEMA LIMITADA</t>
  </si>
  <si>
    <t>ONCE DE JUNIO LTDA</t>
  </si>
  <si>
    <t>SANTA ROSA LIMITADA</t>
  </si>
  <si>
    <t>ATUNTAQUI LIMITADA</t>
  </si>
  <si>
    <t>PILAHUIN TIO LIMITADA</t>
  </si>
  <si>
    <t>PADRE JULIAN LORENTE LTDA</t>
  </si>
  <si>
    <t>VICENTINA MANUEL ESTEBAN GODOY ORTEGA LIMITADA</t>
  </si>
  <si>
    <t>CHONE LTDA</t>
  </si>
  <si>
    <t>15 DE ABRIL LTDA</t>
  </si>
  <si>
    <t>COMERCIO LTDA</t>
  </si>
  <si>
    <t>DE LA PEQUEÑA EMPRESA DE PASTAZA LIMITADA</t>
  </si>
  <si>
    <t>23 DE JULIO LIMITADA</t>
  </si>
  <si>
    <t>ANDALUCIA LIMITADA</t>
  </si>
  <si>
    <t>COOPROGRESO LIMITADA</t>
  </si>
  <si>
    <t>ALIANZA DEL VALLE LIMITADA</t>
  </si>
  <si>
    <t>29 DE OCTUBRE LTDA</t>
  </si>
  <si>
    <t>POLICIA NACIONAL LIMITADA</t>
  </si>
  <si>
    <t>OSCUS LIMITADA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</si>
  <si>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</si>
  <si>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</si>
  <si>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</si>
  <si>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</si>
  <si>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</si>
  <si>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</si>
  <si>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LIMITADA</t>
  </si>
  <si>
    <t>EDUCADORES DEL AZUAY LTDA</t>
  </si>
  <si>
    <t>COOPAC AUSTRO LTDA</t>
  </si>
  <si>
    <t>SANTA ISABEL LTDA</t>
  </si>
  <si>
    <t>FASAYÑAN LTDA</t>
  </si>
  <si>
    <t>GUARANDA LTDA</t>
  </si>
  <si>
    <t>JUAN PIO DE MORA LTDA</t>
  </si>
  <si>
    <t>EDUCADORES TULCAN LTDA</t>
  </si>
  <si>
    <t>9 DE OCTUBRE LTDA</t>
  </si>
  <si>
    <t>EDUCADORES DE CHIMBORAZO LTDA</t>
  </si>
  <si>
    <t>SAN ANTONIO LTDA - IMBABURA</t>
  </si>
  <si>
    <t>ARTESANOS LTDA</t>
  </si>
  <si>
    <t>EDUCADORES DE LOJA - CACEL LTDA.</t>
  </si>
  <si>
    <t>DE LA PEQUEÑA EMPRESA CACPE LOJA LTDA</t>
  </si>
  <si>
    <t>CALCETA LTDA</t>
  </si>
  <si>
    <t>SANTA ANA LTDA</t>
  </si>
  <si>
    <t>LA BENEFICA LTDA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</si>
  <si>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</si>
  <si>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</si>
  <si>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</si>
  <si>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</si>
  <si>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</si>
  <si>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</si>
  <si>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</si>
  <si>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PREVISION AHORRO Y DESAROLLO LTDA</t>
  </si>
  <si>
    <t>CORPORACION CENTRO LTDA</t>
  </si>
  <si>
    <t>MAQUITA CUSHUNCHIC LTDA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</si>
  <si>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</si>
  <si>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</si>
  <si>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</si>
  <si>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</si>
  <si>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</si>
  <si>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</si>
  <si>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PEQUEÑA EMPRESA CACPE ZAMORA CHINCHIPE LTDA.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</si>
  <si>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</si>
  <si>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</si>
  <si>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</si>
  <si>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</si>
  <si>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</si>
  <si>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</si>
  <si>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</si>
  <si>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FINANZAS CORPORATIVAS LTDA</t>
  </si>
  <si>
    <t>SUMAK KAWSAY LTDA</t>
  </si>
  <si>
    <t>ANDINA LTDA</t>
  </si>
  <si>
    <t>UNIBLOCK Y SERVICIOS LTDA</t>
  </si>
  <si>
    <t>COORCOTOPAXI LTDA</t>
  </si>
  <si>
    <t>SIERRA CENTRO LTDA</t>
  </si>
  <si>
    <t>SAN JORGE LTDA</t>
  </si>
  <si>
    <t>MINGA LTDA</t>
  </si>
  <si>
    <t>NUEVA ESPERANZA LTDA</t>
  </si>
  <si>
    <t>SOL DE LOS ANDES LTDA CHIMBORAZO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</si>
  <si>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</si>
  <si>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</si>
  <si>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</si>
  <si>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</si>
  <si>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</si>
  <si>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</si>
  <si>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</si>
  <si>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</si>
  <si>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</si>
  <si>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</si>
  <si>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</si>
  <si>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</si>
  <si>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</si>
  <si>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</si>
  <si>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CREDIAMIGO LTDA</t>
  </si>
  <si>
    <t>MAGISTERIO MANABITA LIMITADA</t>
  </si>
  <si>
    <t>ABDON CALDERON LTDA</t>
  </si>
  <si>
    <t>COCA LTDA</t>
  </si>
  <si>
    <t>EDUCADORES DE PASTAZA LTDA</t>
  </si>
  <si>
    <t>SAN CRISTOBAL LTDA</t>
  </si>
  <si>
    <t>16 DE JULIO LTDA</t>
  </si>
  <si>
    <t>SAN MIGUEL DE LOS BANCOS LTDA</t>
  </si>
  <si>
    <t>PICHINCHA LTDA</t>
  </si>
  <si>
    <t>COOP CATAR LTDA</t>
  </si>
  <si>
    <t>EMPRENDEDORES COOPEMPRENDER LIMITADA</t>
  </si>
  <si>
    <t>VENCEDORES DE TUNGURAHUA LTDA</t>
  </si>
  <si>
    <t>CREDIAMBATO LTDA</t>
  </si>
  <si>
    <t>LA FLORESTA LTDA</t>
  </si>
  <si>
    <t>SAN MARTIN DE TISALEO LTDA</t>
  </si>
  <si>
    <t>COORAMBATO LTDA</t>
  </si>
  <si>
    <t>ACCION TUNGURAHUA LTDA</t>
  </si>
  <si>
    <t>SUMAK SAMY LTDA</t>
  </si>
  <si>
    <t>CRECER WIÑARI LTDA</t>
  </si>
  <si>
    <t>CREDIL LTDA</t>
  </si>
  <si>
    <t>CREDI YA LTDA</t>
  </si>
  <si>
    <t>INDIGENAS GALAPAGOS LTDA</t>
  </si>
  <si>
    <t>KISAPINCHA LTDA</t>
  </si>
  <si>
    <t>DEL SINDICATO DE CHOFERES PROFESIONALES DEL AZUAY LTDA</t>
  </si>
  <si>
    <t>CORPORACIONES UNIDAS CORPUCOOP LTDA</t>
  </si>
  <si>
    <t>SIMIATUG LIMITADA</t>
  </si>
  <si>
    <t>ACHIK INTI LTDA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</si>
  <si>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</si>
  <si>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</si>
  <si>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</si>
  <si>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</si>
  <si>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</si>
  <si>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</si>
  <si>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SOLIDARIA LTDA-COTOPAXI</t>
  </si>
  <si>
    <t>SUMAC LLACTA LTDA</t>
  </si>
  <si>
    <t>CAMARA DE COMERCIO DE RIOBAMBA LTDA</t>
  </si>
  <si>
    <t>ACCION Y DESARROLLO LTDA</t>
  </si>
  <si>
    <t>GUAMOTE LTDA</t>
  </si>
  <si>
    <t>DE LA MICROEMPRESA DE CHIMBORAZO LTDA</t>
  </si>
  <si>
    <t>CHUNCHI LTDA</t>
  </si>
  <si>
    <t>NIZAG LTDA</t>
  </si>
  <si>
    <t>HUAQUILLAS LTDA</t>
  </si>
  <si>
    <t>GRUPO NUMERO TRES LIMITADA</t>
  </si>
  <si>
    <t>SAN CARLOS LTDA</t>
  </si>
  <si>
    <t>26 DE JULIO LTDA</t>
  </si>
  <si>
    <t>FAMILIA INGASEOSAS LTDA</t>
  </si>
  <si>
    <t>DEL EMIGRANTE ECUATORIANO Y SU FAMILIA LTDA</t>
  </si>
  <si>
    <t>METROPOLIS LTDA</t>
  </si>
  <si>
    <t>SERVIDORES MUNICIPALES DE LOJA LTDA</t>
  </si>
  <si>
    <t>SEMILLA DEL PROGRESO LTDA</t>
  </si>
  <si>
    <t>QUILANGA LTDA</t>
  </si>
  <si>
    <t>SOLIDARIA LTDA</t>
  </si>
  <si>
    <t>EL COMERCIANTE LTDA</t>
  </si>
  <si>
    <t>INTI WASI LTDA INTICOOP</t>
  </si>
  <si>
    <t>LA NUESTRA LTDA</t>
  </si>
  <si>
    <t>CAMARA DE COMERCIO DEL CANTON BOLIVAR LTDA</t>
  </si>
  <si>
    <t>SAN ISIDRO LTDA</t>
  </si>
  <si>
    <t>VISION LTDA</t>
  </si>
  <si>
    <t>CAMARA DE COMERCIO DEL CANTON EL CARMEN LTDA</t>
  </si>
  <si>
    <t>LA INMACULADA DE SAN PLACIDO LTDA</t>
  </si>
  <si>
    <t>DE EMPLEADOS TRABAJADORES JUBILADOS Y EX-EMPLEADOS DE PETROECUADOR LTDA</t>
  </si>
  <si>
    <t>GENERAL ANGEL FLORES LTDA</t>
  </si>
  <si>
    <t>NACIONAL LLANO GRANDE LTDA</t>
  </si>
  <si>
    <t>METEOROLOGIA DAC LTDA</t>
  </si>
  <si>
    <t>ESPERANZA DEL FUTURO LTDA</t>
  </si>
  <si>
    <t>EL MOLINO LIMITADA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</si>
  <si>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</si>
  <si>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</si>
  <si>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</si>
  <si>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</si>
  <si>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</si>
  <si>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</si>
  <si>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</si>
  <si>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</si>
  <si>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CENTRO COMERCIAL DE MAYORISTAS Y NEGOCIOS ANDINOS LTDA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</si>
  <si>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</si>
  <si>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</si>
  <si>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</si>
  <si>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</si>
  <si>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</si>
  <si>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</si>
  <si>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</si>
  <si>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</si>
  <si>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</si>
  <si>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15 DE AGOSTO LTDA</t>
  </si>
  <si>
    <t>CREDI FACIL LTDA</t>
  </si>
  <si>
    <t>JUVENTUD UNIDA LTDA</t>
  </si>
  <si>
    <t>MI TIERRA LTDA</t>
  </si>
  <si>
    <t>INDIGENA SAC PILLARO LTDA</t>
  </si>
  <si>
    <t>INDIGENA SAC LATACUNGA LTDA</t>
  </si>
  <si>
    <t>WARMIKUNAPAK RIKCHARI LTDA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</si>
  <si>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</si>
  <si>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</si>
  <si>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</si>
  <si>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</si>
  <si>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</si>
  <si>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</si>
  <si>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MUSHUK KAWSAY LTDA</t>
  </si>
  <si>
    <t>CAMARA DE COMERCIO JOYA DE LOS SACHAS LTDA</t>
  </si>
  <si>
    <t>COSTA AZUL LTDA</t>
  </si>
  <si>
    <t>CHOLA CUENCANA LTDA</t>
  </si>
  <si>
    <t>SAN MIGUEL DE MONOLOMA LTDA</t>
  </si>
  <si>
    <t>JOYOCOTO LTDA</t>
  </si>
  <si>
    <t>DE LOS EMPLEADOS Y TRABAJADORES DE LA ILUSTRE MUNICIPALIDAD DE AZOGUES CACMA LTDA</t>
  </si>
  <si>
    <t>GUAPAN LTDA</t>
  </si>
  <si>
    <t>EMPLEADOS MUNICIPALES DE LATACUNGA LTDA</t>
  </si>
  <si>
    <t>NUEVO AMANECER LTDA - COTOPAXI</t>
  </si>
  <si>
    <t>ALIANZA FINANCIERA DE COTOPAXI LTDA</t>
  </si>
  <si>
    <t>AEROTECNICOS FAE AEROCOOP LTDA</t>
  </si>
  <si>
    <t>ACHIK ÑAN CUMBIJIN LTDA</t>
  </si>
  <si>
    <t>UNION FERROVIARIA ECUATORIANA LTDA</t>
  </si>
  <si>
    <t>KHIPU CASTUG ALTO LTDA</t>
  </si>
  <si>
    <t>LUPAXI CENTRAL LTDA</t>
  </si>
  <si>
    <t>CAMARA DE COMERCIO INDIGENA DE GUAMOTE LTDA</t>
  </si>
  <si>
    <t>29 DE JUNIO LTDA</t>
  </si>
  <si>
    <t>JASPE LTDA</t>
  </si>
  <si>
    <t>MUSHUK YUYAY-CHIMBORAZO LTDA</t>
  </si>
  <si>
    <t>INDIGENAS DE CEBADAS COICE LTDA.</t>
  </si>
  <si>
    <t>MARIA INMACULADA LTDA</t>
  </si>
  <si>
    <t>JESUS DE NAZARETH LTDA</t>
  </si>
  <si>
    <t>LUZ DE AMERICA LTDA.</t>
  </si>
  <si>
    <t>EL ALTAR LTDA</t>
  </si>
  <si>
    <t>RUNA KUNA LTDA</t>
  </si>
  <si>
    <t>ICHUBAMBA LTDA</t>
  </si>
  <si>
    <t>LUZ DE EL ORO LTDA</t>
  </si>
  <si>
    <t>ATAHUALPA LTDA</t>
  </si>
  <si>
    <t>NABISCO ROYAL LTDA</t>
  </si>
  <si>
    <t>ESPERANZA DE VALLE DE LA VIRGEN LTDA</t>
  </si>
  <si>
    <t>LIMITADA MIFEX</t>
  </si>
  <si>
    <t>LA BUENA ESPERANZA LTDA</t>
  </si>
  <si>
    <t>CUNA DE LA NACIONALIDAD LTDA</t>
  </si>
  <si>
    <t>DEL SECTOR PESQUERO ARTESANAL CREDIPESCA LTDA</t>
  </si>
  <si>
    <t>EMPLEADOS MUNICIPALES DE OTAVALO LTDA</t>
  </si>
  <si>
    <t>IMBABURA LTDA</t>
  </si>
  <si>
    <t>CARIAMANGA LTDA</t>
  </si>
  <si>
    <t>SANTIAGO LTDA</t>
  </si>
  <si>
    <t>MOCACHE LTDA</t>
  </si>
  <si>
    <t>INTERNA DOCENTE DE LA UNIVERSIDAD TECNICA ESTATAL DE QUEVEDO UTEQ LTDA</t>
  </si>
  <si>
    <t>TRABAJADORES DE IETEL MANABI LTDA</t>
  </si>
  <si>
    <t>PUERTO LOPEZ LTDA</t>
  </si>
  <si>
    <t>UMIÑA LTDA</t>
  </si>
  <si>
    <t>ACCION Y PROGRESO LTDA</t>
  </si>
  <si>
    <t>LA UNION LTDA</t>
  </si>
  <si>
    <t>KOLPING LTDA</t>
  </si>
  <si>
    <t>CRISTO REY LTDA</t>
  </si>
  <si>
    <t>SANTA CLARA LIMITADA PASTAZA</t>
  </si>
  <si>
    <t>DEL SECTOR ELECTRICO LTDA</t>
  </si>
  <si>
    <t>COOPCREDITO LTDA</t>
  </si>
  <si>
    <t>UNION FLOREQUISA LTDA</t>
  </si>
  <si>
    <t>INIAP LTDA</t>
  </si>
  <si>
    <t>COLLAS LTDA</t>
  </si>
  <si>
    <t>FORMACION INDIGENA LTDA</t>
  </si>
  <si>
    <t>20 DE FEBRERO LTDA</t>
  </si>
  <si>
    <t>ALANGASI LIMITADA</t>
  </si>
  <si>
    <t>DE LOS EMPLEADOS DE EDESA LTDA</t>
  </si>
  <si>
    <t>MISION DE INTEGRACION SERVICIO SOCIAL LTDA</t>
  </si>
  <si>
    <t>INTEGRACION DESARROLLO Y FUTURO INDESFUT LIMITADA</t>
  </si>
  <si>
    <t>GELEC LTDA</t>
  </si>
  <si>
    <t>EDUCADORES SECUNDARIOS DEL TUNGURAHUA LTDA</t>
  </si>
  <si>
    <t>SURANGAY LTDA</t>
  </si>
  <si>
    <t>NUEVO AMANECER LTDA</t>
  </si>
  <si>
    <t>15 DE JUNIO LTDA</t>
  </si>
  <si>
    <t>SAN ANTONIO LIMITADA</t>
  </si>
  <si>
    <t>MULTICULTURAL INDIGENA LTDA</t>
  </si>
  <si>
    <t>MUJERES LIDERES LTDA</t>
  </si>
  <si>
    <t>UNION QUISAPINCHALTDA</t>
  </si>
  <si>
    <t>KURY WAYTA LTDA</t>
  </si>
  <si>
    <t>SAN FERNANDO LTDA</t>
  </si>
  <si>
    <t>SAQUISILI LTDA</t>
  </si>
  <si>
    <t>EL ESFUERZO LTDA</t>
  </si>
  <si>
    <t>CORAZON DE JESUS LTDA</t>
  </si>
  <si>
    <t>DE LA PRODUCCION LTDA</t>
  </si>
  <si>
    <t>DORADO LTDA</t>
  </si>
  <si>
    <t>DEL SISTEMA DE RIEGO AMBATO HUACHI PELILEO LTDA</t>
  </si>
  <si>
    <t>ALIANZA Y PROGRESO LTDA</t>
  </si>
  <si>
    <t>GALAPAGOS LTDA</t>
  </si>
  <si>
    <t>CRECIENDO JUNTOS LTDA</t>
  </si>
  <si>
    <t>SANTA MARIA DE LA MANGA DEL CURA LTDA</t>
  </si>
  <si>
    <t>KASAMA LTDA</t>
  </si>
  <si>
    <t>PUBLICACIÓN ESTADÍSTICA MENSUAL 
(datos al 28 de febrero de 2022)</t>
  </si>
  <si>
    <t>MUT AZUAY</t>
  </si>
  <si>
    <t xml:space="preserve">MUT IMBABURA </t>
  </si>
  <si>
    <t>MUT PICHINCHA</t>
  </si>
  <si>
    <t>MUT AMBATO</t>
  </si>
  <si>
    <t>Al 28 de febrero de 2022</t>
  </si>
  <si>
    <t>COOPERATIVA DE AHORRO Y CRÉDITO PROVIDA LTDA</t>
  </si>
  <si>
    <t>COOPERATIVA DE AHORRO Y CRÉDITO YUYAY LTDA</t>
  </si>
  <si>
    <t>COOPERATIVA DE AHORRO Y CRÉDITO SAN ANTONIO LTDA LOS RÍOS</t>
  </si>
  <si>
    <t>(2) Sobre la base de la estructura de depósitos se conto con información a febrero 2022 de 7 entidad, mientras que 292 COAC consolidan conforme última información disponible.</t>
  </si>
  <si>
    <t>(3) Sobre la base de la estructura de depósitos se conto con información a febrero 2022 de 77 entidades, mientras que 14 COAC consolidan conforme última información disponible.</t>
  </si>
  <si>
    <t xml:space="preserve">(2) Sobre la base de la estructura de depósitos,  se contó con información a febrero 2022 de 44 entidades y 3 entidades conforme la última data disponible </t>
  </si>
  <si>
    <t>(2) Sobre la base de la estructura de depósitos,  se contó con información a febrero de 2022 de 39 entidades y 3 entidades conforme la última data disponible.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</si>
  <si>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</si>
  <si>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</si>
  <si>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</si>
  <si>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</si>
  <si>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</si>
  <si>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</si>
  <si>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</si>
  <si>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</si>
  <si>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</si>
  <si>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</si>
  <si>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</si>
  <si>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</si>
  <si>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</si>
  <si>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</si>
  <si>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</si>
  <si>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</si>
  <si>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</si>
  <si>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</si>
  <si>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</si>
  <si>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r>
      <t>NACIONAL</t>
    </r>
    <r>
      <rPr>
        <vertAlign val="superscript"/>
        <sz val="10"/>
        <rFont val="Calibri"/>
        <family val="2"/>
        <scheme val="minor"/>
      </rPr>
      <t>1</t>
    </r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</si>
  <si>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</si>
  <si>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</si>
  <si>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</si>
  <si>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</si>
  <si>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</si>
  <si>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</si>
  <si>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</si>
  <si>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</si>
  <si>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r>
      <t>DELBANK</t>
    </r>
    <r>
      <rPr>
        <vertAlign val="superscript"/>
        <sz val="10"/>
        <rFont val="Calibri"/>
        <family val="2"/>
        <scheme val="minor"/>
      </rPr>
      <t>1</t>
    </r>
  </si>
  <si>
    <t>VISIONFUND</t>
  </si>
  <si>
    <t>CAPITAL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</si>
  <si>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Consolidan con datos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</si>
</sst>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1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0" fillId="5" borderId="15" xfId="0" applyFill="1" applyBorder="1"/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/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8" fillId="8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2022\FEBRERO\PEM-74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Hoja1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DELBANK1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41022016910.190002</v>
          </cell>
          <cell r="D35">
            <v>12788262</v>
          </cell>
          <cell r="F35">
            <v>12652516</v>
          </cell>
          <cell r="I35">
            <v>14252921219.569998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C12" sqref="C12:H12"/>
    </sheetView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>
      <c r="G2" s="128" t="s">
        <v>12743</v>
      </c>
      <c r="H2" s="128"/>
    </row>
    <row r="3" spans="2:8">
      <c r="G3" s="128"/>
      <c r="H3" s="128"/>
    </row>
    <row r="4" spans="2:8">
      <c r="G4" s="128"/>
      <c r="H4" s="128"/>
    </row>
    <row r="5" spans="2:8">
      <c r="G5" s="128"/>
      <c r="H5" s="128"/>
    </row>
    <row r="6" spans="2:8">
      <c r="G6" s="128"/>
      <c r="H6" s="128"/>
    </row>
    <row r="8" spans="2:8" ht="18.75">
      <c r="B8" s="131" t="s">
        <v>36</v>
      </c>
      <c r="C8" s="131"/>
      <c r="D8" s="131"/>
      <c r="E8" s="131"/>
      <c r="F8" s="131"/>
      <c r="G8" s="131"/>
      <c r="H8" s="131"/>
    </row>
    <row r="10" spans="2:8">
      <c r="B10" s="22" t="s">
        <v>37</v>
      </c>
      <c r="C10" s="132" t="s">
        <v>9</v>
      </c>
      <c r="D10" s="132"/>
      <c r="E10" s="132"/>
      <c r="F10" s="132"/>
      <c r="G10" s="132"/>
      <c r="H10" s="133"/>
    </row>
    <row r="11" spans="2:8">
      <c r="B11" s="20" t="s">
        <v>38</v>
      </c>
      <c r="C11" s="134" t="s">
        <v>7</v>
      </c>
      <c r="D11" s="134"/>
      <c r="E11" s="134"/>
      <c r="F11" s="134"/>
      <c r="G11" s="134"/>
      <c r="H11" s="135"/>
    </row>
    <row r="12" spans="2:8">
      <c r="B12" s="20" t="s">
        <v>39</v>
      </c>
      <c r="C12" s="136" t="s">
        <v>8</v>
      </c>
      <c r="D12" s="134"/>
      <c r="E12" s="134"/>
      <c r="F12" s="134"/>
      <c r="G12" s="134"/>
      <c r="H12" s="135"/>
    </row>
    <row r="14" spans="2:8">
      <c r="B14" s="24" t="s">
        <v>40</v>
      </c>
      <c r="C14" s="139" t="s">
        <v>12</v>
      </c>
      <c r="D14" s="139"/>
      <c r="E14" s="139"/>
      <c r="F14" s="139"/>
      <c r="G14" s="139"/>
      <c r="H14" s="140"/>
    </row>
    <row r="15" spans="2:8">
      <c r="B15" s="20" t="s">
        <v>41</v>
      </c>
      <c r="C15" s="134" t="s">
        <v>7</v>
      </c>
      <c r="D15" s="134"/>
      <c r="E15" s="134"/>
      <c r="F15" s="134"/>
      <c r="G15" s="134"/>
      <c r="H15" s="135"/>
    </row>
    <row r="16" spans="2:8">
      <c r="B16" s="20" t="s">
        <v>42</v>
      </c>
      <c r="C16" s="136" t="s">
        <v>16</v>
      </c>
      <c r="D16" s="134"/>
      <c r="E16" s="134"/>
      <c r="F16" s="134"/>
      <c r="G16" s="134"/>
      <c r="H16" s="135"/>
    </row>
    <row r="17" spans="2:8">
      <c r="B17" s="20" t="s">
        <v>43</v>
      </c>
      <c r="C17" s="136" t="s">
        <v>17</v>
      </c>
      <c r="D17" s="134"/>
      <c r="E17" s="134"/>
      <c r="F17" s="134"/>
      <c r="G17" s="134"/>
      <c r="H17" s="135"/>
    </row>
    <row r="18" spans="2:8">
      <c r="B18" s="21" t="s">
        <v>44</v>
      </c>
      <c r="C18" s="137" t="s">
        <v>18</v>
      </c>
      <c r="D18" s="137"/>
      <c r="E18" s="137"/>
      <c r="F18" s="137"/>
      <c r="G18" s="137"/>
      <c r="H18" s="138"/>
    </row>
    <row r="19" spans="2:8">
      <c r="B19" s="21" t="s">
        <v>45</v>
      </c>
      <c r="C19" s="137" t="s">
        <v>19</v>
      </c>
      <c r="D19" s="137"/>
      <c r="E19" s="137"/>
      <c r="F19" s="137"/>
      <c r="G19" s="137"/>
      <c r="H19" s="138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29" t="s">
        <v>21</v>
      </c>
      <c r="C21" s="129"/>
      <c r="D21" s="129"/>
      <c r="E21" s="129"/>
      <c r="F21" s="129"/>
      <c r="G21" s="129"/>
      <c r="H21" s="129"/>
    </row>
    <row r="22" spans="2:8">
      <c r="B22" s="26" t="s">
        <v>28</v>
      </c>
      <c r="C22" s="130" t="s">
        <v>30</v>
      </c>
      <c r="D22" s="130"/>
      <c r="E22" s="130"/>
      <c r="F22" s="130"/>
      <c r="G22" s="130"/>
      <c r="H22" s="130"/>
    </row>
    <row r="23" spans="2:8">
      <c r="B23" s="26" t="s">
        <v>31</v>
      </c>
      <c r="C23" s="130" t="s">
        <v>29</v>
      </c>
      <c r="D23" s="130"/>
      <c r="E23" s="130"/>
      <c r="F23" s="130"/>
      <c r="G23" s="130"/>
      <c r="H23" s="130"/>
    </row>
    <row r="24" spans="2:8">
      <c r="B24" s="26" t="s">
        <v>14</v>
      </c>
      <c r="C24" s="130" t="s">
        <v>34</v>
      </c>
      <c r="D24" s="130"/>
      <c r="E24" s="130"/>
      <c r="F24" s="130"/>
      <c r="G24" s="130"/>
      <c r="H24" s="130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6" sqref="B6:C6"/>
    </sheetView>
  </sheetViews>
  <sheetFormatPr baseColWidth="10" defaultColWidth="11.5703125" defaultRowHeight="15"/>
  <cols>
    <col min="1" max="1" width="27.7109375" style="19" customWidth="1"/>
    <col min="2" max="2" width="11.7109375" style="19" customWidth="1"/>
    <col min="3" max="3" width="23.5703125" style="19" bestFit="1" customWidth="1"/>
    <col min="4" max="5" width="17" style="19" customWidth="1"/>
    <col min="6" max="7" width="16.140625" style="19" customWidth="1"/>
    <col min="8" max="8" width="16.42578125" style="19" customWidth="1"/>
    <col min="9" max="16384" width="11.5703125" style="19"/>
  </cols>
  <sheetData>
    <row r="2" spans="2:8" ht="15.75">
      <c r="B2" s="146" t="s">
        <v>12275</v>
      </c>
      <c r="C2" s="146"/>
      <c r="D2" s="146"/>
      <c r="E2" s="146"/>
      <c r="F2" s="146"/>
      <c r="G2" s="146"/>
      <c r="H2" s="146"/>
    </row>
    <row r="3" spans="2:8">
      <c r="B3" s="147" t="s">
        <v>12756</v>
      </c>
      <c r="C3" s="147"/>
      <c r="D3" s="147"/>
      <c r="E3" s="147"/>
      <c r="F3" s="147"/>
      <c r="G3" s="147"/>
      <c r="H3" s="147"/>
    </row>
    <row r="4" spans="2:8">
      <c r="B4" s="147" t="s">
        <v>12748</v>
      </c>
      <c r="C4" s="147"/>
      <c r="D4" s="147"/>
      <c r="E4" s="147"/>
      <c r="F4" s="147"/>
      <c r="G4" s="147"/>
      <c r="H4" s="147"/>
    </row>
    <row r="5" spans="2:8">
      <c r="B5" s="148" t="s">
        <v>20</v>
      </c>
      <c r="C5" s="148"/>
      <c r="D5" s="148"/>
      <c r="E5" s="148"/>
      <c r="F5" s="148"/>
      <c r="G5" s="148"/>
      <c r="H5" s="148"/>
    </row>
    <row r="6" spans="2:8">
      <c r="B6" s="149" t="s">
        <v>10</v>
      </c>
      <c r="C6" s="149"/>
      <c r="D6" s="94"/>
      <c r="E6" s="94"/>
      <c r="F6" s="94"/>
      <c r="G6" s="94"/>
      <c r="H6" s="94"/>
    </row>
    <row r="7" spans="2:8">
      <c r="B7" s="94"/>
      <c r="C7" s="94"/>
      <c r="D7" s="94"/>
      <c r="E7" s="94"/>
      <c r="F7" s="94"/>
      <c r="G7" s="94"/>
      <c r="H7" s="94"/>
    </row>
    <row r="8" spans="2:8" ht="14.45" customHeight="1">
      <c r="B8" s="141" t="s">
        <v>12757</v>
      </c>
      <c r="C8" s="141" t="s">
        <v>12758</v>
      </c>
      <c r="D8" s="141" t="s">
        <v>23</v>
      </c>
      <c r="E8" s="141" t="s">
        <v>25</v>
      </c>
      <c r="F8" s="141" t="s">
        <v>24</v>
      </c>
      <c r="G8" s="141" t="s">
        <v>12759</v>
      </c>
      <c r="H8" s="141" t="s">
        <v>27</v>
      </c>
    </row>
    <row r="9" spans="2:8">
      <c r="B9" s="142"/>
      <c r="C9" s="142"/>
      <c r="D9" s="142"/>
      <c r="E9" s="142"/>
      <c r="F9" s="142"/>
      <c r="G9" s="142"/>
      <c r="H9" s="142"/>
    </row>
    <row r="10" spans="2:8">
      <c r="B10" s="143"/>
      <c r="C10" s="143"/>
      <c r="D10" s="143"/>
      <c r="E10" s="143"/>
      <c r="F10" s="143"/>
      <c r="G10" s="143"/>
      <c r="H10" s="143"/>
    </row>
    <row r="11" spans="2:8">
      <c r="B11" s="95">
        <f>COUNTA([1]BANCOS!B11:B34)</f>
        <v>24</v>
      </c>
      <c r="C11" s="96" t="s">
        <v>12760</v>
      </c>
      <c r="D11" s="97">
        <f>+[1]BANCOS!C35</f>
        <v>41022016910.190002</v>
      </c>
      <c r="E11" s="97">
        <f>+[1]BANCOS!D35</f>
        <v>12788262</v>
      </c>
      <c r="F11" s="97">
        <f>+[1]BANCOS!I35</f>
        <v>14252921219.569998</v>
      </c>
      <c r="G11" s="97">
        <f>+[1]BANCOS!F35</f>
        <v>12652516</v>
      </c>
      <c r="H11" s="98">
        <f>+G11/E11</f>
        <v>0.98938510956375458</v>
      </c>
    </row>
    <row r="12" spans="2:8">
      <c r="B12" s="99">
        <v>24</v>
      </c>
      <c r="C12" s="100" t="s">
        <v>0</v>
      </c>
      <c r="D12" s="101">
        <f>+D11</f>
        <v>41022016910.190002</v>
      </c>
      <c r="E12" s="101">
        <f t="shared" ref="E12:G12" si="0">+E11</f>
        <v>12788262</v>
      </c>
      <c r="F12" s="101">
        <f t="shared" si="0"/>
        <v>14252921219.569998</v>
      </c>
      <c r="G12" s="101">
        <f t="shared" si="0"/>
        <v>12652516</v>
      </c>
      <c r="H12" s="102">
        <f>+H11</f>
        <v>0.98938510956375458</v>
      </c>
    </row>
    <row r="13" spans="2:8">
      <c r="B13" s="103"/>
      <c r="C13" s="144" t="s">
        <v>12761</v>
      </c>
      <c r="D13" s="145"/>
      <c r="E13" s="104">
        <v>2393271602.2600002</v>
      </c>
      <c r="H13" s="105"/>
    </row>
    <row r="14" spans="2:8">
      <c r="B14" s="106" t="s">
        <v>12762</v>
      </c>
    </row>
    <row r="15" spans="2:8">
      <c r="B15" s="107" t="s">
        <v>12763</v>
      </c>
    </row>
    <row r="16" spans="2:8">
      <c r="B16" s="103" t="s">
        <v>12764</v>
      </c>
    </row>
    <row r="17" spans="2:2">
      <c r="B17" s="103"/>
    </row>
    <row r="18" spans="2:2">
      <c r="B18" s="103"/>
    </row>
    <row r="19" spans="2:2">
      <c r="B19" s="106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D14" sqref="D14"/>
    </sheetView>
  </sheetViews>
  <sheetFormatPr baseColWidth="10" defaultColWidth="11.5703125" defaultRowHeight="15"/>
  <cols>
    <col min="1" max="1" width="16.42578125" style="19" customWidth="1"/>
    <col min="2" max="2" width="23.5703125" style="19" customWidth="1"/>
    <col min="3" max="3" width="16.7109375" style="19" customWidth="1"/>
    <col min="4" max="4" width="12.140625" style="19" bestFit="1" customWidth="1"/>
    <col min="5" max="5" width="15.5703125" style="19" bestFit="1" customWidth="1"/>
    <col min="6" max="6" width="12.5703125" style="19" customWidth="1"/>
    <col min="7" max="7" width="15.5703125" style="19" bestFit="1" customWidth="1"/>
    <col min="8" max="8" width="11.5703125" style="19" bestFit="1" customWidth="1"/>
    <col min="9" max="9" width="15.85546875" style="19" customWidth="1"/>
    <col min="10" max="10" width="16" style="19" customWidth="1"/>
    <col min="11" max="16384" width="11.5703125" style="19"/>
  </cols>
  <sheetData>
    <row r="2" spans="2:11" ht="15.6" customHeight="1">
      <c r="B2" s="146" t="s">
        <v>12275</v>
      </c>
      <c r="C2" s="146"/>
      <c r="D2" s="146"/>
      <c r="E2" s="146"/>
      <c r="F2" s="146"/>
      <c r="G2" s="146"/>
      <c r="H2" s="146"/>
      <c r="I2" s="146"/>
      <c r="J2" s="146"/>
    </row>
    <row r="3" spans="2:11" ht="14.45" customHeight="1">
      <c r="B3" s="147" t="s">
        <v>4</v>
      </c>
      <c r="C3" s="147"/>
      <c r="D3" s="147"/>
      <c r="E3" s="147"/>
      <c r="F3" s="147"/>
      <c r="G3" s="147"/>
      <c r="H3" s="147"/>
      <c r="I3" s="147"/>
      <c r="J3" s="147"/>
    </row>
    <row r="4" spans="2:11">
      <c r="B4" s="147" t="s">
        <v>12748</v>
      </c>
      <c r="C4" s="147"/>
      <c r="D4" s="147"/>
      <c r="E4" s="147"/>
      <c r="F4" s="147"/>
      <c r="G4" s="147"/>
      <c r="H4" s="147"/>
      <c r="I4" s="147"/>
      <c r="J4" s="147"/>
    </row>
    <row r="5" spans="2:11" ht="14.45" customHeight="1">
      <c r="B5" s="148" t="s">
        <v>26</v>
      </c>
      <c r="C5" s="148"/>
      <c r="D5" s="148"/>
      <c r="E5" s="148"/>
      <c r="F5" s="148"/>
      <c r="G5" s="148"/>
      <c r="H5" s="148"/>
      <c r="I5" s="148"/>
      <c r="J5" s="148"/>
    </row>
    <row r="6" spans="2:11">
      <c r="B6" s="149" t="s">
        <v>10</v>
      </c>
      <c r="C6" s="149"/>
      <c r="D6" s="108"/>
      <c r="E6" s="108"/>
      <c r="F6" s="108"/>
      <c r="G6" s="108"/>
      <c r="H6" s="108"/>
      <c r="I6" s="108"/>
      <c r="J6" s="108"/>
    </row>
    <row r="7" spans="2:11">
      <c r="B7" s="109"/>
      <c r="C7" s="109"/>
      <c r="D7" s="108"/>
      <c r="E7" s="108"/>
      <c r="F7" s="108"/>
      <c r="G7" s="108"/>
      <c r="H7" s="108"/>
      <c r="I7" s="108"/>
      <c r="J7" s="108"/>
    </row>
    <row r="8" spans="2:11" ht="14.45" customHeight="1">
      <c r="B8" s="141" t="s">
        <v>12760</v>
      </c>
      <c r="C8" s="141" t="s">
        <v>23</v>
      </c>
      <c r="D8" s="150" t="s">
        <v>25</v>
      </c>
      <c r="E8" s="150" t="s">
        <v>13</v>
      </c>
      <c r="F8" s="150"/>
      <c r="G8" s="150"/>
      <c r="H8" s="150"/>
      <c r="I8" s="150"/>
      <c r="J8" s="150"/>
    </row>
    <row r="9" spans="2:11">
      <c r="B9" s="142"/>
      <c r="C9" s="142"/>
      <c r="D9" s="150"/>
      <c r="E9" s="150" t="s">
        <v>12765</v>
      </c>
      <c r="F9" s="150"/>
      <c r="G9" s="150" t="s">
        <v>12766</v>
      </c>
      <c r="H9" s="150"/>
      <c r="I9" s="150" t="s">
        <v>24</v>
      </c>
      <c r="J9" s="150" t="s">
        <v>27</v>
      </c>
    </row>
    <row r="10" spans="2:11">
      <c r="B10" s="143"/>
      <c r="C10" s="143"/>
      <c r="D10" s="150"/>
      <c r="E10" s="127" t="s">
        <v>1</v>
      </c>
      <c r="F10" s="127" t="s">
        <v>2</v>
      </c>
      <c r="G10" s="127" t="s">
        <v>3</v>
      </c>
      <c r="H10" s="127" t="s">
        <v>2</v>
      </c>
      <c r="I10" s="150"/>
      <c r="J10" s="150"/>
      <c r="K10" s="110"/>
    </row>
    <row r="11" spans="2:11">
      <c r="B11" s="93" t="s">
        <v>5</v>
      </c>
      <c r="C11" s="111">
        <v>11168562650.690001</v>
      </c>
      <c r="D11" s="111">
        <v>4979650</v>
      </c>
      <c r="E11" s="111">
        <v>3718000721.77</v>
      </c>
      <c r="F11" s="111">
        <v>4941304</v>
      </c>
      <c r="G11" s="111">
        <v>1227072000</v>
      </c>
      <c r="H11" s="111">
        <v>38346</v>
      </c>
      <c r="I11" s="112">
        <v>4945072721.7700005</v>
      </c>
      <c r="J11" s="113">
        <f>F11/D11</f>
        <v>0.99229945879730508</v>
      </c>
    </row>
    <row r="12" spans="2:11">
      <c r="B12" s="93" t="s">
        <v>12767</v>
      </c>
      <c r="C12" s="114">
        <v>4771262697.1899996</v>
      </c>
      <c r="D12" s="114">
        <v>927275</v>
      </c>
      <c r="E12" s="114">
        <v>1152910759.3599999</v>
      </c>
      <c r="F12" s="114">
        <v>907164</v>
      </c>
      <c r="G12" s="114">
        <v>643552000</v>
      </c>
      <c r="H12" s="114">
        <v>20111</v>
      </c>
      <c r="I12" s="115">
        <v>1796462759.3599999</v>
      </c>
      <c r="J12" s="116">
        <f>F12/D12</f>
        <v>0.97831171982421616</v>
      </c>
    </row>
    <row r="13" spans="2:11">
      <c r="B13" s="93" t="s">
        <v>12768</v>
      </c>
      <c r="C13" s="114">
        <v>5466135186.7700005</v>
      </c>
      <c r="D13" s="114">
        <v>2020241</v>
      </c>
      <c r="E13" s="114">
        <v>1121966741.71</v>
      </c>
      <c r="F13" s="114">
        <v>2005977</v>
      </c>
      <c r="G13" s="114">
        <v>456448000</v>
      </c>
      <c r="H13" s="114">
        <v>14264</v>
      </c>
      <c r="I13" s="115">
        <v>1578414741.71</v>
      </c>
      <c r="J13" s="116">
        <f>F13/D13</f>
        <v>0.99293945623319202</v>
      </c>
    </row>
    <row r="14" spans="2:11">
      <c r="B14" s="117" t="s">
        <v>62</v>
      </c>
      <c r="C14" s="114">
        <v>5012162632.1400003</v>
      </c>
      <c r="D14" s="114">
        <v>1696574</v>
      </c>
      <c r="E14" s="114">
        <v>1125699615.3299999</v>
      </c>
      <c r="F14" s="114">
        <v>1681306</v>
      </c>
      <c r="G14" s="114">
        <v>488576000</v>
      </c>
      <c r="H14" s="114">
        <v>15268</v>
      </c>
      <c r="I14" s="115">
        <v>1614275615.3299999</v>
      </c>
      <c r="J14" s="116">
        <f t="shared" ref="J14:J33" si="0">F14/D14</f>
        <v>0.99100068726739887</v>
      </c>
    </row>
    <row r="15" spans="2:11">
      <c r="B15" s="118" t="s">
        <v>12769</v>
      </c>
      <c r="C15" s="119">
        <v>3541597902.79</v>
      </c>
      <c r="D15" s="119">
        <v>639785</v>
      </c>
      <c r="E15" s="119">
        <v>585953313.02999997</v>
      </c>
      <c r="F15" s="119">
        <v>630081</v>
      </c>
      <c r="G15" s="119">
        <v>310528000</v>
      </c>
      <c r="H15" s="119">
        <v>9704</v>
      </c>
      <c r="I15" s="115">
        <v>896481313.02999997</v>
      </c>
      <c r="J15" s="116">
        <f t="shared" si="0"/>
        <v>0.98483240463593236</v>
      </c>
    </row>
    <row r="16" spans="2:11">
      <c r="B16" s="117" t="s">
        <v>12770</v>
      </c>
      <c r="C16" s="114">
        <v>3577451090.75</v>
      </c>
      <c r="D16" s="114">
        <v>507983</v>
      </c>
      <c r="E16" s="114">
        <v>480578479.73000002</v>
      </c>
      <c r="F16" s="114">
        <v>498618</v>
      </c>
      <c r="G16" s="114">
        <v>299680000</v>
      </c>
      <c r="H16" s="114">
        <v>9365</v>
      </c>
      <c r="I16" s="115">
        <v>780258479.73000002</v>
      </c>
      <c r="J16" s="116">
        <f t="shared" si="0"/>
        <v>0.98156434368866674</v>
      </c>
    </row>
    <row r="17" spans="2:10">
      <c r="B17" s="117" t="s">
        <v>12771</v>
      </c>
      <c r="C17" s="114">
        <v>2054848057.8800001</v>
      </c>
      <c r="D17" s="114">
        <v>468063</v>
      </c>
      <c r="E17" s="114">
        <v>483293943.22000003</v>
      </c>
      <c r="F17" s="114">
        <v>460302</v>
      </c>
      <c r="G17" s="114">
        <v>248352000</v>
      </c>
      <c r="H17" s="114">
        <v>7761</v>
      </c>
      <c r="I17" s="115">
        <v>731645943.22000003</v>
      </c>
      <c r="J17" s="116">
        <f t="shared" si="0"/>
        <v>0.98341889873799038</v>
      </c>
    </row>
    <row r="18" spans="2:10">
      <c r="B18" s="93" t="s">
        <v>63</v>
      </c>
      <c r="C18" s="114">
        <v>831407164.32000005</v>
      </c>
      <c r="D18" s="114">
        <v>233214</v>
      </c>
      <c r="E18" s="114">
        <v>222017661.06999999</v>
      </c>
      <c r="F18" s="114">
        <v>229712</v>
      </c>
      <c r="G18" s="114">
        <v>112064000</v>
      </c>
      <c r="H18" s="114">
        <v>3502</v>
      </c>
      <c r="I18" s="115">
        <v>334081661.06999999</v>
      </c>
      <c r="J18" s="116">
        <f t="shared" si="0"/>
        <v>0.98498374883154527</v>
      </c>
    </row>
    <row r="19" spans="2:10">
      <c r="B19" s="93" t="s">
        <v>12772</v>
      </c>
      <c r="C19" s="114">
        <v>861194997.07000005</v>
      </c>
      <c r="D19" s="114">
        <v>197825</v>
      </c>
      <c r="E19" s="114">
        <v>249294859.22999999</v>
      </c>
      <c r="F19" s="114">
        <v>194719</v>
      </c>
      <c r="G19" s="114">
        <v>99392000</v>
      </c>
      <c r="H19" s="114">
        <v>3106</v>
      </c>
      <c r="I19" s="115">
        <v>348686859.23000002</v>
      </c>
      <c r="J19" s="116">
        <f t="shared" si="0"/>
        <v>0.98429925439150767</v>
      </c>
    </row>
    <row r="20" spans="2:10">
      <c r="B20" s="93" t="s">
        <v>12773</v>
      </c>
      <c r="C20" s="114">
        <v>1136970148.23</v>
      </c>
      <c r="D20" s="114">
        <v>135611</v>
      </c>
      <c r="E20" s="114">
        <v>116167717.45999999</v>
      </c>
      <c r="F20" s="114">
        <v>130535</v>
      </c>
      <c r="G20" s="114">
        <v>162432000</v>
      </c>
      <c r="H20" s="114">
        <v>5076</v>
      </c>
      <c r="I20" s="115">
        <v>278599717.45999998</v>
      </c>
      <c r="J20" s="116">
        <f t="shared" si="0"/>
        <v>0.96256940808636471</v>
      </c>
    </row>
    <row r="21" spans="2:10">
      <c r="B21" s="117" t="s">
        <v>64</v>
      </c>
      <c r="C21" s="114">
        <v>568313043.04999995</v>
      </c>
      <c r="D21" s="114">
        <v>184092</v>
      </c>
      <c r="E21" s="114">
        <v>198991350.59999999</v>
      </c>
      <c r="F21" s="114">
        <v>181088</v>
      </c>
      <c r="G21" s="114">
        <v>96128000</v>
      </c>
      <c r="H21" s="114">
        <v>3004</v>
      </c>
      <c r="I21" s="115">
        <v>295119350.60000002</v>
      </c>
      <c r="J21" s="116">
        <f t="shared" si="0"/>
        <v>0.98368207200747448</v>
      </c>
    </row>
    <row r="22" spans="2:10">
      <c r="B22" s="117" t="s">
        <v>12774</v>
      </c>
      <c r="C22" s="114">
        <v>398920907.94999999</v>
      </c>
      <c r="D22" s="114">
        <v>128893</v>
      </c>
      <c r="E22" s="114">
        <v>114424327.34999999</v>
      </c>
      <c r="F22" s="114">
        <v>126761</v>
      </c>
      <c r="G22" s="114">
        <v>68224000</v>
      </c>
      <c r="H22" s="114">
        <v>2132</v>
      </c>
      <c r="I22" s="115">
        <v>182648327.34999999</v>
      </c>
      <c r="J22" s="116">
        <f t="shared" si="0"/>
        <v>0.9834591482857874</v>
      </c>
    </row>
    <row r="23" spans="2:10">
      <c r="B23" s="93" t="s">
        <v>12775</v>
      </c>
      <c r="C23" s="114">
        <v>175664158.78999999</v>
      </c>
      <c r="D23" s="114">
        <v>346945</v>
      </c>
      <c r="E23" s="114">
        <v>149578421.91</v>
      </c>
      <c r="F23" s="114">
        <v>346940</v>
      </c>
      <c r="G23" s="114">
        <v>170218.63</v>
      </c>
      <c r="H23" s="114">
        <v>5</v>
      </c>
      <c r="I23" s="115">
        <v>149748640.53999999</v>
      </c>
      <c r="J23" s="116">
        <f>F23/D23</f>
        <v>0.99998558849385344</v>
      </c>
    </row>
    <row r="24" spans="2:10">
      <c r="B24" s="117" t="s">
        <v>12776</v>
      </c>
      <c r="C24" s="114">
        <v>178054986.97</v>
      </c>
      <c r="D24" s="114">
        <v>90422</v>
      </c>
      <c r="E24" s="114">
        <v>48093140.229999997</v>
      </c>
      <c r="F24" s="114">
        <v>89891</v>
      </c>
      <c r="G24" s="114">
        <v>16992000</v>
      </c>
      <c r="H24" s="114">
        <v>531</v>
      </c>
      <c r="I24" s="115">
        <v>65085140.229999997</v>
      </c>
      <c r="J24" s="116">
        <f t="shared" si="0"/>
        <v>0.9941275353343213</v>
      </c>
    </row>
    <row r="25" spans="2:10">
      <c r="B25" s="93" t="s">
        <v>12777</v>
      </c>
      <c r="C25" s="114">
        <v>314638552.77999997</v>
      </c>
      <c r="D25" s="114">
        <v>38513</v>
      </c>
      <c r="E25" s="114">
        <v>45453505.170000002</v>
      </c>
      <c r="F25" s="114">
        <v>37505</v>
      </c>
      <c r="G25" s="114">
        <v>32256000</v>
      </c>
      <c r="H25" s="114">
        <v>1008</v>
      </c>
      <c r="I25" s="115">
        <v>77709505.170000002</v>
      </c>
      <c r="J25" s="116">
        <f t="shared" si="0"/>
        <v>0.97382701944797856</v>
      </c>
    </row>
    <row r="26" spans="2:10">
      <c r="B26" s="117" t="s">
        <v>12778</v>
      </c>
      <c r="C26" s="114">
        <v>235029541.90000001</v>
      </c>
      <c r="D26" s="114">
        <v>9455</v>
      </c>
      <c r="E26" s="114">
        <v>15957661.4</v>
      </c>
      <c r="F26" s="114">
        <v>8787</v>
      </c>
      <c r="G26" s="114">
        <v>21376000</v>
      </c>
      <c r="H26" s="114">
        <v>668</v>
      </c>
      <c r="I26" s="115">
        <v>37333661.399999999</v>
      </c>
      <c r="J26" s="116">
        <f t="shared" si="0"/>
        <v>0.92934955050237966</v>
      </c>
    </row>
    <row r="27" spans="2:10">
      <c r="B27" s="117" t="s">
        <v>12779</v>
      </c>
      <c r="C27" s="114">
        <v>63633864</v>
      </c>
      <c r="D27" s="114">
        <v>46757</v>
      </c>
      <c r="E27" s="114">
        <v>13789949.18</v>
      </c>
      <c r="F27" s="114">
        <v>46302</v>
      </c>
      <c r="G27" s="114">
        <v>14560000</v>
      </c>
      <c r="H27" s="114">
        <v>455</v>
      </c>
      <c r="I27" s="115">
        <v>28349949.18</v>
      </c>
      <c r="J27" s="116">
        <f t="shared" si="0"/>
        <v>0.99026883675171629</v>
      </c>
    </row>
    <row r="28" spans="2:10">
      <c r="B28" s="117" t="s">
        <v>12780</v>
      </c>
      <c r="C28" s="114">
        <v>46452694.509999998</v>
      </c>
      <c r="D28" s="114">
        <v>30767</v>
      </c>
      <c r="E28" s="114">
        <v>23359041.66</v>
      </c>
      <c r="F28" s="114">
        <v>30529</v>
      </c>
      <c r="G28" s="114">
        <v>7616000</v>
      </c>
      <c r="H28" s="114">
        <v>238</v>
      </c>
      <c r="I28" s="115">
        <v>30975041.66</v>
      </c>
      <c r="J28" s="116">
        <f t="shared" si="0"/>
        <v>0.99226443917183993</v>
      </c>
    </row>
    <row r="29" spans="2:10">
      <c r="B29" s="117" t="s">
        <v>12781</v>
      </c>
      <c r="C29" s="114">
        <v>44427965.189999998</v>
      </c>
      <c r="D29" s="114">
        <v>34562</v>
      </c>
      <c r="E29" s="114">
        <v>15658783.779999999</v>
      </c>
      <c r="F29" s="114">
        <v>34236</v>
      </c>
      <c r="G29" s="114">
        <v>10432000</v>
      </c>
      <c r="H29" s="114">
        <v>326</v>
      </c>
      <c r="I29" s="115">
        <v>26090783.780000001</v>
      </c>
      <c r="J29" s="116">
        <f t="shared" si="0"/>
        <v>0.99056767548174296</v>
      </c>
    </row>
    <row r="30" spans="2:10">
      <c r="B30" s="117" t="s">
        <v>12782</v>
      </c>
      <c r="C30" s="114">
        <v>25208992.949999999</v>
      </c>
      <c r="D30" s="114">
        <v>6554</v>
      </c>
      <c r="E30" s="114">
        <v>6099751.5899999999</v>
      </c>
      <c r="F30" s="114">
        <v>6404</v>
      </c>
      <c r="G30" s="114">
        <v>4800000</v>
      </c>
      <c r="H30" s="114">
        <v>150</v>
      </c>
      <c r="I30" s="115">
        <v>10899751.59</v>
      </c>
      <c r="J30" s="116">
        <f t="shared" si="0"/>
        <v>0.97711321330485201</v>
      </c>
    </row>
    <row r="31" spans="2:10">
      <c r="B31" s="117" t="s">
        <v>12783</v>
      </c>
      <c r="C31" s="114">
        <v>484822641.63999999</v>
      </c>
      <c r="D31" s="114">
        <v>472</v>
      </c>
      <c r="E31" s="114">
        <v>1036176.96</v>
      </c>
      <c r="F31" s="114">
        <v>108</v>
      </c>
      <c r="G31" s="114">
        <v>11648000</v>
      </c>
      <c r="H31" s="114">
        <v>364</v>
      </c>
      <c r="I31" s="115">
        <v>12684176.960000001</v>
      </c>
      <c r="J31" s="116">
        <f t="shared" si="0"/>
        <v>0.2288135593220339</v>
      </c>
    </row>
    <row r="32" spans="2:10">
      <c r="B32" s="93" t="s">
        <v>12784</v>
      </c>
      <c r="C32" s="114">
        <v>18702641.649999999</v>
      </c>
      <c r="D32" s="114">
        <v>17610</v>
      </c>
      <c r="E32" s="114">
        <v>8297338.6699999999</v>
      </c>
      <c r="F32" s="114">
        <v>17514</v>
      </c>
      <c r="G32" s="114">
        <v>3072000</v>
      </c>
      <c r="H32" s="114">
        <v>96</v>
      </c>
      <c r="I32" s="115">
        <v>11369338.67</v>
      </c>
      <c r="J32" s="116">
        <f t="shared" si="0"/>
        <v>0.99454855195911418</v>
      </c>
    </row>
    <row r="33" spans="2:10">
      <c r="B33" s="117" t="s">
        <v>12785</v>
      </c>
      <c r="C33" s="114">
        <v>16750562.890000001</v>
      </c>
      <c r="D33" s="114">
        <v>42720</v>
      </c>
      <c r="E33" s="114">
        <v>7179839.4000000004</v>
      </c>
      <c r="F33" s="114">
        <v>42640</v>
      </c>
      <c r="G33" s="114">
        <v>2560000</v>
      </c>
      <c r="H33" s="114">
        <v>80</v>
      </c>
      <c r="I33" s="115">
        <v>9739839.4000000004</v>
      </c>
      <c r="J33" s="116">
        <f t="shared" si="0"/>
        <v>0.99812734082397003</v>
      </c>
    </row>
    <row r="34" spans="2:10">
      <c r="B34" s="93" t="s">
        <v>12786</v>
      </c>
      <c r="C34" s="114">
        <v>29803828.09</v>
      </c>
      <c r="D34" s="114">
        <v>4279</v>
      </c>
      <c r="E34" s="114">
        <v>5235901.13</v>
      </c>
      <c r="F34" s="114">
        <v>4093</v>
      </c>
      <c r="G34" s="114">
        <v>5952000</v>
      </c>
      <c r="H34" s="114">
        <v>186</v>
      </c>
      <c r="I34" s="115">
        <v>11187901.130000001</v>
      </c>
      <c r="J34" s="116">
        <f>F34/D34</f>
        <v>0.95653189997663002</v>
      </c>
    </row>
    <row r="35" spans="2:10">
      <c r="B35" s="120" t="s">
        <v>0</v>
      </c>
      <c r="C35" s="121">
        <f>SUM(C11:C34)</f>
        <v>41022016910.190002</v>
      </c>
      <c r="D35" s="121">
        <f>SUM(D11:D34)</f>
        <v>12788262</v>
      </c>
      <c r="E35" s="121">
        <f t="shared" ref="E35:I35" si="1">SUM(E11:E34)</f>
        <v>9909039000.9399967</v>
      </c>
      <c r="F35" s="121">
        <f t="shared" si="1"/>
        <v>12652516</v>
      </c>
      <c r="G35" s="121">
        <f t="shared" si="1"/>
        <v>4343882218.6300001</v>
      </c>
      <c r="H35" s="121">
        <f t="shared" si="1"/>
        <v>135746</v>
      </c>
      <c r="I35" s="121">
        <f t="shared" si="1"/>
        <v>14252921219.569998</v>
      </c>
      <c r="J35" s="122">
        <f>F35/D35</f>
        <v>0.98938510956375458</v>
      </c>
    </row>
    <row r="36" spans="2:10">
      <c r="B36" s="106"/>
      <c r="C36" s="123"/>
      <c r="D36" s="124"/>
      <c r="E36" s="123"/>
      <c r="F36" s="124"/>
      <c r="G36" s="123"/>
      <c r="H36" s="124"/>
      <c r="I36" s="123"/>
      <c r="J36" s="125"/>
    </row>
    <row r="37" spans="2:10">
      <c r="B37" s="106" t="s">
        <v>12762</v>
      </c>
      <c r="I37" s="126"/>
    </row>
    <row r="38" spans="2:10">
      <c r="B38" s="106" t="s">
        <v>12787</v>
      </c>
      <c r="C38" s="126"/>
      <c r="D38" s="126"/>
      <c r="E38" s="126"/>
      <c r="F38" s="126"/>
      <c r="G38" s="126"/>
      <c r="H38" s="126"/>
      <c r="I38" s="126"/>
    </row>
    <row r="39" spans="2:10">
      <c r="B39" s="106"/>
      <c r="C39" s="126"/>
      <c r="D39" s="126"/>
      <c r="E39" s="126"/>
      <c r="F39" s="126"/>
      <c r="G39" s="126"/>
      <c r="H39" s="126"/>
      <c r="I39" s="12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C26" sqref="C26"/>
    </sheetView>
  </sheetViews>
  <sheetFormatPr baseColWidth="10" defaultColWidth="11.5703125" defaultRowHeight="15"/>
  <cols>
    <col min="1" max="1" width="29.42578125" style="27" customWidth="1"/>
    <col min="2" max="2" width="13.28515625" style="27" customWidth="1"/>
    <col min="3" max="3" width="17.7109375" style="27" customWidth="1"/>
    <col min="4" max="4" width="20.42578125" style="27" customWidth="1"/>
    <col min="5" max="5" width="17.7109375" style="27" customWidth="1"/>
    <col min="6" max="6" width="16.140625" style="27" customWidth="1"/>
    <col min="7" max="7" width="16.42578125" style="27" customWidth="1"/>
    <col min="8" max="8" width="16.28515625" style="27" customWidth="1"/>
    <col min="9" max="9" width="14.85546875" style="27" customWidth="1"/>
    <col min="10" max="16384" width="11.5703125" style="27"/>
  </cols>
  <sheetData>
    <row r="2" spans="2:10" ht="15.75" customHeight="1">
      <c r="B2" s="155" t="s">
        <v>6</v>
      </c>
      <c r="C2" s="155"/>
      <c r="D2" s="155"/>
      <c r="E2" s="155"/>
      <c r="F2" s="155"/>
      <c r="G2" s="155"/>
      <c r="H2" s="155"/>
    </row>
    <row r="3" spans="2:10">
      <c r="B3" s="156" t="s">
        <v>4</v>
      </c>
      <c r="C3" s="156"/>
      <c r="D3" s="156"/>
      <c r="E3" s="156"/>
      <c r="F3" s="156"/>
      <c r="G3" s="156"/>
      <c r="H3" s="156"/>
    </row>
    <row r="4" spans="2:10" ht="15" customHeight="1">
      <c r="B4" s="156" t="s">
        <v>12748</v>
      </c>
      <c r="C4" s="156"/>
      <c r="D4" s="156"/>
      <c r="E4" s="156"/>
      <c r="F4" s="156"/>
      <c r="G4" s="156"/>
      <c r="H4" s="156"/>
    </row>
    <row r="5" spans="2:10">
      <c r="B5" s="157" t="s">
        <v>20</v>
      </c>
      <c r="C5" s="157"/>
      <c r="D5" s="157"/>
      <c r="E5" s="157"/>
      <c r="F5" s="157"/>
      <c r="G5" s="157"/>
      <c r="H5" s="157"/>
    </row>
    <row r="6" spans="2:10">
      <c r="B6" s="158" t="s">
        <v>10</v>
      </c>
      <c r="C6" s="158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41" t="s">
        <v>11366</v>
      </c>
      <c r="C8" s="141" t="s">
        <v>11</v>
      </c>
      <c r="D8" s="141" t="s">
        <v>23</v>
      </c>
      <c r="E8" s="141" t="s">
        <v>35</v>
      </c>
      <c r="F8" s="141" t="s">
        <v>11368</v>
      </c>
      <c r="G8" s="141" t="s">
        <v>12454</v>
      </c>
      <c r="H8" s="141" t="s">
        <v>22</v>
      </c>
      <c r="I8" s="141" t="s">
        <v>27</v>
      </c>
    </row>
    <row r="9" spans="2:10">
      <c r="B9" s="142"/>
      <c r="C9" s="142"/>
      <c r="D9" s="142"/>
      <c r="E9" s="142"/>
      <c r="F9" s="142"/>
      <c r="G9" s="142"/>
      <c r="H9" s="142"/>
      <c r="I9" s="142"/>
    </row>
    <row r="10" spans="2:10" ht="15" customHeight="1">
      <c r="B10" s="143"/>
      <c r="C10" s="143"/>
      <c r="D10" s="143"/>
      <c r="E10" s="143"/>
      <c r="F10" s="143"/>
      <c r="G10" s="143"/>
      <c r="H10" s="142"/>
      <c r="I10" s="143"/>
    </row>
    <row r="11" spans="2:10">
      <c r="B11" s="13">
        <f>+COUNTA('SEGMENTO 1'!$B$11:$B$48)+COUNTA('SEGMENTO 1'!$B$50:$B$53)</f>
        <v>42</v>
      </c>
      <c r="C11" s="13">
        <v>1</v>
      </c>
      <c r="D11" s="81">
        <f>+'SEGMENTO 1'!C55</f>
        <v>15261804456.279999</v>
      </c>
      <c r="E11" s="81">
        <f>+'SEGMENTO 1'!D55</f>
        <v>7272502</v>
      </c>
      <c r="F11" s="81">
        <f>+'SEGMENTO 1'!I55</f>
        <v>8702016156.5500011</v>
      </c>
      <c r="G11" s="83">
        <f>+'SEGMENTO 1'!F55</f>
        <v>7180199</v>
      </c>
      <c r="H11" s="82">
        <f>+F11/D11</f>
        <v>0.57018265313766714</v>
      </c>
      <c r="I11" s="88">
        <f>+G11/E11</f>
        <v>0.98730794436357672</v>
      </c>
      <c r="J11" s="55"/>
    </row>
    <row r="12" spans="2:10">
      <c r="B12" s="14">
        <f>+COUNTA('SEGMENTO 2'!B11:B57)</f>
        <v>47</v>
      </c>
      <c r="C12" s="14">
        <v>2</v>
      </c>
      <c r="D12" s="28">
        <f>+'SEGMENTO 2'!C58</f>
        <v>1592818000.79</v>
      </c>
      <c r="E12" s="28">
        <f>+'SEGMENTO 2'!D58</f>
        <v>1371746</v>
      </c>
      <c r="F12" s="28">
        <f>+'SEGMENTO 2'!I58</f>
        <v>746787772.60000002</v>
      </c>
      <c r="G12" s="84">
        <f>+'SEGMENTO 2'!F58</f>
        <v>1344090</v>
      </c>
      <c r="H12" s="62">
        <f t="shared" ref="H12:I15" si="0">+F12/D12</f>
        <v>0.46884689413957592</v>
      </c>
      <c r="I12" s="89">
        <f t="shared" si="0"/>
        <v>0.97983883313674691</v>
      </c>
      <c r="J12" s="55"/>
    </row>
    <row r="13" spans="2:10">
      <c r="B13" s="14">
        <f>+COUNTA('SEGMENTO 3'!B11:B101)</f>
        <v>91</v>
      </c>
      <c r="C13" s="14">
        <v>3</v>
      </c>
      <c r="D13" s="28">
        <f>+'SEGMENTO 3'!C102</f>
        <v>803700922.05000031</v>
      </c>
      <c r="E13" s="28">
        <f>+'SEGMENTO 3'!D102</f>
        <v>1027891</v>
      </c>
      <c r="F13" s="28">
        <f>+'SEGMENTO 3'!I102</f>
        <v>295569516.62000012</v>
      </c>
      <c r="G13" s="85">
        <f>+'SEGMENTO 3'!F102</f>
        <v>1000950</v>
      </c>
      <c r="H13" s="62">
        <f t="shared" si="0"/>
        <v>0.36776057922901323</v>
      </c>
      <c r="I13" s="89">
        <f t="shared" si="0"/>
        <v>0.97379002248292867</v>
      </c>
      <c r="J13" s="55"/>
    </row>
    <row r="14" spans="2:10">
      <c r="B14" s="14">
        <v>153</v>
      </c>
      <c r="C14" s="14">
        <v>4</v>
      </c>
      <c r="D14" s="28">
        <v>296942104.90000004</v>
      </c>
      <c r="E14" s="28">
        <v>499132</v>
      </c>
      <c r="F14" s="28">
        <v>69418523.639999941</v>
      </c>
      <c r="G14" s="84">
        <v>467240</v>
      </c>
      <c r="H14" s="62">
        <f t="shared" si="0"/>
        <v>0.23377797386927573</v>
      </c>
      <c r="I14" s="89">
        <f t="shared" si="0"/>
        <v>0.93610507841613044</v>
      </c>
      <c r="J14" s="55"/>
    </row>
    <row r="15" spans="2:10">
      <c r="B15" s="14">
        <v>146</v>
      </c>
      <c r="C15" s="14">
        <v>5</v>
      </c>
      <c r="D15" s="91">
        <v>53925074.509999983</v>
      </c>
      <c r="E15" s="28">
        <v>112827</v>
      </c>
      <c r="F15" s="28">
        <v>15587417.119999997</v>
      </c>
      <c r="G15" s="84">
        <v>106128</v>
      </c>
      <c r="H15" s="87">
        <f t="shared" si="0"/>
        <v>0.28905694172215624</v>
      </c>
      <c r="I15" s="90">
        <f t="shared" si="0"/>
        <v>0.94062591400994444</v>
      </c>
      <c r="J15" s="55"/>
    </row>
    <row r="16" spans="2:10">
      <c r="B16" s="15">
        <f>SUM(B11:B15)</f>
        <v>479</v>
      </c>
      <c r="C16" s="16" t="s">
        <v>0</v>
      </c>
      <c r="D16" s="29">
        <f>+SUM(D11:D15)</f>
        <v>18009190558.529999</v>
      </c>
      <c r="E16" s="29">
        <f t="shared" ref="E16:G16" si="1">+SUM(E11:E15)</f>
        <v>10284098</v>
      </c>
      <c r="F16" s="29">
        <f t="shared" si="1"/>
        <v>9829379386.5300026</v>
      </c>
      <c r="G16" s="29">
        <f t="shared" si="1"/>
        <v>10098607</v>
      </c>
      <c r="H16" s="86">
        <f>+F16/D16</f>
        <v>0.54579795547081633</v>
      </c>
      <c r="I16" s="86">
        <f>+G16/E16</f>
        <v>0.98196331851368979</v>
      </c>
    </row>
    <row r="17" spans="2:8">
      <c r="B17" s="1"/>
      <c r="C17" s="151" t="s">
        <v>12273</v>
      </c>
      <c r="D17" s="152"/>
      <c r="E17" s="18">
        <v>619931091.49000001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53" t="s">
        <v>11367</v>
      </c>
      <c r="C21" s="153"/>
      <c r="D21" s="153"/>
      <c r="E21" s="153"/>
      <c r="F21" s="153"/>
      <c r="G21" s="153"/>
      <c r="H21" s="153"/>
    </row>
    <row r="22" spans="2:8">
      <c r="B22" s="154"/>
      <c r="C22" s="154"/>
      <c r="D22" s="154"/>
      <c r="E22" s="154"/>
      <c r="F22" s="154"/>
      <c r="G22" s="154"/>
      <c r="H22" s="154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A19" sqref="A19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55" t="s">
        <v>12275</v>
      </c>
      <c r="C2" s="155"/>
      <c r="D2" s="155"/>
      <c r="E2" s="155"/>
      <c r="F2" s="155"/>
      <c r="G2" s="155"/>
      <c r="H2" s="155"/>
      <c r="I2" s="155"/>
      <c r="J2" s="155"/>
    </row>
    <row r="3" spans="2:11">
      <c r="B3" s="156" t="s">
        <v>4</v>
      </c>
      <c r="C3" s="156"/>
      <c r="D3" s="156"/>
      <c r="E3" s="156"/>
      <c r="F3" s="156"/>
      <c r="G3" s="156"/>
      <c r="H3" s="156"/>
      <c r="I3" s="156"/>
      <c r="J3" s="156"/>
    </row>
    <row r="4" spans="2:11">
      <c r="B4" s="156" t="str">
        <f>+'CONSOLIDADO SFPS'!B4:H4</f>
        <v>Al 28 de febrero de 2022</v>
      </c>
      <c r="C4" s="156"/>
      <c r="D4" s="156"/>
      <c r="E4" s="156"/>
      <c r="F4" s="156"/>
      <c r="G4" s="156"/>
      <c r="H4" s="156"/>
      <c r="I4" s="156"/>
      <c r="J4" s="156"/>
    </row>
    <row r="5" spans="2:11">
      <c r="B5" s="157" t="s">
        <v>26</v>
      </c>
      <c r="C5" s="157"/>
      <c r="D5" s="157"/>
      <c r="E5" s="157"/>
      <c r="F5" s="157"/>
      <c r="G5" s="157"/>
      <c r="H5" s="157"/>
      <c r="I5" s="157"/>
      <c r="J5" s="157"/>
    </row>
    <row r="6" spans="2:11">
      <c r="B6" s="158" t="s">
        <v>10</v>
      </c>
      <c r="C6" s="158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53</v>
      </c>
      <c r="C8" s="141" t="s">
        <v>23</v>
      </c>
      <c r="D8" s="141" t="s">
        <v>25</v>
      </c>
      <c r="E8" s="160" t="s">
        <v>13</v>
      </c>
      <c r="F8" s="161"/>
      <c r="G8" s="161"/>
      <c r="H8" s="161"/>
      <c r="I8" s="161"/>
      <c r="J8" s="162"/>
    </row>
    <row r="9" spans="2:11" ht="24" customHeight="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 ht="30" customHeight="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>
      <c r="B11" s="6" t="s">
        <v>12464</v>
      </c>
      <c r="C11" s="7">
        <v>99960528.590000004</v>
      </c>
      <c r="D11" s="7">
        <v>85367</v>
      </c>
      <c r="E11" s="7">
        <v>29589940.289999999</v>
      </c>
      <c r="F11" s="7">
        <v>84614</v>
      </c>
      <c r="G11" s="7">
        <v>24096000</v>
      </c>
      <c r="H11" s="7">
        <v>753</v>
      </c>
      <c r="I11" s="7">
        <v>53685940.289999999</v>
      </c>
      <c r="J11" s="79">
        <f>+F11/D11</f>
        <v>0.99117926130706246</v>
      </c>
      <c r="K11" s="27"/>
    </row>
    <row r="12" spans="2:11">
      <c r="B12" s="6" t="s">
        <v>12465</v>
      </c>
      <c r="C12" s="7">
        <v>138361022.09</v>
      </c>
      <c r="D12" s="7">
        <v>74355</v>
      </c>
      <c r="E12" s="7">
        <v>57303969.729999997</v>
      </c>
      <c r="F12" s="7">
        <v>73318</v>
      </c>
      <c r="G12" s="7">
        <v>33184000</v>
      </c>
      <c r="H12" s="7">
        <v>1037</v>
      </c>
      <c r="I12" s="7">
        <v>90487969.730000004</v>
      </c>
      <c r="J12" s="79">
        <f t="shared" ref="J12:J48" si="0">+F12/D12</f>
        <v>0.98605339250891</v>
      </c>
      <c r="K12" s="27"/>
    </row>
    <row r="13" spans="2:11">
      <c r="B13" s="6" t="s">
        <v>12455</v>
      </c>
      <c r="C13" s="7">
        <v>84602686.75</v>
      </c>
      <c r="D13" s="7">
        <v>26379</v>
      </c>
      <c r="E13" s="7">
        <v>25081958.43</v>
      </c>
      <c r="F13" s="7">
        <v>25675</v>
      </c>
      <c r="G13" s="7">
        <v>22528000</v>
      </c>
      <c r="H13" s="7">
        <v>704</v>
      </c>
      <c r="I13" s="7">
        <v>47609958.43</v>
      </c>
      <c r="J13" s="79">
        <f t="shared" si="0"/>
        <v>0.97331210432541038</v>
      </c>
      <c r="K13" s="27"/>
    </row>
    <row r="14" spans="2:11">
      <c r="B14" s="6" t="s">
        <v>12466</v>
      </c>
      <c r="C14" s="7">
        <v>2578064337.1199999</v>
      </c>
      <c r="D14" s="7">
        <v>1295852</v>
      </c>
      <c r="E14" s="7">
        <v>1035491576.59</v>
      </c>
      <c r="F14" s="7">
        <v>1277924</v>
      </c>
      <c r="G14" s="7">
        <v>567665182.72000003</v>
      </c>
      <c r="H14" s="7">
        <v>17928</v>
      </c>
      <c r="I14" s="7">
        <v>1603156759.3099999</v>
      </c>
      <c r="J14" s="79">
        <f t="shared" si="0"/>
        <v>0.98616508675373427</v>
      </c>
      <c r="K14" s="27"/>
    </row>
    <row r="15" spans="2:11">
      <c r="B15" s="6" t="s">
        <v>12467</v>
      </c>
      <c r="C15" s="7">
        <v>1019142713.87</v>
      </c>
      <c r="D15" s="7">
        <v>603223</v>
      </c>
      <c r="E15" s="7">
        <v>577376470.30999994</v>
      </c>
      <c r="F15" s="7">
        <v>597056</v>
      </c>
      <c r="G15" s="7">
        <v>197344000</v>
      </c>
      <c r="H15" s="7">
        <v>6167</v>
      </c>
      <c r="I15" s="7">
        <v>774720470.30999994</v>
      </c>
      <c r="J15" s="79">
        <f t="shared" si="0"/>
        <v>0.98977658345255404</v>
      </c>
      <c r="K15" s="27"/>
    </row>
    <row r="16" spans="2:11">
      <c r="B16" s="6" t="s">
        <v>12468</v>
      </c>
      <c r="C16" s="7">
        <v>161158294.38</v>
      </c>
      <c r="D16" s="7">
        <v>58805</v>
      </c>
      <c r="E16" s="7">
        <v>49468167.130000003</v>
      </c>
      <c r="F16" s="7">
        <v>57481</v>
      </c>
      <c r="G16" s="7">
        <v>42368000</v>
      </c>
      <c r="H16" s="7">
        <v>1324</v>
      </c>
      <c r="I16" s="7">
        <v>91836167.129999995</v>
      </c>
      <c r="J16" s="79">
        <f t="shared" si="0"/>
        <v>0.97748490774593999</v>
      </c>
      <c r="K16" s="27"/>
    </row>
    <row r="17" spans="2:11">
      <c r="B17" s="6" t="s">
        <v>12469</v>
      </c>
      <c r="C17" s="7">
        <v>182886712.87</v>
      </c>
      <c r="D17" s="7">
        <v>82903</v>
      </c>
      <c r="E17" s="7">
        <v>83948824.359999999</v>
      </c>
      <c r="F17" s="7">
        <v>81620</v>
      </c>
      <c r="G17" s="7">
        <v>41056000</v>
      </c>
      <c r="H17" s="7">
        <v>1283</v>
      </c>
      <c r="I17" s="7">
        <v>125004824.36</v>
      </c>
      <c r="J17" s="79">
        <f t="shared" si="0"/>
        <v>0.98452408236131383</v>
      </c>
      <c r="K17" s="27"/>
    </row>
    <row r="18" spans="2:11">
      <c r="B18" s="6" t="s">
        <v>12470</v>
      </c>
      <c r="C18" s="7">
        <v>317148655.38999999</v>
      </c>
      <c r="D18" s="7">
        <v>115166</v>
      </c>
      <c r="E18" s="7">
        <v>109878224.05</v>
      </c>
      <c r="F18" s="7">
        <v>112927</v>
      </c>
      <c r="G18" s="7">
        <v>71648000</v>
      </c>
      <c r="H18" s="7">
        <v>2239</v>
      </c>
      <c r="I18" s="7">
        <v>181526224.05000001</v>
      </c>
      <c r="J18" s="79">
        <f t="shared" si="0"/>
        <v>0.980558498167862</v>
      </c>
      <c r="K18" s="27"/>
    </row>
    <row r="19" spans="2:11">
      <c r="B19" s="6" t="s">
        <v>12471</v>
      </c>
      <c r="C19" s="7">
        <v>282898606.68000001</v>
      </c>
      <c r="D19" s="7">
        <v>148450</v>
      </c>
      <c r="E19" s="7">
        <v>106599740.92</v>
      </c>
      <c r="F19" s="7">
        <v>146909</v>
      </c>
      <c r="G19" s="7">
        <v>49312000</v>
      </c>
      <c r="H19" s="7">
        <v>1541</v>
      </c>
      <c r="I19" s="7">
        <v>155911740.91999999</v>
      </c>
      <c r="J19" s="79">
        <f t="shared" si="0"/>
        <v>0.98961940047153929</v>
      </c>
      <c r="K19" s="27"/>
    </row>
    <row r="20" spans="2:11">
      <c r="B20" s="6" t="s">
        <v>12472</v>
      </c>
      <c r="C20" s="7">
        <v>263591724.31</v>
      </c>
      <c r="D20" s="7">
        <v>86550</v>
      </c>
      <c r="E20" s="7">
        <v>75170574.480000004</v>
      </c>
      <c r="F20" s="7">
        <v>85240</v>
      </c>
      <c r="G20" s="7">
        <v>41920000</v>
      </c>
      <c r="H20" s="7">
        <v>1310</v>
      </c>
      <c r="I20" s="7">
        <v>117090574.48</v>
      </c>
      <c r="J20" s="79">
        <f t="shared" si="0"/>
        <v>0.98486424032351239</v>
      </c>
      <c r="K20" s="27"/>
    </row>
    <row r="21" spans="2:11">
      <c r="B21" s="6" t="s">
        <v>12473</v>
      </c>
      <c r="C21" s="7">
        <v>341370631.29000002</v>
      </c>
      <c r="D21" s="7">
        <v>159946</v>
      </c>
      <c r="E21" s="7">
        <v>126066863.44</v>
      </c>
      <c r="F21" s="7">
        <v>158539</v>
      </c>
      <c r="G21" s="7">
        <v>45024000</v>
      </c>
      <c r="H21" s="7">
        <v>1407</v>
      </c>
      <c r="I21" s="7">
        <v>171090863.44</v>
      </c>
      <c r="J21" s="79">
        <f t="shared" si="0"/>
        <v>0.99120328110737377</v>
      </c>
      <c r="K21" s="27"/>
    </row>
    <row r="22" spans="2:11">
      <c r="B22" s="6" t="s">
        <v>12474</v>
      </c>
      <c r="C22" s="7">
        <v>325850137.24000001</v>
      </c>
      <c r="D22" s="7">
        <v>133368</v>
      </c>
      <c r="E22" s="7">
        <v>153648217.08000001</v>
      </c>
      <c r="F22" s="7">
        <v>131139</v>
      </c>
      <c r="G22" s="7">
        <v>71328000</v>
      </c>
      <c r="H22" s="8">
        <v>2229</v>
      </c>
      <c r="I22" s="7">
        <v>224976217.08000001</v>
      </c>
      <c r="J22" s="79">
        <f t="shared" si="0"/>
        <v>0.98328684542019074</v>
      </c>
      <c r="K22" s="27"/>
    </row>
    <row r="23" spans="2:11">
      <c r="B23" s="6" t="s">
        <v>12475</v>
      </c>
      <c r="C23" s="7">
        <v>281771328.22000003</v>
      </c>
      <c r="D23" s="7">
        <v>142180</v>
      </c>
      <c r="E23" s="7">
        <v>119812975.41</v>
      </c>
      <c r="F23" s="7">
        <v>140479</v>
      </c>
      <c r="G23" s="7">
        <v>54432000</v>
      </c>
      <c r="H23" s="8">
        <v>1701</v>
      </c>
      <c r="I23" s="7">
        <v>174244975.41</v>
      </c>
      <c r="J23" s="79">
        <f t="shared" si="0"/>
        <v>0.98803629202419463</v>
      </c>
      <c r="K23" s="27"/>
    </row>
    <row r="24" spans="2:11">
      <c r="B24" s="6" t="s">
        <v>12476</v>
      </c>
      <c r="C24" s="7">
        <v>118435866.87</v>
      </c>
      <c r="D24" s="7">
        <v>73389</v>
      </c>
      <c r="E24" s="7">
        <v>50084782.409999996</v>
      </c>
      <c r="F24" s="7">
        <v>72372</v>
      </c>
      <c r="G24" s="7">
        <v>32544000</v>
      </c>
      <c r="H24" s="8">
        <v>1017</v>
      </c>
      <c r="I24" s="7">
        <v>82628782.409999996</v>
      </c>
      <c r="J24" s="79">
        <f t="shared" si="0"/>
        <v>0.98614233740751334</v>
      </c>
      <c r="K24" s="27"/>
    </row>
    <row r="25" spans="2:11">
      <c r="B25" s="6" t="s">
        <v>12477</v>
      </c>
      <c r="C25" s="7">
        <v>143402692.56</v>
      </c>
      <c r="D25" s="7">
        <v>96874</v>
      </c>
      <c r="E25" s="7">
        <v>50366865.810000002</v>
      </c>
      <c r="F25" s="7">
        <v>95933</v>
      </c>
      <c r="G25" s="7">
        <v>30112000</v>
      </c>
      <c r="H25" s="8">
        <v>941</v>
      </c>
      <c r="I25" s="7">
        <v>80478865.810000002</v>
      </c>
      <c r="J25" s="79">
        <f t="shared" si="0"/>
        <v>0.9902863513429816</v>
      </c>
      <c r="K25" s="27"/>
    </row>
    <row r="26" spans="2:11">
      <c r="B26" s="6" t="s">
        <v>12478</v>
      </c>
      <c r="C26" s="7">
        <v>282752321.51999998</v>
      </c>
      <c r="D26" s="7">
        <v>83276</v>
      </c>
      <c r="E26" s="7">
        <v>88628665.430000007</v>
      </c>
      <c r="F26" s="7">
        <v>81962</v>
      </c>
      <c r="G26" s="7">
        <v>42048000</v>
      </c>
      <c r="H26" s="8">
        <v>1314</v>
      </c>
      <c r="I26" s="7">
        <v>130676665.43000001</v>
      </c>
      <c r="J26" s="79">
        <f t="shared" si="0"/>
        <v>0.98422114414717321</v>
      </c>
      <c r="K26" s="27"/>
    </row>
    <row r="27" spans="2:11">
      <c r="B27" s="6" t="s">
        <v>12479</v>
      </c>
      <c r="C27" s="7">
        <v>177912809.56</v>
      </c>
      <c r="D27" s="7">
        <v>196265</v>
      </c>
      <c r="E27" s="7">
        <v>91587197.159999996</v>
      </c>
      <c r="F27" s="7">
        <v>194995</v>
      </c>
      <c r="G27" s="7">
        <v>40640000</v>
      </c>
      <c r="H27" s="8">
        <v>1270</v>
      </c>
      <c r="I27" s="7">
        <v>132227197.16</v>
      </c>
      <c r="J27" s="79">
        <f t="shared" si="0"/>
        <v>0.99352915700710775</v>
      </c>
      <c r="K27" s="27"/>
    </row>
    <row r="28" spans="2:11" s="27" customFormat="1">
      <c r="B28" s="6" t="s">
        <v>12480</v>
      </c>
      <c r="C28" s="7">
        <v>79877740.430000007</v>
      </c>
      <c r="D28" s="7">
        <v>53718</v>
      </c>
      <c r="E28" s="7">
        <v>36565900.109999999</v>
      </c>
      <c r="F28" s="7">
        <v>53278</v>
      </c>
      <c r="G28" s="7">
        <v>14080000</v>
      </c>
      <c r="H28" s="8">
        <v>440</v>
      </c>
      <c r="I28" s="7">
        <v>50645900.109999999</v>
      </c>
      <c r="J28" s="79">
        <f t="shared" si="0"/>
        <v>0.99180907703190735</v>
      </c>
    </row>
    <row r="29" spans="2:11">
      <c r="B29" s="6" t="s">
        <v>12481</v>
      </c>
      <c r="C29" s="7">
        <v>303818988.17000002</v>
      </c>
      <c r="D29" s="8">
        <v>203613</v>
      </c>
      <c r="E29" s="7">
        <v>127202479.04000001</v>
      </c>
      <c r="F29" s="8">
        <v>201294</v>
      </c>
      <c r="G29" s="7">
        <v>74208000</v>
      </c>
      <c r="H29" s="8">
        <v>2319</v>
      </c>
      <c r="I29" s="7">
        <v>201410479.03999999</v>
      </c>
      <c r="J29" s="79">
        <f t="shared" si="0"/>
        <v>0.98861074685801009</v>
      </c>
      <c r="K29" s="27"/>
    </row>
    <row r="30" spans="2:11">
      <c r="B30" s="6" t="s">
        <v>12482</v>
      </c>
      <c r="C30" s="7">
        <v>62311053.409999996</v>
      </c>
      <c r="D30" s="7">
        <v>82492</v>
      </c>
      <c r="E30" s="7">
        <v>31948285.809999999</v>
      </c>
      <c r="F30" s="7">
        <v>82111</v>
      </c>
      <c r="G30" s="7">
        <v>12192000</v>
      </c>
      <c r="H30" s="8">
        <v>381</v>
      </c>
      <c r="I30" s="7">
        <v>44140285.810000002</v>
      </c>
      <c r="J30" s="79">
        <f t="shared" si="0"/>
        <v>0.9953813703146972</v>
      </c>
      <c r="K30" s="27"/>
    </row>
    <row r="31" spans="2:11">
      <c r="B31" s="6" t="s">
        <v>12483</v>
      </c>
      <c r="C31" s="7">
        <v>85775230.359999999</v>
      </c>
      <c r="D31" s="7">
        <v>101179</v>
      </c>
      <c r="E31" s="7">
        <v>46713387.689999998</v>
      </c>
      <c r="F31" s="7">
        <v>100674</v>
      </c>
      <c r="G31" s="7">
        <v>16160000</v>
      </c>
      <c r="H31" s="8">
        <v>505</v>
      </c>
      <c r="I31" s="7">
        <v>62873387.689999998</v>
      </c>
      <c r="J31" s="79">
        <f t="shared" si="0"/>
        <v>0.99500884570908987</v>
      </c>
      <c r="K31" s="27"/>
    </row>
    <row r="32" spans="2:11" ht="15.6" customHeight="1">
      <c r="B32" s="6" t="s">
        <v>12484</v>
      </c>
      <c r="C32" s="7">
        <v>89704693.519999996</v>
      </c>
      <c r="D32" s="7">
        <v>52984</v>
      </c>
      <c r="E32" s="7">
        <v>44969915.329999998</v>
      </c>
      <c r="F32" s="7">
        <v>52402</v>
      </c>
      <c r="G32" s="7">
        <v>18624000</v>
      </c>
      <c r="H32" s="8">
        <v>582</v>
      </c>
      <c r="I32" s="7">
        <v>63593915.329999998</v>
      </c>
      <c r="J32" s="79">
        <f t="shared" si="0"/>
        <v>0.9890155518647139</v>
      </c>
      <c r="K32" s="27"/>
    </row>
    <row r="33" spans="2:10" s="27" customFormat="1" ht="15.6" customHeight="1">
      <c r="B33" s="6" t="s">
        <v>12485</v>
      </c>
      <c r="C33" s="7">
        <v>183311473.88999999</v>
      </c>
      <c r="D33" s="7">
        <v>140880</v>
      </c>
      <c r="E33" s="7">
        <v>87180380.849999994</v>
      </c>
      <c r="F33" s="7">
        <v>139735</v>
      </c>
      <c r="G33" s="7">
        <v>36640000</v>
      </c>
      <c r="H33" s="8">
        <v>1145</v>
      </c>
      <c r="I33" s="7">
        <v>123820380.84999999</v>
      </c>
      <c r="J33" s="79">
        <f t="shared" si="0"/>
        <v>0.99187251561612721</v>
      </c>
    </row>
    <row r="34" spans="2:10" s="27" customFormat="1" ht="15.6" customHeight="1">
      <c r="B34" s="6" t="s">
        <v>12486</v>
      </c>
      <c r="C34" s="7">
        <v>285620351.87</v>
      </c>
      <c r="D34" s="7">
        <v>229150</v>
      </c>
      <c r="E34" s="7">
        <v>95466845.189999998</v>
      </c>
      <c r="F34" s="7">
        <v>227837</v>
      </c>
      <c r="G34" s="7">
        <v>42016000</v>
      </c>
      <c r="H34" s="8">
        <v>1313</v>
      </c>
      <c r="I34" s="7">
        <v>137482845.19</v>
      </c>
      <c r="J34" s="79">
        <f t="shared" si="0"/>
        <v>0.99427012873663534</v>
      </c>
    </row>
    <row r="35" spans="2:10" s="27" customFormat="1" ht="15.6" customHeight="1">
      <c r="B35" s="6" t="s">
        <v>12487</v>
      </c>
      <c r="C35" s="7">
        <v>462034381.24000001</v>
      </c>
      <c r="D35" s="7">
        <v>126493</v>
      </c>
      <c r="E35" s="7">
        <v>140898229.33000001</v>
      </c>
      <c r="F35" s="7">
        <v>124115</v>
      </c>
      <c r="G35" s="7">
        <v>76096000</v>
      </c>
      <c r="H35" s="8">
        <v>2378</v>
      </c>
      <c r="I35" s="7">
        <v>216994229.33000001</v>
      </c>
      <c r="J35" s="79">
        <f t="shared" si="0"/>
        <v>0.98120054074138485</v>
      </c>
    </row>
    <row r="36" spans="2:10" s="27" customFormat="1">
      <c r="B36" s="6" t="s">
        <v>12488</v>
      </c>
      <c r="C36" s="7">
        <v>789169829</v>
      </c>
      <c r="D36" s="7">
        <v>257301</v>
      </c>
      <c r="E36" s="7">
        <v>174816140.03999999</v>
      </c>
      <c r="F36" s="7">
        <v>252932</v>
      </c>
      <c r="G36" s="7">
        <v>139808000</v>
      </c>
      <c r="H36" s="8">
        <v>4369</v>
      </c>
      <c r="I36" s="7">
        <v>314624140.04000002</v>
      </c>
      <c r="J36" s="79">
        <f t="shared" si="0"/>
        <v>0.98301988721380795</v>
      </c>
    </row>
    <row r="37" spans="2:10" s="27" customFormat="1">
      <c r="B37" s="6" t="s">
        <v>12489</v>
      </c>
      <c r="C37" s="7">
        <v>817396257.01999998</v>
      </c>
      <c r="D37" s="7">
        <v>186726</v>
      </c>
      <c r="E37" s="7">
        <v>259099752.12</v>
      </c>
      <c r="F37" s="7">
        <v>183853</v>
      </c>
      <c r="G37" s="7">
        <v>91936000</v>
      </c>
      <c r="H37" s="8">
        <v>2873</v>
      </c>
      <c r="I37" s="7">
        <v>351035752.12</v>
      </c>
      <c r="J37" s="79">
        <f t="shared" si="0"/>
        <v>0.98461381917890389</v>
      </c>
    </row>
    <row r="38" spans="2:10" s="27" customFormat="1">
      <c r="B38" s="6" t="s">
        <v>12490</v>
      </c>
      <c r="C38" s="7">
        <v>676134260.30999994</v>
      </c>
      <c r="D38" s="7">
        <v>374916</v>
      </c>
      <c r="E38" s="7">
        <v>221281580.91</v>
      </c>
      <c r="F38" s="7">
        <v>370866</v>
      </c>
      <c r="G38" s="7">
        <v>129600000</v>
      </c>
      <c r="H38" s="8">
        <v>4050</v>
      </c>
      <c r="I38" s="7">
        <v>350881580.91000003</v>
      </c>
      <c r="J38" s="79">
        <f t="shared" si="0"/>
        <v>0.98919758025797777</v>
      </c>
    </row>
    <row r="39" spans="2:10" s="27" customFormat="1">
      <c r="B39" s="6" t="s">
        <v>12491</v>
      </c>
      <c r="C39" s="7">
        <v>1099081778.6400001</v>
      </c>
      <c r="D39" s="7">
        <v>164296</v>
      </c>
      <c r="E39" s="7">
        <v>318101223.58999997</v>
      </c>
      <c r="F39" s="7">
        <v>156453</v>
      </c>
      <c r="G39" s="7">
        <v>250976000</v>
      </c>
      <c r="H39" s="8">
        <v>7843</v>
      </c>
      <c r="I39" s="7">
        <v>569077223.59000003</v>
      </c>
      <c r="J39" s="79">
        <f t="shared" si="0"/>
        <v>0.95226298875200854</v>
      </c>
    </row>
    <row r="40" spans="2:10" s="27" customFormat="1" ht="25.5">
      <c r="B40" s="6" t="s">
        <v>12276</v>
      </c>
      <c r="C40" s="7">
        <v>156808588.83000001</v>
      </c>
      <c r="D40" s="7">
        <v>26626</v>
      </c>
      <c r="E40" s="7">
        <v>120290502.18000001</v>
      </c>
      <c r="F40" s="7">
        <v>26022</v>
      </c>
      <c r="G40" s="7">
        <v>19328000</v>
      </c>
      <c r="H40" s="8">
        <v>604</v>
      </c>
      <c r="I40" s="7">
        <v>139618502.18000001</v>
      </c>
      <c r="J40" s="79">
        <f t="shared" si="0"/>
        <v>0.97731540599414102</v>
      </c>
    </row>
    <row r="41" spans="2:10" s="27" customFormat="1">
      <c r="B41" s="6" t="s">
        <v>12492</v>
      </c>
      <c r="C41" s="7">
        <v>497162419.62</v>
      </c>
      <c r="D41" s="7">
        <v>245987</v>
      </c>
      <c r="E41" s="7">
        <v>168300288.69</v>
      </c>
      <c r="F41" s="7">
        <v>243580</v>
      </c>
      <c r="G41" s="7">
        <v>77024000</v>
      </c>
      <c r="H41" s="8">
        <v>2407</v>
      </c>
      <c r="I41" s="7">
        <v>245324288.69</v>
      </c>
      <c r="J41" s="79">
        <f t="shared" si="0"/>
        <v>0.99021493005727945</v>
      </c>
    </row>
    <row r="42" spans="2:10" s="27" customFormat="1">
      <c r="B42" s="6" t="s">
        <v>12493</v>
      </c>
      <c r="C42" s="7">
        <v>431596358.56</v>
      </c>
      <c r="D42" s="7">
        <v>293800</v>
      </c>
      <c r="E42" s="7">
        <v>158417951.88</v>
      </c>
      <c r="F42" s="7">
        <v>291905</v>
      </c>
      <c r="G42" s="7">
        <v>60640000</v>
      </c>
      <c r="H42" s="8">
        <v>1895</v>
      </c>
      <c r="I42" s="7">
        <v>219057951.88</v>
      </c>
      <c r="J42" s="79">
        <f t="shared" si="0"/>
        <v>0.99355003403675968</v>
      </c>
    </row>
    <row r="43" spans="2:10" s="27" customFormat="1">
      <c r="B43" s="6" t="s">
        <v>12494</v>
      </c>
      <c r="C43" s="7">
        <v>214910900.97</v>
      </c>
      <c r="D43" s="7">
        <v>118497</v>
      </c>
      <c r="E43" s="7">
        <v>64494295.549999997</v>
      </c>
      <c r="F43" s="7">
        <v>117784</v>
      </c>
      <c r="G43" s="7">
        <v>22816000</v>
      </c>
      <c r="H43" s="8">
        <v>713</v>
      </c>
      <c r="I43" s="7">
        <v>87310295.549999997</v>
      </c>
      <c r="J43" s="79">
        <f t="shared" si="0"/>
        <v>0.99398297003299663</v>
      </c>
    </row>
    <row r="44" spans="2:10" s="27" customFormat="1">
      <c r="B44" s="6" t="s">
        <v>12495</v>
      </c>
      <c r="C44" s="7">
        <v>182193756.28999999</v>
      </c>
      <c r="D44" s="7">
        <v>132481</v>
      </c>
      <c r="E44" s="7">
        <v>63170206.340000004</v>
      </c>
      <c r="F44" s="7">
        <v>131208</v>
      </c>
      <c r="G44" s="7">
        <v>41866427.060000002</v>
      </c>
      <c r="H44" s="8">
        <v>1273</v>
      </c>
      <c r="I44" s="7">
        <v>105036633.40000001</v>
      </c>
      <c r="J44" s="79">
        <f t="shared" si="0"/>
        <v>0.99039107494659606</v>
      </c>
    </row>
    <row r="45" spans="2:10" s="27" customFormat="1">
      <c r="B45" s="6" t="s">
        <v>12496</v>
      </c>
      <c r="C45" s="7">
        <v>364874274.32999998</v>
      </c>
      <c r="D45" s="7">
        <v>235832</v>
      </c>
      <c r="E45" s="7">
        <v>143166217.68000001</v>
      </c>
      <c r="F45" s="7">
        <v>233475</v>
      </c>
      <c r="G45" s="7">
        <v>75424000</v>
      </c>
      <c r="H45" s="8">
        <v>2357</v>
      </c>
      <c r="I45" s="7">
        <v>218590217.68000001</v>
      </c>
      <c r="J45" s="79">
        <f t="shared" si="0"/>
        <v>0.99000559720478987</v>
      </c>
    </row>
    <row r="46" spans="2:10" s="27" customFormat="1">
      <c r="B46" s="6" t="s">
        <v>12497</v>
      </c>
      <c r="C46" s="7">
        <v>195421209.80000001</v>
      </c>
      <c r="D46" s="7">
        <v>123034</v>
      </c>
      <c r="E46" s="7">
        <v>92080953.010000005</v>
      </c>
      <c r="F46" s="7">
        <v>121958</v>
      </c>
      <c r="G46" s="7">
        <v>34432000</v>
      </c>
      <c r="H46" s="8">
        <v>1076</v>
      </c>
      <c r="I46" s="7">
        <v>126512953.01000001</v>
      </c>
      <c r="J46" s="79">
        <f t="shared" si="0"/>
        <v>0.99125444998943379</v>
      </c>
    </row>
    <row r="47" spans="2:10" s="27" customFormat="1">
      <c r="B47" s="6" t="s">
        <v>12498</v>
      </c>
      <c r="C47" s="7">
        <v>159263633.84</v>
      </c>
      <c r="D47" s="7">
        <v>123051</v>
      </c>
      <c r="E47" s="7">
        <v>63632551.560000002</v>
      </c>
      <c r="F47" s="7">
        <v>122033</v>
      </c>
      <c r="G47" s="7">
        <v>32576000</v>
      </c>
      <c r="H47" s="8">
        <v>1018</v>
      </c>
      <c r="I47" s="7">
        <v>96208551.560000002</v>
      </c>
      <c r="J47" s="79">
        <f t="shared" si="0"/>
        <v>0.99172700750095488</v>
      </c>
    </row>
    <row r="48" spans="2:10" s="27" customFormat="1">
      <c r="B48" s="6" t="s">
        <v>12499</v>
      </c>
      <c r="C48" s="7">
        <v>262596695.30000001</v>
      </c>
      <c r="D48" s="7">
        <v>132812</v>
      </c>
      <c r="E48" s="7">
        <v>101826417.59999999</v>
      </c>
      <c r="F48" s="7">
        <v>131304</v>
      </c>
      <c r="G48" s="7">
        <v>48256000</v>
      </c>
      <c r="H48" s="8">
        <v>1508</v>
      </c>
      <c r="I48" s="7">
        <v>150082417.59999999</v>
      </c>
      <c r="J48" s="79">
        <f t="shared" si="0"/>
        <v>0.9886456043128633</v>
      </c>
    </row>
    <row r="49" spans="1:10">
      <c r="A49">
        <f>+COUNTA(B11:B48)</f>
        <v>38</v>
      </c>
      <c r="B49" s="46" t="s">
        <v>65</v>
      </c>
      <c r="C49" s="47">
        <f>+SUM(C11:C48)</f>
        <v>14198374944.709999</v>
      </c>
      <c r="D49" s="47">
        <f t="shared" ref="D49:I49" si="1">+SUM(D11:D48)</f>
        <v>6868216</v>
      </c>
      <c r="E49" s="47">
        <f t="shared" si="1"/>
        <v>5389728517.5300007</v>
      </c>
      <c r="F49" s="47">
        <f t="shared" si="1"/>
        <v>6783002</v>
      </c>
      <c r="G49" s="47">
        <f t="shared" si="1"/>
        <v>2721947609.7800002</v>
      </c>
      <c r="H49" s="47">
        <f t="shared" si="1"/>
        <v>85214</v>
      </c>
      <c r="I49" s="47">
        <f t="shared" si="1"/>
        <v>8111676127.3100004</v>
      </c>
      <c r="J49" s="80">
        <f>+F49/D49</f>
        <v>0.98759299358086583</v>
      </c>
    </row>
    <row r="50" spans="1:10" s="27" customFormat="1" ht="16.149999999999999" customHeight="1">
      <c r="B50" s="37" t="s">
        <v>12744</v>
      </c>
      <c r="C50" s="38">
        <v>194220568.91999999</v>
      </c>
      <c r="D50" s="38">
        <v>58849</v>
      </c>
      <c r="E50" s="38">
        <v>71233276.510000005</v>
      </c>
      <c r="F50" s="38">
        <v>57411</v>
      </c>
      <c r="G50" s="38">
        <v>46016000</v>
      </c>
      <c r="H50" s="39">
        <v>1438</v>
      </c>
      <c r="I50" s="38">
        <v>117249276.51000001</v>
      </c>
      <c r="J50" s="77">
        <f>+F50/D50</f>
        <v>0.97556458053662765</v>
      </c>
    </row>
    <row r="51" spans="1:10" s="27" customFormat="1" ht="16.899999999999999" customHeight="1">
      <c r="B51" s="6" t="s">
        <v>12745</v>
      </c>
      <c r="C51" s="7">
        <v>57378926.039999999</v>
      </c>
      <c r="D51" s="7">
        <v>37376</v>
      </c>
      <c r="E51" s="7">
        <v>21823875.98</v>
      </c>
      <c r="F51" s="7">
        <v>36984</v>
      </c>
      <c r="G51" s="7">
        <v>12544000</v>
      </c>
      <c r="H51" s="8">
        <v>392</v>
      </c>
      <c r="I51" s="7">
        <v>34367875.979999997</v>
      </c>
      <c r="J51" s="79">
        <f>+F51/D51</f>
        <v>0.98951198630136983</v>
      </c>
    </row>
    <row r="52" spans="1:10" s="27" customFormat="1" ht="15" customHeight="1">
      <c r="B52" s="6" t="s">
        <v>12746</v>
      </c>
      <c r="C52" s="7">
        <v>779367178.44000006</v>
      </c>
      <c r="D52" s="7">
        <v>299194</v>
      </c>
      <c r="E52" s="7">
        <v>257956051.94</v>
      </c>
      <c r="F52" s="7">
        <v>294240</v>
      </c>
      <c r="G52" s="7">
        <v>158528000</v>
      </c>
      <c r="H52" s="8">
        <v>4954</v>
      </c>
      <c r="I52" s="7">
        <v>416484051.94</v>
      </c>
      <c r="J52" s="79">
        <f t="shared" ref="J52:J53" si="2">+F52/D52</f>
        <v>0.98344218132716565</v>
      </c>
    </row>
    <row r="53" spans="1:10" s="27" customFormat="1" ht="15" customHeight="1">
      <c r="B53" s="40" t="s">
        <v>12747</v>
      </c>
      <c r="C53" s="41">
        <v>32462838.170000002</v>
      </c>
      <c r="D53" s="41">
        <v>8867</v>
      </c>
      <c r="E53" s="41">
        <v>12440388.789999999</v>
      </c>
      <c r="F53" s="41">
        <v>8562</v>
      </c>
      <c r="G53" s="41">
        <v>9798436.0199999996</v>
      </c>
      <c r="H53" s="42">
        <v>305</v>
      </c>
      <c r="I53" s="41">
        <v>22238824.809999999</v>
      </c>
      <c r="J53" s="79">
        <f t="shared" si="2"/>
        <v>0.96560279688733508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1063429511.5700001</v>
      </c>
      <c r="D54" s="47">
        <f t="shared" ref="D54:I54" si="3">+SUM(D50:D53)</f>
        <v>404286</v>
      </c>
      <c r="E54" s="47">
        <f t="shared" si="3"/>
        <v>363453593.22000003</v>
      </c>
      <c r="F54" s="47">
        <f t="shared" si="3"/>
        <v>397197</v>
      </c>
      <c r="G54" s="47">
        <f t="shared" si="3"/>
        <v>226886436.02000001</v>
      </c>
      <c r="H54" s="47">
        <f t="shared" si="3"/>
        <v>7089</v>
      </c>
      <c r="I54" s="47">
        <f t="shared" si="3"/>
        <v>590340029.24000001</v>
      </c>
      <c r="J54" s="80">
        <f>+F54/D54</f>
        <v>0.98246538341669021</v>
      </c>
    </row>
    <row r="55" spans="1:10" s="27" customFormat="1">
      <c r="A55" s="27">
        <f>+A49+A54</f>
        <v>42</v>
      </c>
      <c r="B55" s="11" t="s">
        <v>52</v>
      </c>
      <c r="C55" s="9">
        <f>+C54+C49</f>
        <v>15261804456.279999</v>
      </c>
      <c r="D55" s="9">
        <f t="shared" ref="D55:I55" si="4">+D54+D49</f>
        <v>7272502</v>
      </c>
      <c r="E55" s="9">
        <f t="shared" si="4"/>
        <v>5753182110.750001</v>
      </c>
      <c r="F55" s="9">
        <f>+F54+F49</f>
        <v>7180199</v>
      </c>
      <c r="G55" s="9">
        <f t="shared" si="4"/>
        <v>2948834045.8000002</v>
      </c>
      <c r="H55" s="9">
        <f>+H54+H49</f>
        <v>92303</v>
      </c>
      <c r="I55" s="9">
        <f t="shared" si="4"/>
        <v>8702016156.5500011</v>
      </c>
      <c r="J55" s="78">
        <f>+F55/D55</f>
        <v>0.98730794436357672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12755</v>
      </c>
    </row>
    <row r="60" spans="1:10" s="27" customFormat="1"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C17" sqref="C17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55" t="s">
        <v>12275</v>
      </c>
      <c r="C2" s="155"/>
      <c r="D2" s="155"/>
      <c r="E2" s="155"/>
      <c r="F2" s="155"/>
      <c r="G2" s="155"/>
      <c r="H2" s="155"/>
      <c r="I2" s="155"/>
      <c r="J2" s="155"/>
    </row>
    <row r="3" spans="2:11">
      <c r="B3" s="156" t="s">
        <v>4</v>
      </c>
      <c r="C3" s="156"/>
      <c r="D3" s="156"/>
      <c r="E3" s="156"/>
      <c r="F3" s="156"/>
      <c r="G3" s="156"/>
      <c r="H3" s="156"/>
      <c r="I3" s="156"/>
      <c r="J3" s="156"/>
    </row>
    <row r="4" spans="2:11">
      <c r="B4" s="156" t="str">
        <f>+'SEGMENTO 1'!B4:J4</f>
        <v>Al 28 de febrero de 2022</v>
      </c>
      <c r="C4" s="156"/>
      <c r="D4" s="156"/>
      <c r="E4" s="156"/>
      <c r="F4" s="156"/>
      <c r="G4" s="156"/>
      <c r="H4" s="156"/>
      <c r="I4" s="156"/>
      <c r="J4" s="156"/>
    </row>
    <row r="5" spans="2:11">
      <c r="B5" s="157" t="s">
        <v>26</v>
      </c>
      <c r="C5" s="157"/>
      <c r="D5" s="157"/>
      <c r="E5" s="157"/>
      <c r="F5" s="157"/>
      <c r="G5" s="157"/>
      <c r="H5" s="157"/>
      <c r="I5" s="157"/>
      <c r="J5" s="157"/>
    </row>
    <row r="6" spans="2:11">
      <c r="B6" s="158" t="s">
        <v>10</v>
      </c>
      <c r="C6" s="158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14</v>
      </c>
      <c r="C8" s="141" t="s">
        <v>23</v>
      </c>
      <c r="D8" s="141" t="s">
        <v>25</v>
      </c>
      <c r="E8" s="160" t="s">
        <v>13</v>
      </c>
      <c r="F8" s="161"/>
      <c r="G8" s="161"/>
      <c r="H8" s="161"/>
      <c r="I8" s="161"/>
      <c r="J8" s="162"/>
    </row>
    <row r="9" spans="2:1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>
      <c r="B11" s="6" t="s">
        <v>12500</v>
      </c>
      <c r="C11" s="7">
        <v>21857624.82</v>
      </c>
      <c r="D11" s="7">
        <v>5059</v>
      </c>
      <c r="E11" s="7">
        <v>13048554.25</v>
      </c>
      <c r="F11" s="7">
        <v>4656</v>
      </c>
      <c r="G11" s="7">
        <v>4549870</v>
      </c>
      <c r="H11" s="7">
        <v>403</v>
      </c>
      <c r="I11" s="7">
        <v>17598424.25</v>
      </c>
      <c r="J11" s="17">
        <f>+F11/D11</f>
        <v>0.92033998813994866</v>
      </c>
      <c r="K11" s="27"/>
    </row>
    <row r="12" spans="2:11">
      <c r="B12" s="6" t="s">
        <v>12501</v>
      </c>
      <c r="C12" s="7">
        <v>54354356.93</v>
      </c>
      <c r="D12" s="7">
        <v>62709</v>
      </c>
      <c r="E12" s="7">
        <v>10335480.43</v>
      </c>
      <c r="F12" s="7">
        <v>61656</v>
      </c>
      <c r="G12" s="7">
        <v>11888370</v>
      </c>
      <c r="H12" s="7">
        <v>1053</v>
      </c>
      <c r="I12" s="7">
        <v>22223850.43</v>
      </c>
      <c r="J12" s="17">
        <f t="shared" ref="J12:J57" si="0">+F12/D12</f>
        <v>0.98320815193991296</v>
      </c>
      <c r="K12" s="27"/>
    </row>
    <row r="13" spans="2:11">
      <c r="B13" s="6" t="s">
        <v>12502</v>
      </c>
      <c r="C13" s="7">
        <v>38552119.969999999</v>
      </c>
      <c r="D13" s="7">
        <v>15592</v>
      </c>
      <c r="E13" s="7">
        <v>6686337.3600000003</v>
      </c>
      <c r="F13" s="7">
        <v>14832</v>
      </c>
      <c r="G13" s="7">
        <v>8580400</v>
      </c>
      <c r="H13" s="7">
        <v>760</v>
      </c>
      <c r="I13" s="7">
        <v>15266737.359999999</v>
      </c>
      <c r="J13" s="17">
        <f t="shared" si="0"/>
        <v>0.95125705489994872</v>
      </c>
      <c r="K13" s="27"/>
    </row>
    <row r="14" spans="2:11">
      <c r="B14" s="6" t="s">
        <v>12503</v>
      </c>
      <c r="C14" s="7">
        <v>25261145.170000002</v>
      </c>
      <c r="D14" s="7">
        <v>13273</v>
      </c>
      <c r="E14" s="7">
        <v>4964627.97</v>
      </c>
      <c r="F14" s="7">
        <v>12792</v>
      </c>
      <c r="G14" s="7">
        <v>5430490</v>
      </c>
      <c r="H14" s="7">
        <v>481</v>
      </c>
      <c r="I14" s="7">
        <v>10395117.970000001</v>
      </c>
      <c r="J14" s="17">
        <f t="shared" si="0"/>
        <v>0.96376101860920671</v>
      </c>
      <c r="K14" s="27"/>
    </row>
    <row r="15" spans="2:11">
      <c r="B15" s="6" t="s">
        <v>12285</v>
      </c>
      <c r="C15" s="7">
        <v>23452945.129999999</v>
      </c>
      <c r="D15" s="7">
        <v>13268</v>
      </c>
      <c r="E15" s="7">
        <v>5988497.3799999999</v>
      </c>
      <c r="F15" s="7">
        <v>12755</v>
      </c>
      <c r="G15" s="7">
        <v>5791770</v>
      </c>
      <c r="H15" s="7">
        <v>513</v>
      </c>
      <c r="I15" s="7">
        <v>11780267.380000001</v>
      </c>
      <c r="J15" s="17">
        <f t="shared" si="0"/>
        <v>0.96133554416641542</v>
      </c>
      <c r="K15" s="27"/>
    </row>
    <row r="16" spans="2:11" ht="25.5">
      <c r="B16" s="6" t="s">
        <v>12749</v>
      </c>
      <c r="C16" s="7">
        <v>23259282.079999998</v>
      </c>
      <c r="D16" s="7">
        <v>10990</v>
      </c>
      <c r="E16" s="7">
        <v>4165062</v>
      </c>
      <c r="F16" s="7">
        <v>10534</v>
      </c>
      <c r="G16" s="7">
        <v>5148240</v>
      </c>
      <c r="H16" s="7">
        <v>456</v>
      </c>
      <c r="I16" s="7">
        <v>9313302</v>
      </c>
      <c r="J16" s="17">
        <f t="shared" si="0"/>
        <v>0.95850773430391267</v>
      </c>
      <c r="K16" s="27"/>
    </row>
    <row r="17" spans="2:11">
      <c r="B17" s="6" t="s">
        <v>12504</v>
      </c>
      <c r="C17" s="7">
        <v>56437215.649999999</v>
      </c>
      <c r="D17" s="7">
        <v>37576</v>
      </c>
      <c r="E17" s="7">
        <v>12564050.970000001</v>
      </c>
      <c r="F17" s="7">
        <v>36699</v>
      </c>
      <c r="G17" s="7">
        <v>9901330</v>
      </c>
      <c r="H17" s="7">
        <v>877</v>
      </c>
      <c r="I17" s="7">
        <v>22465380.969999999</v>
      </c>
      <c r="J17" s="17">
        <f t="shared" si="0"/>
        <v>0.97666063444751972</v>
      </c>
      <c r="K17" s="27"/>
    </row>
    <row r="18" spans="2:11">
      <c r="B18" s="6" t="s">
        <v>12505</v>
      </c>
      <c r="C18" s="7">
        <v>32946605.289999999</v>
      </c>
      <c r="D18" s="7">
        <v>50600</v>
      </c>
      <c r="E18" s="7">
        <v>7821631.0800000001</v>
      </c>
      <c r="F18" s="7">
        <v>49935</v>
      </c>
      <c r="G18" s="7">
        <v>7507850</v>
      </c>
      <c r="H18" s="7">
        <v>665</v>
      </c>
      <c r="I18" s="7">
        <v>15329481.08</v>
      </c>
      <c r="J18" s="17">
        <f t="shared" si="0"/>
        <v>0.98685770750988144</v>
      </c>
      <c r="K18" s="27"/>
    </row>
    <row r="19" spans="2:11" s="27" customFormat="1" ht="25.5">
      <c r="B19" s="6" t="s">
        <v>12750</v>
      </c>
      <c r="C19" s="7">
        <v>27510882.640000001</v>
      </c>
      <c r="D19" s="7">
        <v>14569</v>
      </c>
      <c r="E19" s="7">
        <v>6657333.3799999999</v>
      </c>
      <c r="F19" s="7">
        <v>14094</v>
      </c>
      <c r="G19" s="7">
        <v>5362750</v>
      </c>
      <c r="H19" s="7">
        <v>475</v>
      </c>
      <c r="I19" s="7">
        <v>12020083.380000001</v>
      </c>
      <c r="J19" s="17">
        <f t="shared" si="0"/>
        <v>0.96739652687212574</v>
      </c>
    </row>
    <row r="20" spans="2:11">
      <c r="B20" s="6" t="s">
        <v>12506</v>
      </c>
      <c r="C20" s="7">
        <v>28168367.550000001</v>
      </c>
      <c r="D20" s="7">
        <v>2932</v>
      </c>
      <c r="E20" s="7">
        <v>3482704.29</v>
      </c>
      <c r="F20" s="7">
        <v>2403</v>
      </c>
      <c r="G20" s="7">
        <v>5972410</v>
      </c>
      <c r="H20" s="7">
        <v>529</v>
      </c>
      <c r="I20" s="7">
        <v>9455114.2899999991</v>
      </c>
      <c r="J20" s="17">
        <f t="shared" si="0"/>
        <v>0.81957708049113231</v>
      </c>
      <c r="K20" s="27"/>
    </row>
    <row r="21" spans="2:11">
      <c r="B21" s="6" t="s">
        <v>12507</v>
      </c>
      <c r="C21" s="7">
        <v>70520894.260000005</v>
      </c>
      <c r="D21" s="7">
        <v>29363</v>
      </c>
      <c r="E21" s="7">
        <v>13246093.130000001</v>
      </c>
      <c r="F21" s="7">
        <v>28445</v>
      </c>
      <c r="G21" s="7">
        <v>10364220</v>
      </c>
      <c r="H21" s="7">
        <v>918</v>
      </c>
      <c r="I21" s="7">
        <v>23610313.129999999</v>
      </c>
      <c r="J21" s="17">
        <f t="shared" si="0"/>
        <v>0.96873616456084188</v>
      </c>
      <c r="K21" s="27"/>
    </row>
    <row r="22" spans="2:11">
      <c r="B22" s="6" t="s">
        <v>12277</v>
      </c>
      <c r="C22" s="7">
        <v>67617112.730000004</v>
      </c>
      <c r="D22" s="7">
        <v>59923</v>
      </c>
      <c r="E22" s="7">
        <v>21910069.469999999</v>
      </c>
      <c r="F22" s="7">
        <v>58709</v>
      </c>
      <c r="G22" s="7">
        <v>13706060</v>
      </c>
      <c r="H22" s="7">
        <v>1214</v>
      </c>
      <c r="I22" s="7">
        <v>35616129.469999999</v>
      </c>
      <c r="J22" s="17">
        <f t="shared" si="0"/>
        <v>0.97974066718955999</v>
      </c>
      <c r="K22" s="27"/>
    </row>
    <row r="23" spans="2:11">
      <c r="B23" s="6" t="s">
        <v>12457</v>
      </c>
      <c r="C23" s="7">
        <v>19415165.16</v>
      </c>
      <c r="D23" s="7">
        <v>13605</v>
      </c>
      <c r="E23" s="7">
        <v>3576335.91</v>
      </c>
      <c r="F23" s="7">
        <v>13302</v>
      </c>
      <c r="G23" s="7">
        <v>3599320.62</v>
      </c>
      <c r="H23" s="7">
        <v>303</v>
      </c>
      <c r="I23" s="7">
        <v>7175656.5300000003</v>
      </c>
      <c r="J23" s="17">
        <f t="shared" si="0"/>
        <v>0.97772877618522602</v>
      </c>
      <c r="K23" s="27"/>
    </row>
    <row r="24" spans="2:11">
      <c r="B24" s="6" t="s">
        <v>12508</v>
      </c>
      <c r="C24" s="7">
        <v>18860107.899999999</v>
      </c>
      <c r="D24" s="7">
        <v>3574</v>
      </c>
      <c r="E24" s="7">
        <v>9216653.5399999991</v>
      </c>
      <c r="F24" s="7">
        <v>3277</v>
      </c>
      <c r="G24" s="7">
        <v>3353130</v>
      </c>
      <c r="H24" s="7">
        <v>297</v>
      </c>
      <c r="I24" s="7">
        <v>12569783.539999999</v>
      </c>
      <c r="J24" s="17">
        <f t="shared" si="0"/>
        <v>0.916899832120873</v>
      </c>
      <c r="K24" s="27"/>
    </row>
    <row r="25" spans="2:11">
      <c r="B25" s="6" t="s">
        <v>12278</v>
      </c>
      <c r="C25" s="7">
        <v>39950371.090000004</v>
      </c>
      <c r="D25" s="7">
        <v>49974</v>
      </c>
      <c r="E25" s="7">
        <v>14288518.35</v>
      </c>
      <c r="F25" s="7">
        <v>49323</v>
      </c>
      <c r="G25" s="7">
        <v>7349790</v>
      </c>
      <c r="H25" s="7">
        <v>651</v>
      </c>
      <c r="I25" s="7">
        <v>21638308.350000001</v>
      </c>
      <c r="J25" s="17">
        <f t="shared" si="0"/>
        <v>0.98697322607756033</v>
      </c>
      <c r="K25" s="27"/>
    </row>
    <row r="26" spans="2:11">
      <c r="B26" s="6" t="s">
        <v>12279</v>
      </c>
      <c r="C26" s="7">
        <v>25936188.789999999</v>
      </c>
      <c r="D26" s="7">
        <v>24316</v>
      </c>
      <c r="E26" s="7">
        <v>8917430.2300000004</v>
      </c>
      <c r="F26" s="7">
        <v>23875</v>
      </c>
      <c r="G26" s="7">
        <v>4978890</v>
      </c>
      <c r="H26" s="7">
        <v>441</v>
      </c>
      <c r="I26" s="7">
        <v>13896320.23</v>
      </c>
      <c r="J26" s="17">
        <f t="shared" si="0"/>
        <v>0.98186379338707019</v>
      </c>
      <c r="K26" s="27"/>
    </row>
    <row r="27" spans="2:11">
      <c r="B27" s="6" t="s">
        <v>12509</v>
      </c>
      <c r="C27" s="7">
        <v>41360678.409999996</v>
      </c>
      <c r="D27" s="7">
        <v>16279</v>
      </c>
      <c r="E27" s="7">
        <v>8671553.1699999999</v>
      </c>
      <c r="F27" s="7">
        <v>15451</v>
      </c>
      <c r="G27" s="7">
        <v>9348120</v>
      </c>
      <c r="H27" s="7">
        <v>828</v>
      </c>
      <c r="I27" s="7">
        <v>18019673.170000002</v>
      </c>
      <c r="J27" s="17">
        <f t="shared" si="0"/>
        <v>0.9491369248725352</v>
      </c>
      <c r="K27" s="27"/>
    </row>
    <row r="28" spans="2:11">
      <c r="B28" s="6" t="s">
        <v>12290</v>
      </c>
      <c r="C28" s="7">
        <v>15424853.199999999</v>
      </c>
      <c r="D28" s="7">
        <v>15096</v>
      </c>
      <c r="E28" s="7">
        <v>6379365.2800000003</v>
      </c>
      <c r="F28" s="7">
        <v>14812</v>
      </c>
      <c r="G28" s="7">
        <v>3206360</v>
      </c>
      <c r="H28" s="7">
        <v>284</v>
      </c>
      <c r="I28" s="7">
        <v>9585725.2799999993</v>
      </c>
      <c r="J28" s="17">
        <f t="shared" si="0"/>
        <v>0.98118706942236356</v>
      </c>
      <c r="K28" s="27"/>
    </row>
    <row r="29" spans="2:11">
      <c r="B29" s="6" t="s">
        <v>12510</v>
      </c>
      <c r="C29" s="7">
        <v>41678873.579999998</v>
      </c>
      <c r="D29" s="8">
        <v>56755</v>
      </c>
      <c r="E29" s="7">
        <v>12858970.76</v>
      </c>
      <c r="F29" s="8">
        <v>56081</v>
      </c>
      <c r="G29" s="7">
        <v>7609460</v>
      </c>
      <c r="H29" s="7">
        <v>674</v>
      </c>
      <c r="I29" s="7">
        <v>20468430.760000002</v>
      </c>
      <c r="J29" s="17">
        <f t="shared" si="0"/>
        <v>0.98812439432649102</v>
      </c>
      <c r="K29" s="27"/>
    </row>
    <row r="30" spans="2:11" ht="25.5">
      <c r="B30" s="6" t="s">
        <v>12280</v>
      </c>
      <c r="C30" s="7">
        <v>23656594.18</v>
      </c>
      <c r="D30" s="7">
        <v>32260</v>
      </c>
      <c r="E30" s="7">
        <v>4670873.78</v>
      </c>
      <c r="F30" s="7">
        <v>31903</v>
      </c>
      <c r="G30" s="7">
        <v>4030530</v>
      </c>
      <c r="H30" s="7">
        <v>357</v>
      </c>
      <c r="I30" s="7">
        <v>8701403.7799999993</v>
      </c>
      <c r="J30" s="17">
        <f t="shared" si="0"/>
        <v>0.98893366398016114</v>
      </c>
      <c r="K30" s="27"/>
    </row>
    <row r="31" spans="2:11">
      <c r="B31" s="6" t="s">
        <v>12511</v>
      </c>
      <c r="C31" s="7">
        <v>21677416.440000001</v>
      </c>
      <c r="D31" s="7">
        <v>5104</v>
      </c>
      <c r="E31" s="7">
        <v>19274244.789999999</v>
      </c>
      <c r="F31" s="7">
        <v>4972</v>
      </c>
      <c r="G31" s="7">
        <v>1490280</v>
      </c>
      <c r="H31" s="7">
        <v>132</v>
      </c>
      <c r="I31" s="7">
        <v>20764524.789999999</v>
      </c>
      <c r="J31" s="17">
        <f t="shared" si="0"/>
        <v>0.97413793103448276</v>
      </c>
      <c r="K31" s="27"/>
    </row>
    <row r="32" spans="2:11">
      <c r="B32" s="6" t="s">
        <v>12512</v>
      </c>
      <c r="C32" s="7">
        <v>65425114.700000003</v>
      </c>
      <c r="D32" s="7">
        <v>39915</v>
      </c>
      <c r="E32" s="7">
        <v>13366743.970000001</v>
      </c>
      <c r="F32" s="7">
        <v>38790</v>
      </c>
      <c r="G32" s="7">
        <v>12701250</v>
      </c>
      <c r="H32" s="7">
        <v>1125</v>
      </c>
      <c r="I32" s="7">
        <v>26067993.969999999</v>
      </c>
      <c r="J32" s="17">
        <f t="shared" si="0"/>
        <v>0.971815107102593</v>
      </c>
      <c r="K32" s="27"/>
    </row>
    <row r="33" spans="2:11" ht="25.5">
      <c r="B33" s="6" t="s">
        <v>12751</v>
      </c>
      <c r="C33" s="7">
        <v>21737687.960000001</v>
      </c>
      <c r="D33" s="7">
        <v>36381</v>
      </c>
      <c r="E33" s="7">
        <v>9182242.7100000009</v>
      </c>
      <c r="F33" s="7">
        <v>35989</v>
      </c>
      <c r="G33" s="7">
        <v>4321020.43</v>
      </c>
      <c r="H33" s="7">
        <v>392</v>
      </c>
      <c r="I33" s="7">
        <v>13503263.140000001</v>
      </c>
      <c r="J33" s="17">
        <f t="shared" si="0"/>
        <v>0.98922514499326575</v>
      </c>
      <c r="K33" s="27"/>
    </row>
    <row r="34" spans="2:11">
      <c r="B34" s="6" t="s">
        <v>12513</v>
      </c>
      <c r="C34" s="7">
        <v>51124421.490000002</v>
      </c>
      <c r="D34" s="7">
        <v>58496</v>
      </c>
      <c r="E34" s="7">
        <v>14501865.539999999</v>
      </c>
      <c r="F34" s="7">
        <v>57597</v>
      </c>
      <c r="G34" s="7">
        <v>10149710</v>
      </c>
      <c r="H34" s="7">
        <v>899</v>
      </c>
      <c r="I34" s="7">
        <v>24651575.539999999</v>
      </c>
      <c r="J34" s="17">
        <f t="shared" si="0"/>
        <v>0.9846314277899344</v>
      </c>
      <c r="K34" s="27"/>
    </row>
    <row r="35" spans="2:11">
      <c r="B35" s="6" t="s">
        <v>12514</v>
      </c>
      <c r="C35" s="7">
        <v>24895565.16</v>
      </c>
      <c r="D35" s="7">
        <v>42648</v>
      </c>
      <c r="E35" s="7">
        <v>8856916.6199999992</v>
      </c>
      <c r="F35" s="7">
        <v>42188</v>
      </c>
      <c r="G35" s="7">
        <v>5193400</v>
      </c>
      <c r="H35" s="7">
        <v>460</v>
      </c>
      <c r="I35" s="7">
        <v>14050316.619999999</v>
      </c>
      <c r="J35" s="17">
        <f t="shared" si="0"/>
        <v>0.98921403113862316</v>
      </c>
      <c r="K35" s="27"/>
    </row>
    <row r="36" spans="2:11">
      <c r="B36" s="6" t="s">
        <v>12515</v>
      </c>
      <c r="C36" s="7">
        <v>22444687.530000001</v>
      </c>
      <c r="D36" s="7">
        <v>47123</v>
      </c>
      <c r="E36" s="7">
        <v>9445846.4100000001</v>
      </c>
      <c r="F36" s="7">
        <v>46760</v>
      </c>
      <c r="G36" s="7">
        <v>4098270</v>
      </c>
      <c r="H36" s="7">
        <v>363</v>
      </c>
      <c r="I36" s="7">
        <v>13544116.41</v>
      </c>
      <c r="J36" s="17">
        <f t="shared" si="0"/>
        <v>0.99229675529995964</v>
      </c>
      <c r="K36" s="27"/>
    </row>
    <row r="37" spans="2:11">
      <c r="B37" s="6" t="s">
        <v>12281</v>
      </c>
      <c r="C37" s="7">
        <v>55331167.939999998</v>
      </c>
      <c r="D37" s="7">
        <v>25052</v>
      </c>
      <c r="E37" s="7">
        <v>7972925.46</v>
      </c>
      <c r="F37" s="7">
        <v>24168</v>
      </c>
      <c r="G37" s="7">
        <v>9980360</v>
      </c>
      <c r="H37" s="7">
        <v>884</v>
      </c>
      <c r="I37" s="7">
        <v>17953285.460000001</v>
      </c>
      <c r="J37" s="17">
        <f t="shared" si="0"/>
        <v>0.96471339613603702</v>
      </c>
      <c r="K37" s="27"/>
    </row>
    <row r="38" spans="2:11">
      <c r="B38" s="6" t="s">
        <v>12516</v>
      </c>
      <c r="C38" s="7">
        <v>18451726.800000001</v>
      </c>
      <c r="D38" s="7">
        <v>19511</v>
      </c>
      <c r="E38" s="7">
        <v>6085695.1200000001</v>
      </c>
      <c r="F38" s="7">
        <v>19205</v>
      </c>
      <c r="G38" s="7">
        <v>3454740</v>
      </c>
      <c r="H38" s="7">
        <v>306</v>
      </c>
      <c r="I38" s="7">
        <v>9540435.1199999992</v>
      </c>
      <c r="J38" s="17">
        <f t="shared" si="0"/>
        <v>0.98431653938803754</v>
      </c>
      <c r="K38" s="27"/>
    </row>
    <row r="39" spans="2:11">
      <c r="B39" s="6" t="s">
        <v>12517</v>
      </c>
      <c r="C39" s="7">
        <v>34585944.619999997</v>
      </c>
      <c r="D39" s="7">
        <v>56231</v>
      </c>
      <c r="E39" s="7">
        <v>12953794.84</v>
      </c>
      <c r="F39" s="7">
        <v>55606</v>
      </c>
      <c r="G39" s="7">
        <v>7056250</v>
      </c>
      <c r="H39" s="7">
        <v>625</v>
      </c>
      <c r="I39" s="7">
        <v>20010044.84</v>
      </c>
      <c r="J39" s="17">
        <f t="shared" si="0"/>
        <v>0.98888513453433158</v>
      </c>
      <c r="K39" s="27"/>
    </row>
    <row r="40" spans="2:11">
      <c r="B40" s="6" t="s">
        <v>12518</v>
      </c>
      <c r="C40" s="7">
        <v>24438966.670000002</v>
      </c>
      <c r="D40" s="7">
        <v>17065</v>
      </c>
      <c r="E40" s="7">
        <v>4026327.77</v>
      </c>
      <c r="F40" s="7">
        <v>16640</v>
      </c>
      <c r="G40" s="7">
        <v>4798250</v>
      </c>
      <c r="H40" s="7">
        <v>425</v>
      </c>
      <c r="I40" s="7">
        <v>8824577.7699999996</v>
      </c>
      <c r="J40" s="17">
        <f t="shared" si="0"/>
        <v>0.97509522414298266</v>
      </c>
      <c r="K40" s="27"/>
    </row>
    <row r="41" spans="2:11">
      <c r="B41" s="6" t="s">
        <v>12519</v>
      </c>
      <c r="C41" s="7">
        <v>24772003.879999999</v>
      </c>
      <c r="D41" s="7">
        <v>13620</v>
      </c>
      <c r="E41" s="7">
        <v>5284556.57</v>
      </c>
      <c r="F41" s="7">
        <v>13164</v>
      </c>
      <c r="G41" s="7">
        <v>5148240</v>
      </c>
      <c r="H41" s="7">
        <v>456</v>
      </c>
      <c r="I41" s="7">
        <v>10432796.57</v>
      </c>
      <c r="J41" s="17">
        <f t="shared" si="0"/>
        <v>0.96651982378854628</v>
      </c>
      <c r="K41" s="27"/>
    </row>
    <row r="42" spans="2:11">
      <c r="B42" s="6" t="s">
        <v>12520</v>
      </c>
      <c r="C42" s="7">
        <v>23359561.219999999</v>
      </c>
      <c r="D42" s="7">
        <v>3655</v>
      </c>
      <c r="E42" s="7">
        <v>5446639.7599999998</v>
      </c>
      <c r="F42" s="7">
        <v>3220</v>
      </c>
      <c r="G42" s="7">
        <v>4911150</v>
      </c>
      <c r="H42" s="7">
        <v>435</v>
      </c>
      <c r="I42" s="7">
        <v>10357789.76</v>
      </c>
      <c r="J42" s="17">
        <f t="shared" si="0"/>
        <v>0.88098495212038308</v>
      </c>
      <c r="K42" s="27"/>
    </row>
    <row r="43" spans="2:11" s="27" customFormat="1">
      <c r="B43" s="6" t="s">
        <v>12521</v>
      </c>
      <c r="C43" s="7">
        <v>22939155.84</v>
      </c>
      <c r="D43" s="7">
        <v>28946</v>
      </c>
      <c r="E43" s="7">
        <v>4782386.8099999996</v>
      </c>
      <c r="F43" s="7">
        <v>28704</v>
      </c>
      <c r="G43" s="7">
        <v>2732180</v>
      </c>
      <c r="H43" s="7">
        <v>242</v>
      </c>
      <c r="I43" s="7">
        <v>7514566.8099999996</v>
      </c>
      <c r="J43" s="17">
        <f t="shared" si="0"/>
        <v>0.99163960478131696</v>
      </c>
    </row>
    <row r="44" spans="2:11" s="27" customFormat="1">
      <c r="B44" s="6" t="s">
        <v>12522</v>
      </c>
      <c r="C44" s="7">
        <v>30053892.5</v>
      </c>
      <c r="D44" s="7">
        <v>24152</v>
      </c>
      <c r="E44" s="7">
        <v>10460612.439999999</v>
      </c>
      <c r="F44" s="7">
        <v>23662</v>
      </c>
      <c r="G44" s="7">
        <v>5532100</v>
      </c>
      <c r="H44" s="7">
        <v>490</v>
      </c>
      <c r="I44" s="7">
        <v>15992712.439999999</v>
      </c>
      <c r="J44" s="17">
        <f t="shared" si="0"/>
        <v>0.97971182510765153</v>
      </c>
    </row>
    <row r="45" spans="2:11" s="27" customFormat="1">
      <c r="B45" s="6" t="s">
        <v>12282</v>
      </c>
      <c r="C45" s="7">
        <v>40413266.350000001</v>
      </c>
      <c r="D45" s="7">
        <v>67074</v>
      </c>
      <c r="E45" s="7">
        <v>12736387.779999999</v>
      </c>
      <c r="F45" s="7">
        <v>66411</v>
      </c>
      <c r="G45" s="7">
        <v>7485270</v>
      </c>
      <c r="H45" s="7">
        <v>663</v>
      </c>
      <c r="I45" s="7">
        <v>20221657.780000001</v>
      </c>
      <c r="J45" s="17">
        <f t="shared" si="0"/>
        <v>0.99011539493693534</v>
      </c>
    </row>
    <row r="46" spans="2:11" s="27" customFormat="1">
      <c r="B46" s="6" t="s">
        <v>12523</v>
      </c>
      <c r="C46" s="7">
        <v>44719455.719999999</v>
      </c>
      <c r="D46" s="7">
        <v>23238</v>
      </c>
      <c r="E46" s="7">
        <v>7054295.3200000003</v>
      </c>
      <c r="F46" s="7">
        <v>22466</v>
      </c>
      <c r="G46" s="7">
        <v>8715880</v>
      </c>
      <c r="H46" s="7">
        <v>772</v>
      </c>
      <c r="I46" s="7">
        <v>15770175.32</v>
      </c>
      <c r="J46" s="17">
        <f t="shared" si="0"/>
        <v>0.96677855237111632</v>
      </c>
    </row>
    <row r="47" spans="2:11">
      <c r="B47" s="6" t="s">
        <v>12524</v>
      </c>
      <c r="C47" s="7">
        <v>35005226.509999998</v>
      </c>
      <c r="D47" s="7">
        <v>32159</v>
      </c>
      <c r="E47" s="7">
        <v>4551554.5599999996</v>
      </c>
      <c r="F47" s="7">
        <v>31609</v>
      </c>
      <c r="G47" s="7">
        <v>6209500</v>
      </c>
      <c r="H47" s="7">
        <v>550</v>
      </c>
      <c r="I47" s="7">
        <v>10761054.560000001</v>
      </c>
      <c r="J47" s="17">
        <f t="shared" si="0"/>
        <v>0.98289747815541528</v>
      </c>
      <c r="K47" s="27"/>
    </row>
    <row r="48" spans="2:11" s="27" customFormat="1">
      <c r="B48" s="6" t="s">
        <v>12525</v>
      </c>
      <c r="C48" s="7">
        <v>21669587.41</v>
      </c>
      <c r="D48" s="7">
        <v>67565</v>
      </c>
      <c r="E48" s="7">
        <v>9616939.0199999996</v>
      </c>
      <c r="F48" s="7">
        <v>67152</v>
      </c>
      <c r="G48" s="7">
        <v>4662770</v>
      </c>
      <c r="H48" s="7">
        <v>413</v>
      </c>
      <c r="I48" s="7">
        <v>14279709.02</v>
      </c>
      <c r="J48" s="17">
        <f t="shared" si="0"/>
        <v>0.99388736771997332</v>
      </c>
    </row>
    <row r="49" spans="1:10" s="27" customFormat="1">
      <c r="B49" s="6" t="s">
        <v>12283</v>
      </c>
      <c r="C49" s="7">
        <v>60368772.560000002</v>
      </c>
      <c r="D49" s="7">
        <v>52578</v>
      </c>
      <c r="E49" s="7">
        <v>21781653.309999999</v>
      </c>
      <c r="F49" s="7">
        <v>51373</v>
      </c>
      <c r="G49" s="7">
        <v>13604450</v>
      </c>
      <c r="H49" s="7">
        <v>1205</v>
      </c>
      <c r="I49" s="7">
        <v>35386103.310000002</v>
      </c>
      <c r="J49" s="17">
        <f t="shared" si="0"/>
        <v>0.97708166913918371</v>
      </c>
    </row>
    <row r="50" spans="1:10" s="27" customFormat="1">
      <c r="B50" s="6" t="s">
        <v>12526</v>
      </c>
      <c r="C50" s="7">
        <v>21537437.690000001</v>
      </c>
      <c r="D50" s="7">
        <v>11120</v>
      </c>
      <c r="E50" s="7">
        <v>5790349.5</v>
      </c>
      <c r="F50" s="7">
        <v>10649</v>
      </c>
      <c r="G50" s="7">
        <v>5317590</v>
      </c>
      <c r="H50" s="7">
        <v>471</v>
      </c>
      <c r="I50" s="7">
        <v>11107939.5</v>
      </c>
      <c r="J50" s="17">
        <f t="shared" si="0"/>
        <v>0.95764388489208629</v>
      </c>
    </row>
    <row r="51" spans="1:10" s="27" customFormat="1">
      <c r="B51" s="6" t="s">
        <v>12527</v>
      </c>
      <c r="C51" s="7">
        <v>33092037.789999999</v>
      </c>
      <c r="D51" s="7">
        <v>16356</v>
      </c>
      <c r="E51" s="7">
        <v>8320833.3899999997</v>
      </c>
      <c r="F51" s="7">
        <v>15744</v>
      </c>
      <c r="G51" s="7">
        <v>6909480</v>
      </c>
      <c r="H51" s="7">
        <v>612</v>
      </c>
      <c r="I51" s="7">
        <v>15230313.390000001</v>
      </c>
      <c r="J51" s="17">
        <f t="shared" si="0"/>
        <v>0.96258253851797504</v>
      </c>
    </row>
    <row r="52" spans="1:10" s="27" customFormat="1">
      <c r="B52" s="6" t="s">
        <v>12528</v>
      </c>
      <c r="C52" s="7">
        <v>11146269.210000001</v>
      </c>
      <c r="D52" s="7">
        <v>4027</v>
      </c>
      <c r="E52" s="7">
        <v>5977393.46</v>
      </c>
      <c r="F52" s="7">
        <v>3853</v>
      </c>
      <c r="G52" s="7">
        <v>1964460</v>
      </c>
      <c r="H52" s="7">
        <v>174</v>
      </c>
      <c r="I52" s="7">
        <v>7941853.46</v>
      </c>
      <c r="J52" s="17">
        <f t="shared" si="0"/>
        <v>0.95679165631984109</v>
      </c>
    </row>
    <row r="53" spans="1:10" s="27" customFormat="1">
      <c r="B53" s="6" t="s">
        <v>12529</v>
      </c>
      <c r="C53" s="7">
        <v>66150540.719999999</v>
      </c>
      <c r="D53" s="7">
        <v>76445</v>
      </c>
      <c r="E53" s="7">
        <v>15908856.57</v>
      </c>
      <c r="F53" s="7">
        <v>75232</v>
      </c>
      <c r="G53" s="7">
        <v>13694770</v>
      </c>
      <c r="H53" s="7">
        <v>1213</v>
      </c>
      <c r="I53" s="7">
        <v>29603626.57</v>
      </c>
      <c r="J53" s="17">
        <f t="shared" si="0"/>
        <v>0.98413238275884618</v>
      </c>
    </row>
    <row r="54" spans="1:10" s="27" customFormat="1">
      <c r="B54" s="6" t="s">
        <v>12530</v>
      </c>
      <c r="C54" s="7">
        <v>28031076.149999999</v>
      </c>
      <c r="D54" s="7">
        <v>18192</v>
      </c>
      <c r="E54" s="7">
        <v>6467749.3600000003</v>
      </c>
      <c r="F54" s="7">
        <v>17548</v>
      </c>
      <c r="G54" s="7">
        <v>7270760</v>
      </c>
      <c r="H54" s="7">
        <v>644</v>
      </c>
      <c r="I54" s="7">
        <v>13738509.359999999</v>
      </c>
      <c r="J54" s="17">
        <f t="shared" si="0"/>
        <v>0.96459982409850487</v>
      </c>
    </row>
    <row r="55" spans="1:10" s="27" customFormat="1" ht="25.5">
      <c r="B55" s="6" t="s">
        <v>12531</v>
      </c>
      <c r="C55" s="7">
        <v>31796264.460000001</v>
      </c>
      <c r="D55" s="7">
        <v>22357</v>
      </c>
      <c r="E55" s="7">
        <v>6508414.9500000002</v>
      </c>
      <c r="F55" s="7">
        <v>21800</v>
      </c>
      <c r="G55" s="7">
        <v>6288530</v>
      </c>
      <c r="H55" s="7">
        <v>557</v>
      </c>
      <c r="I55" s="7">
        <v>12796944.949999999</v>
      </c>
      <c r="J55" s="17">
        <f t="shared" si="0"/>
        <v>0.97508610278659924</v>
      </c>
    </row>
    <row r="56" spans="1:10" s="27" customFormat="1" ht="25.5">
      <c r="B56" s="6" t="s">
        <v>12532</v>
      </c>
      <c r="C56" s="7">
        <v>42647022.200000003</v>
      </c>
      <c r="D56" s="7">
        <v>26523</v>
      </c>
      <c r="E56" s="7">
        <v>10880792.619999999</v>
      </c>
      <c r="F56" s="7">
        <v>25773</v>
      </c>
      <c r="G56" s="7">
        <v>8467500</v>
      </c>
      <c r="H56" s="7">
        <v>750</v>
      </c>
      <c r="I56" s="7">
        <v>19348292.620000001</v>
      </c>
      <c r="J56" s="17">
        <f t="shared" si="0"/>
        <v>0.97172265580816652</v>
      </c>
    </row>
    <row r="57" spans="1:10" s="27" customFormat="1">
      <c r="B57" s="6" t="s">
        <v>12458</v>
      </c>
      <c r="C57" s="7">
        <v>18782346.739999998</v>
      </c>
      <c r="D57" s="7">
        <v>8500</v>
      </c>
      <c r="E57" s="7">
        <v>7860321.0499999998</v>
      </c>
      <c r="F57" s="7">
        <v>8281</v>
      </c>
      <c r="G57" s="7">
        <v>2403769.13</v>
      </c>
      <c r="H57" s="7">
        <v>219</v>
      </c>
      <c r="I57" s="7">
        <v>10264090.17</v>
      </c>
      <c r="J57" s="17">
        <f t="shared" si="0"/>
        <v>0.97423529411764709</v>
      </c>
    </row>
    <row r="58" spans="1:10">
      <c r="A58">
        <f>+COUNTA(B11:B57)</f>
        <v>47</v>
      </c>
      <c r="B58" s="11" t="s">
        <v>10891</v>
      </c>
      <c r="C58" s="9">
        <f t="shared" ref="C58:I58" si="1">+SUM(C11:C57)</f>
        <v>1592818000.79</v>
      </c>
      <c r="D58" s="9">
        <f t="shared" si="1"/>
        <v>1371746</v>
      </c>
      <c r="E58" s="9">
        <f t="shared" si="1"/>
        <v>434546482.42999983</v>
      </c>
      <c r="F58" s="9">
        <f t="shared" si="1"/>
        <v>1344090</v>
      </c>
      <c r="G58" s="9">
        <f t="shared" si="1"/>
        <v>312241290.18000001</v>
      </c>
      <c r="H58" s="9">
        <f t="shared" si="1"/>
        <v>27656</v>
      </c>
      <c r="I58" s="9">
        <f t="shared" si="1"/>
        <v>746787772.60000002</v>
      </c>
      <c r="J58" s="53">
        <f>+F58/D58</f>
        <v>0.97983883313674691</v>
      </c>
    </row>
    <row r="59" spans="1:10">
      <c r="B59" s="12" t="s">
        <v>15</v>
      </c>
      <c r="C59" s="3"/>
      <c r="D59" s="4"/>
      <c r="E59" s="3"/>
      <c r="F59" s="4"/>
      <c r="G59" s="3"/>
      <c r="H59" s="4"/>
      <c r="I59" s="3"/>
      <c r="J59" s="5"/>
    </row>
    <row r="60" spans="1:10">
      <c r="B60" s="165" t="s">
        <v>12267</v>
      </c>
      <c r="C60" s="166"/>
      <c r="D60" s="166"/>
      <c r="E60" s="166"/>
      <c r="F60" s="166"/>
      <c r="G60" s="166"/>
      <c r="H60" s="166"/>
      <c r="I60" s="166"/>
      <c r="J60" s="166"/>
    </row>
    <row r="61" spans="1:10" ht="14.45" customHeight="1">
      <c r="B61" s="164" t="s">
        <v>12268</v>
      </c>
      <c r="C61" s="164"/>
      <c r="D61" s="164"/>
      <c r="E61" s="164"/>
      <c r="F61" s="164"/>
      <c r="G61" s="164"/>
      <c r="H61" s="164"/>
      <c r="I61" s="164"/>
      <c r="J61" s="164"/>
    </row>
    <row r="62" spans="1:10">
      <c r="B62" s="163" t="s">
        <v>12754</v>
      </c>
      <c r="C62" s="163"/>
      <c r="D62" s="163"/>
      <c r="E62" s="163"/>
      <c r="F62" s="163"/>
      <c r="G62" s="163"/>
      <c r="H62" s="163"/>
      <c r="I62" s="163"/>
      <c r="J62" s="163"/>
    </row>
  </sheetData>
  <mergeCells count="16">
    <mergeCell ref="B62:J62"/>
    <mergeCell ref="B61:J61"/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7">
    <cfRule type="duplicateValues" dxfId="1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A36" sqref="A36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55" t="s">
        <v>12275</v>
      </c>
      <c r="C2" s="155"/>
      <c r="D2" s="155"/>
      <c r="E2" s="155"/>
      <c r="F2" s="155"/>
      <c r="G2" s="155"/>
      <c r="H2" s="155"/>
      <c r="I2" s="155"/>
      <c r="J2" s="155"/>
    </row>
    <row r="3" spans="2:11">
      <c r="B3" s="156" t="s">
        <v>4</v>
      </c>
      <c r="C3" s="156"/>
      <c r="D3" s="156"/>
      <c r="E3" s="156"/>
      <c r="F3" s="156"/>
      <c r="G3" s="156"/>
      <c r="H3" s="156"/>
      <c r="I3" s="156"/>
      <c r="J3" s="156"/>
    </row>
    <row r="4" spans="2:11">
      <c r="B4" s="156" t="str">
        <f>+'SEGMENTO 1'!B4:J4</f>
        <v>Al 28 de febrero de 2022</v>
      </c>
      <c r="C4" s="156"/>
      <c r="D4" s="156"/>
      <c r="E4" s="156"/>
      <c r="F4" s="156"/>
      <c r="G4" s="156"/>
      <c r="H4" s="156"/>
      <c r="I4" s="156"/>
      <c r="J4" s="156"/>
    </row>
    <row r="5" spans="2:11">
      <c r="B5" s="157" t="s">
        <v>26</v>
      </c>
      <c r="C5" s="157"/>
      <c r="D5" s="157"/>
      <c r="E5" s="157"/>
      <c r="F5" s="157"/>
      <c r="G5" s="157"/>
      <c r="H5" s="157"/>
      <c r="I5" s="157"/>
      <c r="J5" s="157"/>
    </row>
    <row r="6" spans="2:11">
      <c r="B6" s="158" t="s">
        <v>10</v>
      </c>
      <c r="C6" s="158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14</v>
      </c>
      <c r="C8" s="141" t="s">
        <v>23</v>
      </c>
      <c r="D8" s="141" t="s">
        <v>25</v>
      </c>
      <c r="E8" s="160" t="s">
        <v>13</v>
      </c>
      <c r="F8" s="161"/>
      <c r="G8" s="161"/>
      <c r="H8" s="161"/>
      <c r="I8" s="161"/>
      <c r="J8" s="162"/>
    </row>
    <row r="9" spans="2:1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 ht="15" customHeight="1">
      <c r="B11" s="6" t="s">
        <v>12459</v>
      </c>
      <c r="C11" s="7">
        <v>6189489.5999999996</v>
      </c>
      <c r="D11" s="7">
        <v>1760</v>
      </c>
      <c r="E11" s="7">
        <v>515320.87</v>
      </c>
      <c r="F11" s="7">
        <v>1609</v>
      </c>
      <c r="G11" s="7">
        <v>755000</v>
      </c>
      <c r="H11" s="7">
        <v>151</v>
      </c>
      <c r="I11" s="7">
        <v>1270320.8700000001</v>
      </c>
      <c r="J11" s="35">
        <f>+F11/D11</f>
        <v>0.91420454545454544</v>
      </c>
      <c r="K11" s="27"/>
    </row>
    <row r="12" spans="2:11" ht="15" customHeight="1">
      <c r="B12" s="6" t="s">
        <v>12311</v>
      </c>
      <c r="C12" s="7">
        <v>4820219.8899999997</v>
      </c>
      <c r="D12" s="7">
        <v>1339</v>
      </c>
      <c r="E12" s="7">
        <v>1141455.6599999999</v>
      </c>
      <c r="F12" s="7">
        <v>1114</v>
      </c>
      <c r="G12" s="7">
        <v>1125000</v>
      </c>
      <c r="H12" s="7">
        <v>225</v>
      </c>
      <c r="I12" s="7">
        <v>2266455.66</v>
      </c>
      <c r="J12" s="35">
        <f>+F12/D12</f>
        <v>0.83196415235250187</v>
      </c>
      <c r="K12" s="27"/>
    </row>
    <row r="13" spans="2:11" s="27" customFormat="1" ht="15" customHeight="1">
      <c r="B13" s="6" t="s">
        <v>12284</v>
      </c>
      <c r="C13" s="7">
        <v>13641920.65</v>
      </c>
      <c r="D13" s="7">
        <v>10094</v>
      </c>
      <c r="E13" s="7">
        <v>2123691.19</v>
      </c>
      <c r="F13" s="7">
        <v>9707</v>
      </c>
      <c r="G13" s="7">
        <v>1935000</v>
      </c>
      <c r="H13" s="7">
        <v>387</v>
      </c>
      <c r="I13" s="7">
        <v>4058691.19</v>
      </c>
      <c r="J13" s="35">
        <f>+F13/D13</f>
        <v>0.96166039231226474</v>
      </c>
    </row>
    <row r="14" spans="2:11" s="27" customFormat="1" ht="15" customHeight="1">
      <c r="B14" s="6" t="s">
        <v>12533</v>
      </c>
      <c r="C14" s="7">
        <v>11464300.76</v>
      </c>
      <c r="D14" s="7">
        <v>4554</v>
      </c>
      <c r="E14" s="7">
        <v>1335132.1399999999</v>
      </c>
      <c r="F14" s="7">
        <v>4216</v>
      </c>
      <c r="G14" s="7">
        <v>1690000</v>
      </c>
      <c r="H14" s="7">
        <v>338</v>
      </c>
      <c r="I14" s="7">
        <v>3025132.14</v>
      </c>
      <c r="J14" s="35">
        <f>+F14/D14</f>
        <v>0.92577953447518668</v>
      </c>
    </row>
    <row r="15" spans="2:11" s="27" customFormat="1" ht="15" customHeight="1">
      <c r="B15" s="6" t="s">
        <v>12534</v>
      </c>
      <c r="C15" s="7">
        <v>7780110.7699999996</v>
      </c>
      <c r="D15" s="7">
        <v>9099</v>
      </c>
      <c r="E15" s="7">
        <v>928071.2</v>
      </c>
      <c r="F15" s="7">
        <v>8846</v>
      </c>
      <c r="G15" s="7">
        <v>1265000</v>
      </c>
      <c r="H15" s="7">
        <v>253</v>
      </c>
      <c r="I15" s="7">
        <v>2193071.2000000002</v>
      </c>
      <c r="J15" s="35">
        <f t="shared" ref="J15:J78" si="0">+F15/D15</f>
        <v>0.9721947466754588</v>
      </c>
    </row>
    <row r="16" spans="2:11" ht="15" customHeight="1">
      <c r="B16" s="6" t="s">
        <v>12535</v>
      </c>
      <c r="C16" s="7">
        <v>3410271.83</v>
      </c>
      <c r="D16" s="7">
        <v>8767</v>
      </c>
      <c r="E16" s="7">
        <v>1360283.17</v>
      </c>
      <c r="F16" s="7">
        <v>8627</v>
      </c>
      <c r="G16" s="7">
        <v>700000</v>
      </c>
      <c r="H16" s="7">
        <v>140</v>
      </c>
      <c r="I16" s="7">
        <v>2060283.17</v>
      </c>
      <c r="J16" s="35">
        <f t="shared" si="0"/>
        <v>0.98403102543629517</v>
      </c>
      <c r="K16" s="27"/>
    </row>
    <row r="17" spans="2:11" ht="15" customHeight="1">
      <c r="B17" s="6" t="s">
        <v>12536</v>
      </c>
      <c r="C17" s="7">
        <v>4930565.7699999996</v>
      </c>
      <c r="D17" s="7">
        <v>5960</v>
      </c>
      <c r="E17" s="7">
        <v>1787645.28</v>
      </c>
      <c r="F17" s="7">
        <v>5794</v>
      </c>
      <c r="G17" s="7">
        <v>830000</v>
      </c>
      <c r="H17" s="7">
        <v>166</v>
      </c>
      <c r="I17" s="7">
        <v>2617645.2799999998</v>
      </c>
      <c r="J17" s="35">
        <f t="shared" si="0"/>
        <v>0.97214765100671141</v>
      </c>
      <c r="K17" s="27"/>
    </row>
    <row r="18" spans="2:11" ht="15" customHeight="1">
      <c r="B18" s="6" t="s">
        <v>12537</v>
      </c>
      <c r="C18" s="7">
        <v>5490730.71</v>
      </c>
      <c r="D18" s="7">
        <v>4458</v>
      </c>
      <c r="E18" s="7">
        <v>1641562.3</v>
      </c>
      <c r="F18" s="7">
        <v>4304</v>
      </c>
      <c r="G18" s="7">
        <v>770000</v>
      </c>
      <c r="H18" s="7">
        <v>154</v>
      </c>
      <c r="I18" s="7">
        <v>2411562.2999999998</v>
      </c>
      <c r="J18" s="35">
        <f t="shared" si="0"/>
        <v>0.96545536114849706</v>
      </c>
      <c r="K18" s="27"/>
    </row>
    <row r="19" spans="2:11" ht="15" customHeight="1">
      <c r="B19" s="6" t="s">
        <v>12538</v>
      </c>
      <c r="C19" s="7">
        <v>10186061.689999999</v>
      </c>
      <c r="D19" s="7">
        <v>11236</v>
      </c>
      <c r="E19" s="7">
        <v>1390494.4</v>
      </c>
      <c r="F19" s="7">
        <v>10873</v>
      </c>
      <c r="G19" s="7">
        <v>1815000</v>
      </c>
      <c r="H19" s="7">
        <v>363</v>
      </c>
      <c r="I19" s="7">
        <v>3205494.4</v>
      </c>
      <c r="J19" s="35">
        <f t="shared" si="0"/>
        <v>0.96769312922748307</v>
      </c>
      <c r="K19" s="27"/>
    </row>
    <row r="20" spans="2:11" ht="15" customHeight="1">
      <c r="B20" s="6" t="s">
        <v>12539</v>
      </c>
      <c r="C20" s="7">
        <v>11094885.33</v>
      </c>
      <c r="D20" s="7">
        <v>20091</v>
      </c>
      <c r="E20" s="7">
        <v>2758577.57</v>
      </c>
      <c r="F20" s="7">
        <v>19669</v>
      </c>
      <c r="G20" s="7">
        <v>2110000</v>
      </c>
      <c r="H20" s="7">
        <v>422</v>
      </c>
      <c r="I20" s="7">
        <v>4868577.57</v>
      </c>
      <c r="J20" s="35">
        <f t="shared" si="0"/>
        <v>0.97899557015579119</v>
      </c>
      <c r="K20" s="27"/>
    </row>
    <row r="21" spans="2:11" ht="15" customHeight="1">
      <c r="B21" s="6" t="s">
        <v>12540</v>
      </c>
      <c r="C21" s="7">
        <v>19148346.449999999</v>
      </c>
      <c r="D21" s="7">
        <v>8098</v>
      </c>
      <c r="E21" s="7">
        <v>1572335.47</v>
      </c>
      <c r="F21" s="7">
        <v>7587</v>
      </c>
      <c r="G21" s="7">
        <v>2555000</v>
      </c>
      <c r="H21" s="7">
        <v>511</v>
      </c>
      <c r="I21" s="7">
        <v>4127335.47</v>
      </c>
      <c r="J21" s="35">
        <f t="shared" si="0"/>
        <v>0.9368979995060509</v>
      </c>
      <c r="K21" s="27"/>
    </row>
    <row r="22" spans="2:11" ht="15" customHeight="1">
      <c r="B22" s="6" t="s">
        <v>12286</v>
      </c>
      <c r="C22" s="7">
        <v>5519745.5999999996</v>
      </c>
      <c r="D22" s="7">
        <v>21127</v>
      </c>
      <c r="E22" s="7">
        <v>2770945.67</v>
      </c>
      <c r="F22" s="7">
        <v>20951</v>
      </c>
      <c r="G22" s="7">
        <v>880000</v>
      </c>
      <c r="H22" s="7">
        <v>176</v>
      </c>
      <c r="I22" s="7">
        <v>3650945.67</v>
      </c>
      <c r="J22" s="35">
        <f t="shared" si="0"/>
        <v>0.99166942774648559</v>
      </c>
      <c r="K22" s="27"/>
    </row>
    <row r="23" spans="2:11" ht="15" customHeight="1">
      <c r="B23" s="6" t="s">
        <v>12541</v>
      </c>
      <c r="C23" s="7">
        <v>15538529.92</v>
      </c>
      <c r="D23" s="7">
        <v>29938</v>
      </c>
      <c r="E23" s="7">
        <v>4158007.81</v>
      </c>
      <c r="F23" s="7">
        <v>29290</v>
      </c>
      <c r="G23" s="7">
        <v>3240000</v>
      </c>
      <c r="H23" s="7">
        <v>648</v>
      </c>
      <c r="I23" s="7">
        <v>7398007.8099999996</v>
      </c>
      <c r="J23" s="35">
        <f t="shared" si="0"/>
        <v>0.97835526755294278</v>
      </c>
      <c r="K23" s="27"/>
    </row>
    <row r="24" spans="2:11" ht="15" customHeight="1">
      <c r="B24" s="6" t="s">
        <v>12329</v>
      </c>
      <c r="C24" s="7">
        <v>5821564.7300000004</v>
      </c>
      <c r="D24" s="7">
        <v>8164</v>
      </c>
      <c r="E24" s="7">
        <v>885039.7</v>
      </c>
      <c r="F24" s="7">
        <v>7948</v>
      </c>
      <c r="G24" s="7">
        <v>1080000</v>
      </c>
      <c r="H24" s="7">
        <v>216</v>
      </c>
      <c r="I24" s="7">
        <v>1965039.7</v>
      </c>
      <c r="J24" s="35">
        <f t="shared" si="0"/>
        <v>0.97354238118569325</v>
      </c>
      <c r="K24" s="27"/>
    </row>
    <row r="25" spans="2:11" ht="15" customHeight="1">
      <c r="B25" s="6" t="s">
        <v>12542</v>
      </c>
      <c r="C25" s="7">
        <v>21060437.43</v>
      </c>
      <c r="D25" s="7">
        <v>12874</v>
      </c>
      <c r="E25" s="7">
        <v>1964879.42</v>
      </c>
      <c r="F25" s="7">
        <v>12319</v>
      </c>
      <c r="G25" s="7">
        <v>2775000</v>
      </c>
      <c r="H25" s="7">
        <v>555</v>
      </c>
      <c r="I25" s="7">
        <v>4739879.42</v>
      </c>
      <c r="J25" s="35">
        <f t="shared" si="0"/>
        <v>0.95688985552275907</v>
      </c>
      <c r="K25" s="27"/>
    </row>
    <row r="26" spans="2:11" ht="15" customHeight="1">
      <c r="B26" s="6" t="s">
        <v>12543</v>
      </c>
      <c r="C26" s="7">
        <v>8289824.7300000004</v>
      </c>
      <c r="D26" s="7">
        <v>4578</v>
      </c>
      <c r="E26" s="7">
        <v>891962.67</v>
      </c>
      <c r="F26" s="7">
        <v>4218</v>
      </c>
      <c r="G26" s="7">
        <v>1800000</v>
      </c>
      <c r="H26" s="7">
        <v>360</v>
      </c>
      <c r="I26" s="7">
        <v>2691962.67</v>
      </c>
      <c r="J26" s="35">
        <f t="shared" si="0"/>
        <v>0.92136304062909569</v>
      </c>
      <c r="K26" s="27"/>
    </row>
    <row r="27" spans="2:11" ht="15" customHeight="1">
      <c r="B27" s="6" t="s">
        <v>12544</v>
      </c>
      <c r="C27" s="7">
        <v>4388770.28</v>
      </c>
      <c r="D27" s="7">
        <v>14259</v>
      </c>
      <c r="E27" s="7">
        <v>1396421.26</v>
      </c>
      <c r="F27" s="7">
        <v>14016</v>
      </c>
      <c r="G27" s="7">
        <v>1276525.73</v>
      </c>
      <c r="H27" s="7">
        <v>243</v>
      </c>
      <c r="I27" s="7">
        <v>2672946.9900000002</v>
      </c>
      <c r="J27" s="35">
        <f t="shared" si="0"/>
        <v>0.98295813170629076</v>
      </c>
      <c r="K27" s="27"/>
    </row>
    <row r="28" spans="2:11" ht="15" customHeight="1">
      <c r="B28" s="6" t="s">
        <v>12545</v>
      </c>
      <c r="C28" s="7">
        <v>17913709.309999999</v>
      </c>
      <c r="D28" s="7">
        <v>33326</v>
      </c>
      <c r="E28" s="7">
        <v>1601911.17</v>
      </c>
      <c r="F28" s="7">
        <v>32750</v>
      </c>
      <c r="G28" s="7">
        <v>3062821.27</v>
      </c>
      <c r="H28" s="7">
        <v>576</v>
      </c>
      <c r="I28" s="7">
        <v>4664732.4400000004</v>
      </c>
      <c r="J28" s="35">
        <f t="shared" si="0"/>
        <v>0.98271619756346396</v>
      </c>
      <c r="K28" s="27"/>
    </row>
    <row r="29" spans="2:11" ht="15" customHeight="1">
      <c r="B29" s="6" t="s">
        <v>12546</v>
      </c>
      <c r="C29" s="7">
        <v>9980241.7899999991</v>
      </c>
      <c r="D29" s="7">
        <v>8472</v>
      </c>
      <c r="E29" s="7">
        <v>2423107.75</v>
      </c>
      <c r="F29" s="7">
        <v>8170</v>
      </c>
      <c r="G29" s="7">
        <v>1510000</v>
      </c>
      <c r="H29" s="7">
        <v>302</v>
      </c>
      <c r="I29" s="7">
        <v>3933107.75</v>
      </c>
      <c r="J29" s="35">
        <f t="shared" si="0"/>
        <v>0.96435316336166199</v>
      </c>
      <c r="K29" s="27"/>
    </row>
    <row r="30" spans="2:11" ht="15" customHeight="1">
      <c r="B30" s="6" t="s">
        <v>12287</v>
      </c>
      <c r="C30" s="7">
        <v>8961229.7799999993</v>
      </c>
      <c r="D30" s="7">
        <v>11547</v>
      </c>
      <c r="E30" s="7">
        <v>1658061.03</v>
      </c>
      <c r="F30" s="7">
        <v>11203</v>
      </c>
      <c r="G30" s="7">
        <v>1720000</v>
      </c>
      <c r="H30" s="7">
        <v>344</v>
      </c>
      <c r="I30" s="7">
        <v>3378061.03</v>
      </c>
      <c r="J30" s="35">
        <f t="shared" si="0"/>
        <v>0.97020871221962413</v>
      </c>
      <c r="K30" s="27"/>
    </row>
    <row r="31" spans="2:11" ht="15" customHeight="1">
      <c r="B31" s="6" t="s">
        <v>12547</v>
      </c>
      <c r="C31" s="7">
        <v>18118442.73</v>
      </c>
      <c r="D31" s="8">
        <v>61337</v>
      </c>
      <c r="E31" s="7">
        <v>6279441.2800000003</v>
      </c>
      <c r="F31" s="8">
        <v>60751</v>
      </c>
      <c r="G31" s="7">
        <v>2930000</v>
      </c>
      <c r="H31" s="7">
        <v>586</v>
      </c>
      <c r="I31" s="7">
        <v>9209441.2799999993</v>
      </c>
      <c r="J31" s="35">
        <f t="shared" si="0"/>
        <v>0.99044622332360566</v>
      </c>
      <c r="K31" s="27"/>
    </row>
    <row r="32" spans="2:11" ht="15" customHeight="1">
      <c r="B32" s="6" t="s">
        <v>12548</v>
      </c>
      <c r="C32" s="7">
        <v>7130761.6900000004</v>
      </c>
      <c r="D32" s="7">
        <v>6637</v>
      </c>
      <c r="E32" s="7">
        <v>730559.73</v>
      </c>
      <c r="F32" s="7">
        <v>6496</v>
      </c>
      <c r="G32" s="7">
        <v>705000</v>
      </c>
      <c r="H32" s="7">
        <v>141</v>
      </c>
      <c r="I32" s="7">
        <v>1435559.73</v>
      </c>
      <c r="J32" s="35">
        <f t="shared" si="0"/>
        <v>0.97875546180503237</v>
      </c>
      <c r="K32" s="27"/>
    </row>
    <row r="33" spans="2:11" ht="15" customHeight="1">
      <c r="B33" s="6" t="s">
        <v>12549</v>
      </c>
      <c r="C33" s="7">
        <v>5284097.5999999996</v>
      </c>
      <c r="D33" s="7">
        <v>5741</v>
      </c>
      <c r="E33" s="7">
        <v>839830</v>
      </c>
      <c r="F33" s="7">
        <v>5692</v>
      </c>
      <c r="G33" s="7">
        <v>245000</v>
      </c>
      <c r="H33" s="7">
        <v>49</v>
      </c>
      <c r="I33" s="7">
        <v>1084830</v>
      </c>
      <c r="J33" s="35">
        <f t="shared" si="0"/>
        <v>0.99146490158508971</v>
      </c>
      <c r="K33" s="27"/>
    </row>
    <row r="34" spans="2:11" ht="15" customHeight="1">
      <c r="B34" s="6" t="s">
        <v>12550</v>
      </c>
      <c r="C34" s="7">
        <v>5844006.6399999997</v>
      </c>
      <c r="D34" s="7">
        <v>5318</v>
      </c>
      <c r="E34" s="7">
        <v>1013918.98</v>
      </c>
      <c r="F34" s="7">
        <v>5142</v>
      </c>
      <c r="G34" s="7">
        <v>880000</v>
      </c>
      <c r="H34" s="7">
        <v>176</v>
      </c>
      <c r="I34" s="7">
        <v>1893918.98</v>
      </c>
      <c r="J34" s="35">
        <f t="shared" si="0"/>
        <v>0.96690485144791272</v>
      </c>
      <c r="K34" s="27"/>
    </row>
    <row r="35" spans="2:11" ht="15" customHeight="1">
      <c r="B35" s="6" t="s">
        <v>12551</v>
      </c>
      <c r="C35" s="7">
        <v>3299656.47</v>
      </c>
      <c r="D35" s="7">
        <v>8658</v>
      </c>
      <c r="E35" s="7">
        <v>1400973.89</v>
      </c>
      <c r="F35" s="7">
        <v>8528</v>
      </c>
      <c r="G35" s="7">
        <v>650000</v>
      </c>
      <c r="H35" s="7">
        <v>130</v>
      </c>
      <c r="I35" s="7">
        <v>2050973.89</v>
      </c>
      <c r="J35" s="35">
        <f t="shared" si="0"/>
        <v>0.98498498498498499</v>
      </c>
      <c r="K35" s="27"/>
    </row>
    <row r="36" spans="2:11" ht="15" customHeight="1">
      <c r="B36" s="6" t="s">
        <v>12552</v>
      </c>
      <c r="C36" s="7">
        <v>12219344.310000001</v>
      </c>
      <c r="D36" s="7">
        <v>29609</v>
      </c>
      <c r="E36" s="7">
        <v>3406782</v>
      </c>
      <c r="F36" s="7">
        <v>29043</v>
      </c>
      <c r="G36" s="7">
        <v>2830000</v>
      </c>
      <c r="H36" s="7">
        <v>566</v>
      </c>
      <c r="I36" s="7">
        <v>6236782</v>
      </c>
      <c r="J36" s="35">
        <f t="shared" si="0"/>
        <v>0.98088419061771759</v>
      </c>
      <c r="K36" s="27"/>
    </row>
    <row r="37" spans="2:11" ht="15" customHeight="1">
      <c r="B37" s="6" t="s">
        <v>12553</v>
      </c>
      <c r="C37" s="7">
        <v>1848906.52</v>
      </c>
      <c r="D37" s="7">
        <v>2968</v>
      </c>
      <c r="E37" s="7">
        <v>1762643.42</v>
      </c>
      <c r="F37" s="7">
        <v>2958</v>
      </c>
      <c r="G37" s="7">
        <v>50000</v>
      </c>
      <c r="H37" s="7">
        <v>10</v>
      </c>
      <c r="I37" s="7">
        <v>1812643.42</v>
      </c>
      <c r="J37" s="35">
        <f t="shared" si="0"/>
        <v>0.99663072776280326</v>
      </c>
      <c r="K37" s="27"/>
    </row>
    <row r="38" spans="2:11" ht="15" customHeight="1">
      <c r="B38" s="6" t="s">
        <v>12554</v>
      </c>
      <c r="C38" s="7">
        <v>2631609.8199999998</v>
      </c>
      <c r="D38" s="7">
        <v>1480</v>
      </c>
      <c r="E38" s="7">
        <v>1892436.87</v>
      </c>
      <c r="F38" s="7">
        <v>1405</v>
      </c>
      <c r="G38" s="7">
        <v>375000</v>
      </c>
      <c r="H38" s="7">
        <v>75</v>
      </c>
      <c r="I38" s="7">
        <v>2267436.87</v>
      </c>
      <c r="J38" s="35">
        <f t="shared" si="0"/>
        <v>0.94932432432432434</v>
      </c>
      <c r="K38" s="27"/>
    </row>
    <row r="39" spans="2:11" ht="15" customHeight="1">
      <c r="B39" s="6" t="s">
        <v>12555</v>
      </c>
      <c r="C39" s="7">
        <v>7029725.5899999999</v>
      </c>
      <c r="D39" s="7">
        <v>19900</v>
      </c>
      <c r="E39" s="7">
        <v>3088316.69</v>
      </c>
      <c r="F39" s="7">
        <v>19633</v>
      </c>
      <c r="G39" s="7">
        <v>1335000</v>
      </c>
      <c r="H39" s="7">
        <v>267</v>
      </c>
      <c r="I39" s="7">
        <v>4423316.6900000004</v>
      </c>
      <c r="J39" s="35">
        <f t="shared" si="0"/>
        <v>0.98658291457286429</v>
      </c>
      <c r="K39" s="27"/>
    </row>
    <row r="40" spans="2:11" ht="15" customHeight="1">
      <c r="B40" s="6" t="s">
        <v>12556</v>
      </c>
      <c r="C40" s="7">
        <v>4223188.38</v>
      </c>
      <c r="D40" s="7">
        <v>2075</v>
      </c>
      <c r="E40" s="7">
        <v>2169892.44</v>
      </c>
      <c r="F40" s="7">
        <v>1938</v>
      </c>
      <c r="G40" s="7">
        <v>685000</v>
      </c>
      <c r="H40" s="7">
        <v>137</v>
      </c>
      <c r="I40" s="7">
        <v>2854892.44</v>
      </c>
      <c r="J40" s="35">
        <f t="shared" si="0"/>
        <v>0.93397590361445781</v>
      </c>
      <c r="K40" s="27"/>
    </row>
    <row r="41" spans="2:11" ht="15" customHeight="1">
      <c r="B41" s="6" t="s">
        <v>12288</v>
      </c>
      <c r="C41" s="7">
        <v>5313842.0999999996</v>
      </c>
      <c r="D41" s="7">
        <v>5846</v>
      </c>
      <c r="E41" s="7">
        <v>2678704.38</v>
      </c>
      <c r="F41" s="7">
        <v>5667</v>
      </c>
      <c r="G41" s="7">
        <v>895000</v>
      </c>
      <c r="H41" s="7">
        <v>179</v>
      </c>
      <c r="I41" s="7">
        <v>3573704.38</v>
      </c>
      <c r="J41" s="35">
        <f t="shared" si="0"/>
        <v>0.96938077317824156</v>
      </c>
      <c r="K41" s="27"/>
    </row>
    <row r="42" spans="2:11" ht="15" customHeight="1">
      <c r="B42" s="6" t="s">
        <v>12360</v>
      </c>
      <c r="C42" s="7">
        <v>6270090.8499999996</v>
      </c>
      <c r="D42" s="7">
        <v>4235</v>
      </c>
      <c r="E42" s="7">
        <v>2610507.54</v>
      </c>
      <c r="F42" s="7">
        <v>4064</v>
      </c>
      <c r="G42" s="7">
        <v>878420.9</v>
      </c>
      <c r="H42" s="7">
        <v>171</v>
      </c>
      <c r="I42" s="7">
        <v>3488928.44</v>
      </c>
      <c r="J42" s="35">
        <f t="shared" si="0"/>
        <v>0.95962219598583232</v>
      </c>
      <c r="K42" s="27"/>
    </row>
    <row r="43" spans="2:11" ht="15" customHeight="1">
      <c r="B43" s="6" t="s">
        <v>12289</v>
      </c>
      <c r="C43" s="7">
        <v>21116895.920000002</v>
      </c>
      <c r="D43" s="7">
        <v>30260</v>
      </c>
      <c r="E43" s="7">
        <v>5794477.5</v>
      </c>
      <c r="F43" s="7">
        <v>29752</v>
      </c>
      <c r="G43" s="7">
        <v>2685794.65</v>
      </c>
      <c r="H43" s="7">
        <v>508</v>
      </c>
      <c r="I43" s="7">
        <v>8480272.1500000004</v>
      </c>
      <c r="J43" s="35">
        <f t="shared" si="0"/>
        <v>0.98321216126900202</v>
      </c>
      <c r="K43" s="27"/>
    </row>
    <row r="44" spans="2:11" ht="15" customHeight="1">
      <c r="B44" s="6" t="s">
        <v>12557</v>
      </c>
      <c r="C44" s="7">
        <v>4297025.74</v>
      </c>
      <c r="D44" s="7">
        <v>12739</v>
      </c>
      <c r="E44" s="7">
        <v>1572414.7</v>
      </c>
      <c r="F44" s="7">
        <v>12552</v>
      </c>
      <c r="G44" s="7">
        <v>935000</v>
      </c>
      <c r="H44" s="7">
        <v>187</v>
      </c>
      <c r="I44" s="7">
        <v>2507414.7000000002</v>
      </c>
      <c r="J44" s="35">
        <f t="shared" si="0"/>
        <v>0.98532066881230862</v>
      </c>
      <c r="K44" s="27"/>
    </row>
    <row r="45" spans="2:11" ht="15" customHeight="1">
      <c r="B45" s="6" t="s">
        <v>12558</v>
      </c>
      <c r="C45" s="7">
        <v>14415040.949999999</v>
      </c>
      <c r="D45" s="7">
        <v>8191</v>
      </c>
      <c r="E45" s="7">
        <v>2655760.42</v>
      </c>
      <c r="F45" s="7">
        <v>7511</v>
      </c>
      <c r="G45" s="7">
        <v>3400000</v>
      </c>
      <c r="H45" s="7">
        <v>680</v>
      </c>
      <c r="I45" s="7">
        <v>6055760.4199999999</v>
      </c>
      <c r="J45" s="35">
        <f t="shared" si="0"/>
        <v>0.9169820534733244</v>
      </c>
      <c r="K45" s="27"/>
    </row>
    <row r="46" spans="2:11" ht="15" customHeight="1">
      <c r="B46" s="6" t="s">
        <v>12559</v>
      </c>
      <c r="C46" s="7">
        <v>9401983.1799999997</v>
      </c>
      <c r="D46" s="7">
        <v>19010</v>
      </c>
      <c r="E46" s="7">
        <v>2505728</v>
      </c>
      <c r="F46" s="7">
        <v>18681</v>
      </c>
      <c r="G46" s="7">
        <v>1645000</v>
      </c>
      <c r="H46" s="7">
        <v>329</v>
      </c>
      <c r="I46" s="7">
        <v>4150728</v>
      </c>
      <c r="J46" s="35">
        <f t="shared" si="0"/>
        <v>0.98269331930562864</v>
      </c>
      <c r="K46" s="27"/>
    </row>
    <row r="47" spans="2:11" ht="15" customHeight="1">
      <c r="B47" s="6" t="s">
        <v>12560</v>
      </c>
      <c r="C47" s="7">
        <v>10096633.060000001</v>
      </c>
      <c r="D47" s="7">
        <v>12020</v>
      </c>
      <c r="E47" s="7">
        <v>2028347.49</v>
      </c>
      <c r="F47" s="7">
        <v>11649</v>
      </c>
      <c r="G47" s="7">
        <v>1873295.4</v>
      </c>
      <c r="H47" s="7">
        <v>371</v>
      </c>
      <c r="I47" s="7">
        <v>3901642.89</v>
      </c>
      <c r="J47" s="35">
        <f t="shared" si="0"/>
        <v>0.96913477537437609</v>
      </c>
      <c r="K47" s="27"/>
    </row>
    <row r="48" spans="2:11" ht="15" customHeight="1">
      <c r="B48" s="6" t="s">
        <v>12561</v>
      </c>
      <c r="C48" s="7">
        <v>6454073.8799999999</v>
      </c>
      <c r="D48" s="7">
        <v>6345</v>
      </c>
      <c r="E48" s="7">
        <v>645252.86</v>
      </c>
      <c r="F48" s="7">
        <v>6136</v>
      </c>
      <c r="G48" s="7">
        <v>1045000</v>
      </c>
      <c r="H48" s="7">
        <v>209</v>
      </c>
      <c r="I48" s="7">
        <v>1690252.86</v>
      </c>
      <c r="J48" s="35">
        <f t="shared" si="0"/>
        <v>0.96706067769897552</v>
      </c>
      <c r="K48" s="27"/>
    </row>
    <row r="49" spans="2:11" ht="15" customHeight="1">
      <c r="B49" s="6" t="s">
        <v>12562</v>
      </c>
      <c r="C49" s="7">
        <v>16070730.33</v>
      </c>
      <c r="D49" s="7">
        <v>54901</v>
      </c>
      <c r="E49" s="7">
        <v>3480926.25</v>
      </c>
      <c r="F49" s="7">
        <v>54286</v>
      </c>
      <c r="G49" s="7">
        <v>3075000</v>
      </c>
      <c r="H49" s="7">
        <v>615</v>
      </c>
      <c r="I49" s="7">
        <v>6555926.25</v>
      </c>
      <c r="J49" s="35">
        <f t="shared" si="0"/>
        <v>0.98879801825103364</v>
      </c>
      <c r="K49" s="27"/>
    </row>
    <row r="50" spans="2:11" ht="15" customHeight="1">
      <c r="B50" s="6" t="s">
        <v>12563</v>
      </c>
      <c r="C50" s="7">
        <v>11424102.710000001</v>
      </c>
      <c r="D50" s="7">
        <v>17049</v>
      </c>
      <c r="E50" s="7">
        <v>1949672.62</v>
      </c>
      <c r="F50" s="7">
        <v>16658</v>
      </c>
      <c r="G50" s="7">
        <v>1955000</v>
      </c>
      <c r="H50" s="7">
        <v>391</v>
      </c>
      <c r="I50" s="7">
        <v>3904672.62</v>
      </c>
      <c r="J50" s="35">
        <f t="shared" si="0"/>
        <v>0.97706610358378787</v>
      </c>
      <c r="K50" s="27"/>
    </row>
    <row r="51" spans="2:11" ht="15" customHeight="1">
      <c r="B51" s="6" t="s">
        <v>12376</v>
      </c>
      <c r="C51" s="7">
        <v>4939727.04</v>
      </c>
      <c r="D51" s="7">
        <v>5575</v>
      </c>
      <c r="E51" s="7">
        <v>830714.18</v>
      </c>
      <c r="F51" s="7">
        <v>5426</v>
      </c>
      <c r="G51" s="7">
        <v>745000</v>
      </c>
      <c r="H51" s="7">
        <v>149</v>
      </c>
      <c r="I51" s="7">
        <v>1575714.18</v>
      </c>
      <c r="J51" s="35">
        <f t="shared" si="0"/>
        <v>0.97327354260089682</v>
      </c>
      <c r="K51" s="27"/>
    </row>
    <row r="52" spans="2:11" ht="15" customHeight="1">
      <c r="B52" s="6" t="s">
        <v>12291</v>
      </c>
      <c r="C52" s="7">
        <v>6285750.96</v>
      </c>
      <c r="D52" s="7">
        <v>10485</v>
      </c>
      <c r="E52" s="7">
        <v>881754.12</v>
      </c>
      <c r="F52" s="7">
        <v>10272</v>
      </c>
      <c r="G52" s="7">
        <v>1065000</v>
      </c>
      <c r="H52" s="7">
        <v>213</v>
      </c>
      <c r="I52" s="7">
        <v>1946754.12</v>
      </c>
      <c r="J52" s="35">
        <f t="shared" si="0"/>
        <v>0.97968526466380546</v>
      </c>
      <c r="K52" s="27"/>
    </row>
    <row r="53" spans="2:11" ht="15" customHeight="1">
      <c r="B53" s="6" t="s">
        <v>12292</v>
      </c>
      <c r="C53" s="7">
        <v>14864891.789999999</v>
      </c>
      <c r="D53" s="7">
        <v>10202</v>
      </c>
      <c r="E53" s="7">
        <v>970597.08</v>
      </c>
      <c r="F53" s="7">
        <v>9871</v>
      </c>
      <c r="G53" s="7">
        <v>1655000</v>
      </c>
      <c r="H53" s="7">
        <v>331</v>
      </c>
      <c r="I53" s="7">
        <v>2625597.08</v>
      </c>
      <c r="J53" s="35">
        <f t="shared" si="0"/>
        <v>0.96755538129778473</v>
      </c>
      <c r="K53" s="27"/>
    </row>
    <row r="54" spans="2:11" ht="15" customHeight="1">
      <c r="B54" s="6" t="s">
        <v>56</v>
      </c>
      <c r="C54" s="7">
        <v>4569044.75</v>
      </c>
      <c r="D54" s="7">
        <v>3782</v>
      </c>
      <c r="E54" s="7">
        <v>933465.18</v>
      </c>
      <c r="F54" s="7">
        <v>3609</v>
      </c>
      <c r="G54" s="7">
        <v>865000</v>
      </c>
      <c r="H54" s="7">
        <v>173</v>
      </c>
      <c r="I54" s="7">
        <v>1798465.18</v>
      </c>
      <c r="J54" s="35">
        <f t="shared" si="0"/>
        <v>0.95425700687466952</v>
      </c>
      <c r="K54" s="27"/>
    </row>
    <row r="55" spans="2:11" ht="15" customHeight="1">
      <c r="B55" s="6" t="s">
        <v>12564</v>
      </c>
      <c r="C55" s="7">
        <v>16438619.33</v>
      </c>
      <c r="D55" s="7">
        <v>12971</v>
      </c>
      <c r="E55" s="7">
        <v>2080994.72</v>
      </c>
      <c r="F55" s="7">
        <v>12401</v>
      </c>
      <c r="G55" s="7">
        <v>2850000</v>
      </c>
      <c r="H55" s="7">
        <v>570</v>
      </c>
      <c r="I55" s="7">
        <v>4930994.72</v>
      </c>
      <c r="J55" s="35">
        <f t="shared" si="0"/>
        <v>0.95605581682214169</v>
      </c>
      <c r="K55" s="27"/>
    </row>
    <row r="56" spans="2:11" ht="15" customHeight="1">
      <c r="B56" s="6" t="s">
        <v>12293</v>
      </c>
      <c r="C56" s="7">
        <v>6595425.5499999998</v>
      </c>
      <c r="D56" s="7">
        <v>10236</v>
      </c>
      <c r="E56" s="7">
        <v>2908820.78</v>
      </c>
      <c r="F56" s="7">
        <v>10056</v>
      </c>
      <c r="G56" s="7">
        <v>900000</v>
      </c>
      <c r="H56" s="7">
        <v>180</v>
      </c>
      <c r="I56" s="7">
        <v>3808820.78</v>
      </c>
      <c r="J56" s="35">
        <f t="shared" si="0"/>
        <v>0.98241500586166475</v>
      </c>
      <c r="K56" s="27"/>
    </row>
    <row r="57" spans="2:11" s="27" customFormat="1" ht="15" customHeight="1">
      <c r="B57" s="6" t="s">
        <v>58</v>
      </c>
      <c r="C57" s="7">
        <v>6876078.1900000004</v>
      </c>
      <c r="D57" s="7">
        <v>590</v>
      </c>
      <c r="E57" s="7">
        <v>120977.86</v>
      </c>
      <c r="F57" s="7">
        <v>520</v>
      </c>
      <c r="G57" s="7">
        <v>408081.69</v>
      </c>
      <c r="H57" s="7">
        <v>70</v>
      </c>
      <c r="I57" s="7">
        <v>529059.55000000005</v>
      </c>
      <c r="J57" s="35">
        <f t="shared" si="0"/>
        <v>0.88135593220338981</v>
      </c>
    </row>
    <row r="58" spans="2:11" ht="15" customHeight="1">
      <c r="B58" s="6" t="s">
        <v>12565</v>
      </c>
      <c r="C58" s="7">
        <v>3172934.82</v>
      </c>
      <c r="D58" s="7">
        <v>7258</v>
      </c>
      <c r="E58" s="7">
        <v>2741284.45</v>
      </c>
      <c r="F58" s="7">
        <v>7237</v>
      </c>
      <c r="G58" s="7">
        <v>105000</v>
      </c>
      <c r="H58" s="7">
        <v>21</v>
      </c>
      <c r="I58" s="7">
        <v>2846284.45</v>
      </c>
      <c r="J58" s="35">
        <f t="shared" si="0"/>
        <v>0.99710664094791956</v>
      </c>
      <c r="K58" s="27"/>
    </row>
    <row r="59" spans="2:11" ht="15" customHeight="1">
      <c r="B59" s="6" t="s">
        <v>12566</v>
      </c>
      <c r="C59" s="7">
        <v>4632361.0199999996</v>
      </c>
      <c r="D59" s="7">
        <v>10139</v>
      </c>
      <c r="E59" s="7">
        <v>1617579.13</v>
      </c>
      <c r="F59" s="7">
        <v>9947</v>
      </c>
      <c r="G59" s="7">
        <v>960000</v>
      </c>
      <c r="H59" s="7">
        <v>192</v>
      </c>
      <c r="I59" s="7">
        <v>2577579.13</v>
      </c>
      <c r="J59" s="35">
        <f t="shared" si="0"/>
        <v>0.98106322122497291</v>
      </c>
      <c r="K59" s="27"/>
    </row>
    <row r="60" spans="2:11" ht="15" customHeight="1">
      <c r="B60" s="6" t="s">
        <v>12294</v>
      </c>
      <c r="C60" s="7">
        <v>11877876.640000001</v>
      </c>
      <c r="D60" s="7">
        <v>22692</v>
      </c>
      <c r="E60" s="7">
        <v>3075088.43</v>
      </c>
      <c r="F60" s="7">
        <v>22313</v>
      </c>
      <c r="G60" s="7">
        <v>1895000</v>
      </c>
      <c r="H60" s="7">
        <v>379</v>
      </c>
      <c r="I60" s="7">
        <v>4970088.43</v>
      </c>
      <c r="J60" s="35">
        <f t="shared" si="0"/>
        <v>0.98329807861801521</v>
      </c>
      <c r="K60" s="27"/>
    </row>
    <row r="61" spans="2:11" ht="15" customHeight="1">
      <c r="B61" s="6" t="s">
        <v>12567</v>
      </c>
      <c r="C61" s="7">
        <v>8463888.9199999999</v>
      </c>
      <c r="D61" s="7">
        <v>7339</v>
      </c>
      <c r="E61" s="7">
        <v>2176574.85</v>
      </c>
      <c r="F61" s="7">
        <v>7029</v>
      </c>
      <c r="G61" s="7">
        <v>1550000</v>
      </c>
      <c r="H61" s="7">
        <v>310</v>
      </c>
      <c r="I61" s="7">
        <v>3726574.85</v>
      </c>
      <c r="J61" s="35">
        <f t="shared" si="0"/>
        <v>0.95775991279465866</v>
      </c>
      <c r="K61" s="27"/>
    </row>
    <row r="62" spans="2:11" ht="15" customHeight="1">
      <c r="B62" s="6" t="s">
        <v>12568</v>
      </c>
      <c r="C62" s="7">
        <v>5021021.91</v>
      </c>
      <c r="D62" s="7">
        <v>1315</v>
      </c>
      <c r="E62" s="7">
        <v>736790.39</v>
      </c>
      <c r="F62" s="7">
        <v>959</v>
      </c>
      <c r="G62" s="7">
        <v>1780000</v>
      </c>
      <c r="H62" s="7">
        <v>356</v>
      </c>
      <c r="I62" s="7">
        <v>2516790.39</v>
      </c>
      <c r="J62" s="35">
        <f t="shared" si="0"/>
        <v>0.72927756653992393</v>
      </c>
      <c r="K62" s="27"/>
    </row>
    <row r="63" spans="2:11" ht="15" customHeight="1">
      <c r="B63" s="6" t="s">
        <v>12569</v>
      </c>
      <c r="C63" s="7">
        <v>8663289.3800000008</v>
      </c>
      <c r="D63" s="7">
        <v>1626</v>
      </c>
      <c r="E63" s="7">
        <v>1753963.84</v>
      </c>
      <c r="F63" s="7">
        <v>1404</v>
      </c>
      <c r="G63" s="7">
        <v>1110000</v>
      </c>
      <c r="H63" s="7">
        <v>222</v>
      </c>
      <c r="I63" s="7">
        <v>2863963.84</v>
      </c>
      <c r="J63" s="35">
        <f t="shared" si="0"/>
        <v>0.86346863468634683</v>
      </c>
      <c r="K63" s="27"/>
    </row>
    <row r="64" spans="2:11" ht="15" customHeight="1">
      <c r="B64" s="6" t="s">
        <v>12295</v>
      </c>
      <c r="C64" s="7">
        <v>5219722.6399999997</v>
      </c>
      <c r="D64" s="7">
        <v>469</v>
      </c>
      <c r="E64" s="7">
        <v>378121.63</v>
      </c>
      <c r="F64" s="7">
        <v>267</v>
      </c>
      <c r="G64" s="7">
        <v>1010000</v>
      </c>
      <c r="H64" s="7">
        <v>202</v>
      </c>
      <c r="I64" s="7">
        <v>1388121.63</v>
      </c>
      <c r="J64" s="35">
        <f t="shared" si="0"/>
        <v>0.56929637526652455</v>
      </c>
      <c r="K64" s="27"/>
    </row>
    <row r="65" spans="2:11" ht="15" customHeight="1">
      <c r="B65" s="6" t="s">
        <v>12296</v>
      </c>
      <c r="C65" s="7">
        <v>5834887.3499999996</v>
      </c>
      <c r="D65" s="7">
        <v>2019</v>
      </c>
      <c r="E65" s="7">
        <v>2839803.8</v>
      </c>
      <c r="F65" s="7">
        <v>1612</v>
      </c>
      <c r="G65" s="7">
        <v>2035000</v>
      </c>
      <c r="H65" s="7">
        <v>407</v>
      </c>
      <c r="I65" s="7">
        <v>4874803.8</v>
      </c>
      <c r="J65" s="35">
        <f t="shared" si="0"/>
        <v>0.79841505695889059</v>
      </c>
      <c r="K65" s="27"/>
    </row>
    <row r="66" spans="2:11" ht="28.9" customHeight="1">
      <c r="B66" s="6" t="s">
        <v>12570</v>
      </c>
      <c r="C66" s="7">
        <v>14490317.67</v>
      </c>
      <c r="D66" s="7">
        <v>11883</v>
      </c>
      <c r="E66" s="7">
        <v>5424705.4400000004</v>
      </c>
      <c r="F66" s="7">
        <v>11245</v>
      </c>
      <c r="G66" s="7">
        <v>3190000</v>
      </c>
      <c r="H66" s="7">
        <v>638</v>
      </c>
      <c r="I66" s="7">
        <v>8614705.4399999995</v>
      </c>
      <c r="J66" s="35">
        <f t="shared" si="0"/>
        <v>0.9463098544138685</v>
      </c>
      <c r="K66" s="27"/>
    </row>
    <row r="67" spans="2:11" s="27" customFormat="1" ht="15" customHeight="1">
      <c r="B67" s="6" t="s">
        <v>12297</v>
      </c>
      <c r="C67" s="7">
        <v>12095636.42</v>
      </c>
      <c r="D67" s="7">
        <v>18926</v>
      </c>
      <c r="E67" s="7">
        <v>2761938.53</v>
      </c>
      <c r="F67" s="7">
        <v>18489</v>
      </c>
      <c r="G67" s="7">
        <v>2185000</v>
      </c>
      <c r="H67" s="7">
        <v>437</v>
      </c>
      <c r="I67" s="7">
        <v>4946938.53</v>
      </c>
      <c r="J67" s="35">
        <f t="shared" si="0"/>
        <v>0.97691007080207126</v>
      </c>
    </row>
    <row r="68" spans="2:11" ht="27" customHeight="1">
      <c r="B68" s="6" t="s">
        <v>12298</v>
      </c>
      <c r="C68" s="7">
        <v>3992790.06</v>
      </c>
      <c r="D68" s="7">
        <v>5423</v>
      </c>
      <c r="E68" s="7">
        <v>693014.65</v>
      </c>
      <c r="F68" s="7">
        <v>5261</v>
      </c>
      <c r="G68" s="7">
        <v>810000</v>
      </c>
      <c r="H68" s="7">
        <v>162</v>
      </c>
      <c r="I68" s="7">
        <v>1503014.65</v>
      </c>
      <c r="J68" s="35">
        <f t="shared" si="0"/>
        <v>0.97012723584731697</v>
      </c>
      <c r="K68" s="27"/>
    </row>
    <row r="69" spans="2:11" ht="15" customHeight="1">
      <c r="B69" s="6" t="s">
        <v>12571</v>
      </c>
      <c r="C69" s="7">
        <v>17496226.710000001</v>
      </c>
      <c r="D69" s="7">
        <v>17955</v>
      </c>
      <c r="E69" s="7">
        <v>2870181.85</v>
      </c>
      <c r="F69" s="7">
        <v>17305</v>
      </c>
      <c r="G69" s="7">
        <v>3250000</v>
      </c>
      <c r="H69" s="7">
        <v>650</v>
      </c>
      <c r="I69" s="7">
        <v>6120181.8499999996</v>
      </c>
      <c r="J69" s="35">
        <f t="shared" si="0"/>
        <v>0.96379838485101643</v>
      </c>
      <c r="K69" s="27"/>
    </row>
    <row r="70" spans="2:11" ht="15" customHeight="1">
      <c r="B70" s="6" t="s">
        <v>12299</v>
      </c>
      <c r="C70" s="7">
        <v>6997223.7000000002</v>
      </c>
      <c r="D70" s="7">
        <v>1441</v>
      </c>
      <c r="E70" s="7">
        <v>934756.87</v>
      </c>
      <c r="F70" s="7">
        <v>1202</v>
      </c>
      <c r="G70" s="7">
        <v>1195000</v>
      </c>
      <c r="H70" s="7">
        <v>239</v>
      </c>
      <c r="I70" s="7">
        <v>2129756.87</v>
      </c>
      <c r="J70" s="35">
        <f t="shared" si="0"/>
        <v>0.83414295628036084</v>
      </c>
      <c r="K70" s="27"/>
    </row>
    <row r="71" spans="2:11" ht="15" customHeight="1">
      <c r="B71" s="6" t="s">
        <v>12300</v>
      </c>
      <c r="C71" s="7">
        <v>8622165.5299999993</v>
      </c>
      <c r="D71" s="7">
        <v>6132</v>
      </c>
      <c r="E71" s="7">
        <v>1942644.34</v>
      </c>
      <c r="F71" s="7">
        <v>5866</v>
      </c>
      <c r="G71" s="7">
        <v>1330000</v>
      </c>
      <c r="H71" s="7">
        <v>266</v>
      </c>
      <c r="I71" s="7">
        <v>3272644.34</v>
      </c>
      <c r="J71" s="35">
        <f t="shared" si="0"/>
        <v>0.95662100456621002</v>
      </c>
      <c r="K71" s="27"/>
    </row>
    <row r="72" spans="2:11" ht="15" customHeight="1">
      <c r="B72" s="6" t="s">
        <v>12301</v>
      </c>
      <c r="C72" s="7">
        <v>6631484.8200000003</v>
      </c>
      <c r="D72" s="7">
        <v>11322</v>
      </c>
      <c r="E72" s="7">
        <v>2524292.06</v>
      </c>
      <c r="F72" s="7">
        <v>11072</v>
      </c>
      <c r="G72" s="7">
        <v>1250000</v>
      </c>
      <c r="H72" s="7">
        <v>250</v>
      </c>
      <c r="I72" s="7">
        <v>3774292.06</v>
      </c>
      <c r="J72" s="35">
        <f t="shared" si="0"/>
        <v>0.97791909556615442</v>
      </c>
      <c r="K72" s="27"/>
    </row>
    <row r="73" spans="2:11" ht="15" customHeight="1">
      <c r="B73" s="6" t="s">
        <v>12302</v>
      </c>
      <c r="C73" s="7">
        <v>6845546.4400000004</v>
      </c>
      <c r="D73" s="7">
        <v>3007</v>
      </c>
      <c r="E73" s="7">
        <v>1361738.46</v>
      </c>
      <c r="F73" s="7">
        <v>2714</v>
      </c>
      <c r="G73" s="7">
        <v>1465000</v>
      </c>
      <c r="H73" s="7">
        <v>293</v>
      </c>
      <c r="I73" s="7">
        <v>2826738.46</v>
      </c>
      <c r="J73" s="35">
        <f t="shared" si="0"/>
        <v>0.90256069171932163</v>
      </c>
      <c r="K73" s="27"/>
    </row>
    <row r="74" spans="2:11" ht="15" customHeight="1">
      <c r="B74" s="6" t="s">
        <v>12303</v>
      </c>
      <c r="C74" s="7">
        <v>13106466.039999999</v>
      </c>
      <c r="D74" s="7">
        <v>27975</v>
      </c>
      <c r="E74" s="7">
        <v>4880596.45</v>
      </c>
      <c r="F74" s="7">
        <v>27465</v>
      </c>
      <c r="G74" s="7">
        <v>2550000</v>
      </c>
      <c r="H74" s="7">
        <v>510</v>
      </c>
      <c r="I74" s="7">
        <v>7430596.4500000002</v>
      </c>
      <c r="J74" s="35">
        <f t="shared" si="0"/>
        <v>0.981769436997319</v>
      </c>
      <c r="K74" s="27"/>
    </row>
    <row r="75" spans="2:11" ht="15" customHeight="1">
      <c r="B75" s="6" t="s">
        <v>12304</v>
      </c>
      <c r="C75" s="7">
        <v>8481224.6400000006</v>
      </c>
      <c r="D75" s="7">
        <v>11262</v>
      </c>
      <c r="E75" s="7">
        <v>807217.3</v>
      </c>
      <c r="F75" s="7">
        <v>10997</v>
      </c>
      <c r="G75" s="7">
        <v>1325000</v>
      </c>
      <c r="H75" s="7">
        <v>265</v>
      </c>
      <c r="I75" s="7">
        <v>2132217.2999999998</v>
      </c>
      <c r="J75" s="35">
        <f t="shared" si="0"/>
        <v>0.97646954359794003</v>
      </c>
      <c r="K75" s="27"/>
    </row>
    <row r="76" spans="2:11" ht="15" customHeight="1">
      <c r="B76" s="6" t="s">
        <v>12572</v>
      </c>
      <c r="C76" s="7">
        <v>6431226.9500000002</v>
      </c>
      <c r="D76" s="7">
        <v>9775</v>
      </c>
      <c r="E76" s="7">
        <v>1411555.26</v>
      </c>
      <c r="F76" s="7">
        <v>9561</v>
      </c>
      <c r="G76" s="7">
        <v>1070000</v>
      </c>
      <c r="H76" s="7">
        <v>214</v>
      </c>
      <c r="I76" s="7">
        <v>2481555.2599999998</v>
      </c>
      <c r="J76" s="35">
        <f t="shared" si="0"/>
        <v>0.97810741687979541</v>
      </c>
      <c r="K76" s="27"/>
    </row>
    <row r="77" spans="2:11" ht="15" customHeight="1">
      <c r="B77" s="6" t="s">
        <v>12460</v>
      </c>
      <c r="C77" s="7">
        <v>4919990.2</v>
      </c>
      <c r="D77" s="7">
        <v>13776</v>
      </c>
      <c r="E77" s="7">
        <v>944142.38</v>
      </c>
      <c r="F77" s="7">
        <v>13653</v>
      </c>
      <c r="G77" s="7">
        <v>615000</v>
      </c>
      <c r="H77" s="7">
        <v>123</v>
      </c>
      <c r="I77" s="7">
        <v>1559142.38</v>
      </c>
      <c r="J77" s="35">
        <f t="shared" si="0"/>
        <v>0.9910714285714286</v>
      </c>
      <c r="K77" s="27"/>
    </row>
    <row r="78" spans="2:11" ht="15" customHeight="1">
      <c r="B78" s="6" t="s">
        <v>12573</v>
      </c>
      <c r="C78" s="7">
        <v>6070100.4500000002</v>
      </c>
      <c r="D78" s="7">
        <v>3701</v>
      </c>
      <c r="E78" s="7">
        <v>495867.89</v>
      </c>
      <c r="F78" s="7">
        <v>3505</v>
      </c>
      <c r="G78" s="7">
        <v>980000</v>
      </c>
      <c r="H78" s="7">
        <v>196</v>
      </c>
      <c r="I78" s="7">
        <v>1475867.89</v>
      </c>
      <c r="J78" s="35">
        <f t="shared" si="0"/>
        <v>0.94704134017833019</v>
      </c>
      <c r="K78" s="27"/>
    </row>
    <row r="79" spans="2:11" s="27" customFormat="1" ht="15" customHeight="1">
      <c r="B79" s="6" t="s">
        <v>12574</v>
      </c>
      <c r="C79" s="7">
        <v>8523139.2300000004</v>
      </c>
      <c r="D79" s="7">
        <v>2507</v>
      </c>
      <c r="E79" s="7">
        <v>660152.32999999996</v>
      </c>
      <c r="F79" s="7">
        <v>2265</v>
      </c>
      <c r="G79" s="7">
        <v>1210000</v>
      </c>
      <c r="H79" s="7">
        <v>242</v>
      </c>
      <c r="I79" s="7">
        <v>1870152.33</v>
      </c>
      <c r="J79" s="35">
        <f>+F79/D79</f>
        <v>0.90347028320702039</v>
      </c>
    </row>
    <row r="80" spans="2:11" s="27" customFormat="1" ht="15" customHeight="1">
      <c r="B80" s="6" t="s">
        <v>12305</v>
      </c>
      <c r="C80" s="7">
        <v>5747709.5199999996</v>
      </c>
      <c r="D80" s="7">
        <v>7804</v>
      </c>
      <c r="E80" s="7">
        <v>444228.71</v>
      </c>
      <c r="F80" s="7">
        <v>7610</v>
      </c>
      <c r="G80" s="7">
        <v>970000</v>
      </c>
      <c r="H80" s="7">
        <v>194</v>
      </c>
      <c r="I80" s="7">
        <v>1414228.71</v>
      </c>
      <c r="J80" s="35">
        <f>+F80/D80</f>
        <v>0.9751409533572527</v>
      </c>
    </row>
    <row r="81" spans="2:11" s="27" customFormat="1" ht="15" customHeight="1">
      <c r="B81" s="6" t="s">
        <v>12575</v>
      </c>
      <c r="C81" s="7">
        <v>14173787.75</v>
      </c>
      <c r="D81" s="7">
        <v>11081</v>
      </c>
      <c r="E81" s="7">
        <v>2209585.88</v>
      </c>
      <c r="F81" s="7">
        <v>10433</v>
      </c>
      <c r="G81" s="7">
        <v>3240000</v>
      </c>
      <c r="H81" s="7">
        <v>648</v>
      </c>
      <c r="I81" s="7">
        <v>5449585.8799999999</v>
      </c>
      <c r="J81" s="35">
        <f>+F81/D81</f>
        <v>0.94152152332821948</v>
      </c>
    </row>
    <row r="82" spans="2:11" s="27" customFormat="1" ht="15" customHeight="1">
      <c r="B82" s="6" t="s">
        <v>12576</v>
      </c>
      <c r="C82" s="7">
        <v>10981627.66</v>
      </c>
      <c r="D82" s="7">
        <v>3320</v>
      </c>
      <c r="E82" s="7">
        <v>226886</v>
      </c>
      <c r="F82" s="7">
        <v>3229</v>
      </c>
      <c r="G82" s="7">
        <v>442921.42</v>
      </c>
      <c r="H82" s="7">
        <v>91</v>
      </c>
      <c r="I82" s="7">
        <v>669807.43000000005</v>
      </c>
      <c r="J82" s="35">
        <f t="shared" ref="J82:J101" si="1">+F82/D82</f>
        <v>0.97259036144578315</v>
      </c>
    </row>
    <row r="83" spans="2:11" s="27" customFormat="1" ht="15" customHeight="1">
      <c r="B83" s="6" t="s">
        <v>12577</v>
      </c>
      <c r="C83" s="7">
        <v>7504995.8300000001</v>
      </c>
      <c r="D83" s="7">
        <v>6139</v>
      </c>
      <c r="E83" s="7">
        <v>934860.07</v>
      </c>
      <c r="F83" s="7">
        <v>5892</v>
      </c>
      <c r="G83" s="7">
        <v>1235000</v>
      </c>
      <c r="H83" s="7">
        <v>247</v>
      </c>
      <c r="I83" s="7">
        <v>2169860.0699999998</v>
      </c>
      <c r="J83" s="35">
        <f t="shared" si="1"/>
        <v>0.95976543410978987</v>
      </c>
    </row>
    <row r="84" spans="2:11" s="27" customFormat="1" ht="15" customHeight="1">
      <c r="B84" s="6" t="s">
        <v>12578</v>
      </c>
      <c r="C84" s="7">
        <v>5997174.9400000004</v>
      </c>
      <c r="D84" s="7">
        <v>4970</v>
      </c>
      <c r="E84" s="7">
        <v>1167741.3600000001</v>
      </c>
      <c r="F84" s="7">
        <v>4713</v>
      </c>
      <c r="G84" s="7">
        <v>1285000</v>
      </c>
      <c r="H84" s="7">
        <v>257</v>
      </c>
      <c r="I84" s="7">
        <v>2452741.36</v>
      </c>
      <c r="J84" s="35">
        <f t="shared" si="1"/>
        <v>0.94828973843058351</v>
      </c>
    </row>
    <row r="85" spans="2:11" s="27" customFormat="1" ht="15" customHeight="1">
      <c r="B85" s="63" t="s">
        <v>12579</v>
      </c>
      <c r="C85" s="7">
        <v>3479106.34</v>
      </c>
      <c r="D85" s="7">
        <v>15581</v>
      </c>
      <c r="E85" s="7">
        <v>1088829.18</v>
      </c>
      <c r="F85" s="7">
        <v>15447</v>
      </c>
      <c r="G85" s="7">
        <v>670000</v>
      </c>
      <c r="H85" s="7">
        <v>134</v>
      </c>
      <c r="I85" s="7">
        <v>1758829.18</v>
      </c>
      <c r="J85" s="35">
        <f t="shared" si="1"/>
        <v>0.99139978178550803</v>
      </c>
    </row>
    <row r="86" spans="2:11" s="27" customFormat="1" ht="15" customHeight="1">
      <c r="B86" s="63" t="s">
        <v>12306</v>
      </c>
      <c r="C86" s="7">
        <v>6234959.75</v>
      </c>
      <c r="D86" s="7">
        <v>29459</v>
      </c>
      <c r="E86" s="7">
        <v>711972.96</v>
      </c>
      <c r="F86" s="7">
        <v>29215</v>
      </c>
      <c r="G86" s="7">
        <v>1221180.45</v>
      </c>
      <c r="H86" s="7">
        <v>244</v>
      </c>
      <c r="I86" s="7">
        <v>1933153.41</v>
      </c>
      <c r="J86" s="35">
        <f t="shared" si="1"/>
        <v>0.99171730201296715</v>
      </c>
    </row>
    <row r="87" spans="2:11" s="27" customFormat="1" ht="15" customHeight="1">
      <c r="B87" s="63" t="s">
        <v>12580</v>
      </c>
      <c r="C87" s="7">
        <v>10586466.74</v>
      </c>
      <c r="D87" s="7">
        <v>13184</v>
      </c>
      <c r="E87" s="7">
        <v>1762622.72</v>
      </c>
      <c r="F87" s="7">
        <v>12756</v>
      </c>
      <c r="G87" s="7">
        <v>2140000</v>
      </c>
      <c r="H87" s="7">
        <v>428</v>
      </c>
      <c r="I87" s="7">
        <v>3902622.72</v>
      </c>
      <c r="J87" s="35">
        <f t="shared" si="1"/>
        <v>0.96753640776699024</v>
      </c>
    </row>
    <row r="88" spans="2:11" s="27" customFormat="1" ht="15" customHeight="1">
      <c r="B88" s="63" t="s">
        <v>12581</v>
      </c>
      <c r="C88" s="7">
        <v>7815488.6200000001</v>
      </c>
      <c r="D88" s="7">
        <v>13982</v>
      </c>
      <c r="E88" s="7">
        <v>930964.32</v>
      </c>
      <c r="F88" s="7">
        <v>13734</v>
      </c>
      <c r="G88" s="7">
        <v>1240000</v>
      </c>
      <c r="H88" s="7">
        <v>248</v>
      </c>
      <c r="I88" s="7">
        <v>2170964.3199999998</v>
      </c>
      <c r="J88" s="35">
        <f t="shared" si="1"/>
        <v>0.9822629094550136</v>
      </c>
    </row>
    <row r="89" spans="2:11" s="27" customFormat="1" ht="15" customHeight="1">
      <c r="B89" s="63" t="s">
        <v>12582</v>
      </c>
      <c r="C89" s="7">
        <v>8699621.9100000001</v>
      </c>
      <c r="D89" s="7">
        <v>24105</v>
      </c>
      <c r="E89" s="7">
        <v>2161161.4300000002</v>
      </c>
      <c r="F89" s="7">
        <v>23826</v>
      </c>
      <c r="G89" s="7">
        <v>1395000</v>
      </c>
      <c r="H89" s="7">
        <v>279</v>
      </c>
      <c r="I89" s="7">
        <v>3556161.43</v>
      </c>
      <c r="J89" s="35">
        <f t="shared" si="1"/>
        <v>0.98842563783447412</v>
      </c>
    </row>
    <row r="90" spans="2:11" s="27" customFormat="1" ht="15" customHeight="1">
      <c r="B90" s="63" t="s">
        <v>12583</v>
      </c>
      <c r="C90" s="7">
        <v>11416639.57</v>
      </c>
      <c r="D90" s="7">
        <v>9154</v>
      </c>
      <c r="E90" s="7">
        <v>1996820.66</v>
      </c>
      <c r="F90" s="7">
        <v>8746</v>
      </c>
      <c r="G90" s="7">
        <v>2040000</v>
      </c>
      <c r="H90" s="7">
        <v>408</v>
      </c>
      <c r="I90" s="7">
        <v>4036820.66</v>
      </c>
      <c r="J90" s="35">
        <f t="shared" si="1"/>
        <v>0.95542932051562157</v>
      </c>
    </row>
    <row r="91" spans="2:11" s="27" customFormat="1" ht="15" customHeight="1">
      <c r="B91" s="63" t="s">
        <v>12307</v>
      </c>
      <c r="C91" s="7">
        <v>9942939.4399999995</v>
      </c>
      <c r="D91" s="7">
        <v>18381</v>
      </c>
      <c r="E91" s="7">
        <v>2292872.16</v>
      </c>
      <c r="F91" s="7">
        <v>18021</v>
      </c>
      <c r="G91" s="7">
        <v>1800000</v>
      </c>
      <c r="H91" s="7">
        <v>360</v>
      </c>
      <c r="I91" s="7">
        <v>4092872.16</v>
      </c>
      <c r="J91" s="35">
        <f t="shared" si="1"/>
        <v>0.9804145585115065</v>
      </c>
    </row>
    <row r="92" spans="2:11" s="27" customFormat="1" ht="15" customHeight="1">
      <c r="B92" s="63" t="s">
        <v>12584</v>
      </c>
      <c r="C92" s="7">
        <v>13917983.939999999</v>
      </c>
      <c r="D92" s="7">
        <v>6965</v>
      </c>
      <c r="E92" s="7">
        <v>1879888.31</v>
      </c>
      <c r="F92" s="7">
        <v>6507</v>
      </c>
      <c r="G92" s="7">
        <v>2290000</v>
      </c>
      <c r="H92" s="7">
        <v>458</v>
      </c>
      <c r="I92" s="7">
        <v>4169888.31</v>
      </c>
      <c r="J92" s="35">
        <f t="shared" si="1"/>
        <v>0.93424264178033023</v>
      </c>
    </row>
    <row r="93" spans="2:11" s="27" customFormat="1" ht="15" customHeight="1">
      <c r="B93" s="63" t="s">
        <v>12461</v>
      </c>
      <c r="C93" s="7">
        <v>12884135.060000001</v>
      </c>
      <c r="D93" s="7">
        <v>12919</v>
      </c>
      <c r="E93" s="7">
        <v>1596723.35</v>
      </c>
      <c r="F93" s="7">
        <v>12583</v>
      </c>
      <c r="G93" s="7">
        <v>1680000</v>
      </c>
      <c r="H93" s="7">
        <v>336</v>
      </c>
      <c r="I93" s="7">
        <v>3276723.35</v>
      </c>
      <c r="J93" s="35">
        <f t="shared" si="1"/>
        <v>0.97399179503057509</v>
      </c>
    </row>
    <row r="94" spans="2:11" s="27" customFormat="1" ht="15" customHeight="1">
      <c r="B94" s="63" t="s">
        <v>12308</v>
      </c>
      <c r="C94" s="7">
        <v>11900755.15</v>
      </c>
      <c r="D94" s="7">
        <v>16476</v>
      </c>
      <c r="E94" s="7">
        <v>1461686.85</v>
      </c>
      <c r="F94" s="7">
        <v>16144</v>
      </c>
      <c r="G94" s="7">
        <v>1660000</v>
      </c>
      <c r="H94" s="7">
        <v>332</v>
      </c>
      <c r="I94" s="7">
        <v>3121686.85</v>
      </c>
      <c r="J94" s="35">
        <f t="shared" si="1"/>
        <v>0.97984947802864775</v>
      </c>
    </row>
    <row r="95" spans="2:11" ht="15" customHeight="1">
      <c r="B95" s="6" t="s">
        <v>12447</v>
      </c>
      <c r="C95" s="7">
        <v>7867491.5300000003</v>
      </c>
      <c r="D95" s="7">
        <v>2027</v>
      </c>
      <c r="E95" s="7">
        <v>453390.49</v>
      </c>
      <c r="F95" s="7">
        <v>1848</v>
      </c>
      <c r="G95" s="7">
        <v>1008766.98</v>
      </c>
      <c r="H95" s="7">
        <v>179</v>
      </c>
      <c r="I95" s="7">
        <v>1462157.46</v>
      </c>
      <c r="J95" s="35">
        <f t="shared" si="1"/>
        <v>0.91169215589541197</v>
      </c>
      <c r="K95" s="27"/>
    </row>
    <row r="96" spans="2:11" s="27" customFormat="1" ht="15" customHeight="1">
      <c r="B96" s="6" t="s">
        <v>12462</v>
      </c>
      <c r="C96" s="7">
        <v>2624297.73</v>
      </c>
      <c r="D96" s="7">
        <v>1251</v>
      </c>
      <c r="E96" s="7">
        <v>895694.07</v>
      </c>
      <c r="F96" s="7">
        <v>1179</v>
      </c>
      <c r="G96" s="7">
        <v>360000</v>
      </c>
      <c r="H96" s="7">
        <v>72</v>
      </c>
      <c r="I96" s="7">
        <v>1255694.07</v>
      </c>
      <c r="J96" s="35">
        <f t="shared" si="1"/>
        <v>0.94244604316546765</v>
      </c>
    </row>
    <row r="97" spans="1:11" s="27" customFormat="1" ht="15" customHeight="1">
      <c r="B97" s="63" t="s">
        <v>12585</v>
      </c>
      <c r="C97" s="7">
        <v>3066482.02</v>
      </c>
      <c r="D97" s="7">
        <v>9230</v>
      </c>
      <c r="E97" s="7">
        <v>626233.4</v>
      </c>
      <c r="F97" s="7">
        <v>9084</v>
      </c>
      <c r="G97" s="7">
        <v>730000</v>
      </c>
      <c r="H97" s="7">
        <v>146</v>
      </c>
      <c r="I97" s="7">
        <v>1356233.4</v>
      </c>
      <c r="J97" s="35">
        <f t="shared" si="1"/>
        <v>0.98418201516793069</v>
      </c>
    </row>
    <row r="98" spans="1:11" s="27" customFormat="1" ht="15" customHeight="1">
      <c r="B98" s="63" t="s">
        <v>12309</v>
      </c>
      <c r="C98" s="7">
        <v>5700228.25</v>
      </c>
      <c r="D98" s="7">
        <v>10183</v>
      </c>
      <c r="E98" s="7">
        <v>1504235.2</v>
      </c>
      <c r="F98" s="7">
        <v>9972</v>
      </c>
      <c r="G98" s="7">
        <v>1055000</v>
      </c>
      <c r="H98" s="7">
        <v>211</v>
      </c>
      <c r="I98" s="7">
        <v>2559235.2000000002</v>
      </c>
      <c r="J98" s="35">
        <f t="shared" si="1"/>
        <v>0.9792791908082098</v>
      </c>
    </row>
    <row r="99" spans="1:11" s="27" customFormat="1" ht="15" customHeight="1">
      <c r="B99" s="63" t="s">
        <v>12463</v>
      </c>
      <c r="C99" s="7">
        <v>14688263.07</v>
      </c>
      <c r="D99" s="7">
        <v>5141</v>
      </c>
      <c r="E99" s="7">
        <v>781414.55</v>
      </c>
      <c r="F99" s="7">
        <v>4789</v>
      </c>
      <c r="G99" s="7">
        <v>1760000</v>
      </c>
      <c r="H99" s="7">
        <v>352</v>
      </c>
      <c r="I99" s="7">
        <v>2541414.5499999998</v>
      </c>
      <c r="J99" s="35">
        <f t="shared" si="1"/>
        <v>0.93153083057770858</v>
      </c>
    </row>
    <row r="100" spans="1:11" s="27" customFormat="1" ht="15" customHeight="1">
      <c r="B100" s="63" t="s">
        <v>12337</v>
      </c>
      <c r="C100" s="7">
        <v>11129679.17</v>
      </c>
      <c r="D100" s="7">
        <v>6279</v>
      </c>
      <c r="E100" s="7">
        <v>616209.86</v>
      </c>
      <c r="F100" s="7">
        <v>5882</v>
      </c>
      <c r="G100" s="7">
        <v>1038739.76</v>
      </c>
      <c r="H100" s="7">
        <v>397</v>
      </c>
      <c r="I100" s="7">
        <v>1654949.62</v>
      </c>
      <c r="J100" s="35">
        <f t="shared" si="1"/>
        <v>0.93677337155598028</v>
      </c>
    </row>
    <row r="101" spans="1:11" ht="15" customHeight="1">
      <c r="B101" s="63" t="s">
        <v>12586</v>
      </c>
      <c r="C101" s="7">
        <v>11060913.42</v>
      </c>
      <c r="D101" s="7">
        <v>4417</v>
      </c>
      <c r="E101" s="7">
        <v>1311188.54</v>
      </c>
      <c r="F101" s="7">
        <v>4064</v>
      </c>
      <c r="G101" s="7">
        <v>1356931.26</v>
      </c>
      <c r="H101" s="7">
        <v>353</v>
      </c>
      <c r="I101" s="7">
        <v>2668119.7999999998</v>
      </c>
      <c r="J101" s="35">
        <f t="shared" si="1"/>
        <v>0.92008150328277116</v>
      </c>
      <c r="K101" s="27"/>
    </row>
    <row r="102" spans="1:11">
      <c r="A102">
        <f>+COUNTA(B11:B101)</f>
        <v>91</v>
      </c>
      <c r="B102" s="11" t="s">
        <v>12274</v>
      </c>
      <c r="C102" s="9">
        <f t="shared" ref="C102:I102" si="2">+SUM(C11:C101)</f>
        <v>803700922.05000031</v>
      </c>
      <c r="D102" s="9">
        <f t="shared" si="2"/>
        <v>1027891</v>
      </c>
      <c r="E102" s="9">
        <f t="shared" si="2"/>
        <v>161626037.11000004</v>
      </c>
      <c r="F102" s="9">
        <f t="shared" si="2"/>
        <v>1000950</v>
      </c>
      <c r="G102" s="9">
        <f t="shared" si="2"/>
        <v>133943479.51000001</v>
      </c>
      <c r="H102" s="9">
        <f t="shared" si="2"/>
        <v>26941</v>
      </c>
      <c r="I102" s="9">
        <f t="shared" si="2"/>
        <v>295569516.62000012</v>
      </c>
      <c r="J102" s="36">
        <f>+F102/D102</f>
        <v>0.97379002248292867</v>
      </c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59" t="s">
        <v>12271</v>
      </c>
      <c r="C105" s="159"/>
      <c r="D105" s="159"/>
      <c r="E105" s="159"/>
      <c r="F105" s="159"/>
      <c r="G105" s="159"/>
      <c r="H105" s="159"/>
      <c r="I105" s="159"/>
      <c r="J105" s="159"/>
    </row>
    <row r="106" spans="1:11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1" ht="28.15" customHeight="1">
      <c r="B107" s="163" t="s">
        <v>12753</v>
      </c>
      <c r="C107" s="163"/>
      <c r="D107" s="163"/>
      <c r="E107" s="163"/>
      <c r="F107" s="163"/>
      <c r="G107" s="163"/>
      <c r="H107" s="163"/>
      <c r="I107" s="163"/>
      <c r="J107" s="163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8" sqref="B8:B10"/>
    </sheetView>
  </sheetViews>
  <sheetFormatPr baseColWidth="10" defaultColWidth="11.5703125" defaultRowHeight="15"/>
  <cols>
    <col min="1" max="1" width="16.42578125" style="51" customWidth="1"/>
    <col min="2" max="2" width="72.28515625" style="51" customWidth="1"/>
    <col min="3" max="3" width="16.7109375" style="51" customWidth="1"/>
    <col min="4" max="4" width="11.5703125" style="51"/>
    <col min="5" max="5" width="15.28515625" style="51" bestFit="1" customWidth="1"/>
    <col min="6" max="6" width="12.5703125" style="51" customWidth="1"/>
    <col min="7" max="7" width="15.28515625" style="51" bestFit="1" customWidth="1"/>
    <col min="8" max="8" width="11.5703125" style="51"/>
    <col min="9" max="9" width="15.85546875" style="51" customWidth="1"/>
    <col min="10" max="10" width="16" style="51" customWidth="1"/>
    <col min="11" max="16384" width="11.5703125" style="51"/>
  </cols>
  <sheetData>
    <row r="1" spans="2:12" customFormat="1"/>
    <row r="2" spans="2:12" customFormat="1" ht="15.75">
      <c r="B2" s="155" t="s">
        <v>12275</v>
      </c>
      <c r="C2" s="155"/>
      <c r="D2" s="155"/>
      <c r="E2" s="155"/>
      <c r="F2" s="155"/>
      <c r="G2" s="155"/>
      <c r="H2" s="155"/>
      <c r="I2" s="155"/>
      <c r="J2" s="155"/>
    </row>
    <row r="3" spans="2:12" customFormat="1">
      <c r="B3" s="156" t="s">
        <v>4</v>
      </c>
      <c r="C3" s="156"/>
      <c r="D3" s="156"/>
      <c r="E3" s="156"/>
      <c r="F3" s="156"/>
      <c r="G3" s="156"/>
      <c r="H3" s="156"/>
      <c r="I3" s="156"/>
      <c r="J3" s="156"/>
    </row>
    <row r="4" spans="2:12" customFormat="1">
      <c r="B4" s="156" t="str">
        <f>+'SEGMENTO 1'!B4:J4</f>
        <v>Al 28 de febrero de 2022</v>
      </c>
      <c r="C4" s="156"/>
      <c r="D4" s="156"/>
      <c r="E4" s="156"/>
      <c r="F4" s="156"/>
      <c r="G4" s="156"/>
      <c r="H4" s="156"/>
      <c r="I4" s="156"/>
      <c r="J4" s="156"/>
    </row>
    <row r="5" spans="2:12" customFormat="1">
      <c r="B5" s="157" t="s">
        <v>26</v>
      </c>
      <c r="C5" s="157"/>
      <c r="D5" s="157"/>
      <c r="E5" s="157"/>
      <c r="F5" s="157"/>
      <c r="G5" s="157"/>
      <c r="H5" s="157"/>
      <c r="I5" s="157"/>
      <c r="J5" s="157"/>
    </row>
    <row r="6" spans="2:12" customFormat="1">
      <c r="B6" s="158" t="s">
        <v>10</v>
      </c>
      <c r="C6" s="158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41" t="s">
        <v>54</v>
      </c>
      <c r="C8" s="141" t="s">
        <v>23</v>
      </c>
      <c r="D8" s="141" t="s">
        <v>25</v>
      </c>
      <c r="E8" s="160" t="s">
        <v>13</v>
      </c>
      <c r="F8" s="161"/>
      <c r="G8" s="161"/>
      <c r="H8" s="161"/>
      <c r="I8" s="161"/>
      <c r="J8" s="162"/>
    </row>
    <row r="9" spans="2:12" customFormat="1" ht="24" customHeight="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2" customFormat="1" ht="14.45" customHeight="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2" ht="15" customHeight="1">
      <c r="B11" s="63" t="s">
        <v>12310</v>
      </c>
      <c r="C11" s="64">
        <v>3405237.24</v>
      </c>
      <c r="D11" s="64">
        <v>709</v>
      </c>
      <c r="E11" s="64">
        <v>66436.23</v>
      </c>
      <c r="F11" s="64">
        <v>281</v>
      </c>
      <c r="G11" s="64">
        <v>463744.17</v>
      </c>
      <c r="H11" s="64">
        <v>428</v>
      </c>
      <c r="I11" s="64">
        <v>530180.4</v>
      </c>
      <c r="J11" s="65">
        <f>+IFERROR(F11/D11,"N/A")</f>
        <v>0.39633286318758815</v>
      </c>
      <c r="L11" s="58"/>
    </row>
    <row r="12" spans="2:12" ht="15" customHeight="1">
      <c r="B12" s="63" t="s">
        <v>12313</v>
      </c>
      <c r="C12" s="64">
        <v>2752780.7</v>
      </c>
      <c r="D12" s="64">
        <v>3957</v>
      </c>
      <c r="E12" s="64">
        <v>179669.69</v>
      </c>
      <c r="F12" s="64">
        <v>3726</v>
      </c>
      <c r="G12" s="64">
        <v>244009.81</v>
      </c>
      <c r="H12" s="64">
        <v>231</v>
      </c>
      <c r="I12" s="64">
        <v>423679.5</v>
      </c>
      <c r="J12" s="65">
        <f t="shared" ref="J12:J75" si="0">+IFERROR(F12/D12,"N/A")</f>
        <v>0.94162244124336614</v>
      </c>
      <c r="L12" s="58"/>
    </row>
    <row r="13" spans="2:12" ht="15" customHeight="1">
      <c r="B13" s="63" t="s">
        <v>12316</v>
      </c>
      <c r="C13" s="64">
        <v>3041053.7</v>
      </c>
      <c r="D13" s="64">
        <v>7989</v>
      </c>
      <c r="E13" s="64">
        <v>611399.29</v>
      </c>
      <c r="F13" s="64">
        <v>7558</v>
      </c>
      <c r="G13" s="64">
        <v>466741.4</v>
      </c>
      <c r="H13" s="64">
        <v>431</v>
      </c>
      <c r="I13" s="64">
        <v>1078140.7</v>
      </c>
      <c r="J13" s="65">
        <f t="shared" si="0"/>
        <v>0.94605081987733131</v>
      </c>
      <c r="L13" s="58"/>
    </row>
    <row r="14" spans="2:12" ht="15" customHeight="1">
      <c r="B14" s="63" t="s">
        <v>55</v>
      </c>
      <c r="C14" s="64">
        <v>3700589.16</v>
      </c>
      <c r="D14" s="64">
        <v>2485</v>
      </c>
      <c r="E14" s="64">
        <v>242858.64</v>
      </c>
      <c r="F14" s="64">
        <v>2198</v>
      </c>
      <c r="G14" s="64">
        <v>318318.62</v>
      </c>
      <c r="H14" s="64">
        <v>287</v>
      </c>
      <c r="I14" s="64">
        <v>561177.27</v>
      </c>
      <c r="J14" s="65">
        <f t="shared" si="0"/>
        <v>0.88450704225352117</v>
      </c>
      <c r="L14" s="58"/>
    </row>
    <row r="15" spans="2:12" ht="15" customHeight="1">
      <c r="B15" s="63" t="s">
        <v>12317</v>
      </c>
      <c r="C15" s="64">
        <v>2190260.7200000002</v>
      </c>
      <c r="D15" s="64">
        <v>1664</v>
      </c>
      <c r="E15" s="64">
        <v>57561.23</v>
      </c>
      <c r="F15" s="64">
        <v>1554</v>
      </c>
      <c r="G15" s="64">
        <v>126833.02</v>
      </c>
      <c r="H15" s="64">
        <v>110</v>
      </c>
      <c r="I15" s="64">
        <v>184394.25</v>
      </c>
      <c r="J15" s="65">
        <f t="shared" si="0"/>
        <v>0.93389423076923073</v>
      </c>
      <c r="L15" s="58"/>
    </row>
    <row r="16" spans="2:12" ht="15" customHeight="1">
      <c r="B16" s="63" t="s">
        <v>12587</v>
      </c>
      <c r="C16" s="64">
        <v>2776365.18</v>
      </c>
      <c r="D16" s="64">
        <v>1679</v>
      </c>
      <c r="E16" s="64">
        <v>44069.94</v>
      </c>
      <c r="F16" s="64">
        <v>1548</v>
      </c>
      <c r="G16" s="64">
        <v>127408.97</v>
      </c>
      <c r="H16" s="64">
        <v>131</v>
      </c>
      <c r="I16" s="64">
        <v>171478.91</v>
      </c>
      <c r="J16" s="65">
        <f t="shared" si="0"/>
        <v>0.9219773674806433</v>
      </c>
      <c r="L16" s="58"/>
    </row>
    <row r="17" spans="2:12" ht="15" customHeight="1">
      <c r="B17" s="63" t="s">
        <v>12588</v>
      </c>
      <c r="C17" s="64">
        <v>4244100.2</v>
      </c>
      <c r="D17" s="64">
        <v>1787</v>
      </c>
      <c r="E17" s="64">
        <v>48136.04</v>
      </c>
      <c r="F17" s="64">
        <v>1685</v>
      </c>
      <c r="G17" s="64">
        <v>121905.74</v>
      </c>
      <c r="H17" s="64">
        <v>102</v>
      </c>
      <c r="I17" s="64">
        <v>170041.78</v>
      </c>
      <c r="J17" s="65">
        <f t="shared" si="0"/>
        <v>0.94292109681029657</v>
      </c>
      <c r="L17" s="58"/>
    </row>
    <row r="18" spans="2:12" ht="15" customHeight="1">
      <c r="B18" s="63" t="s">
        <v>12320</v>
      </c>
      <c r="C18" s="64">
        <v>1792337.11</v>
      </c>
      <c r="D18" s="64">
        <v>917</v>
      </c>
      <c r="E18" s="64">
        <v>101911.9</v>
      </c>
      <c r="F18" s="64">
        <v>303</v>
      </c>
      <c r="G18" s="64">
        <v>485613.17</v>
      </c>
      <c r="H18" s="64">
        <v>614</v>
      </c>
      <c r="I18" s="64">
        <v>587525.06999999995</v>
      </c>
      <c r="J18" s="65">
        <f t="shared" si="0"/>
        <v>0.33042529989094876</v>
      </c>
      <c r="L18" s="58"/>
    </row>
    <row r="19" spans="2:12" ht="15" customHeight="1">
      <c r="B19" s="63" t="s">
        <v>12589</v>
      </c>
      <c r="C19" s="64">
        <v>1827250.9</v>
      </c>
      <c r="D19" s="64">
        <v>6609</v>
      </c>
      <c r="E19" s="64">
        <v>324629.51</v>
      </c>
      <c r="F19" s="64">
        <v>6371</v>
      </c>
      <c r="G19" s="64">
        <v>293472.78000000003</v>
      </c>
      <c r="H19" s="64">
        <v>238</v>
      </c>
      <c r="I19" s="64">
        <v>618102.29</v>
      </c>
      <c r="J19" s="65">
        <f t="shared" si="0"/>
        <v>0.96398850052958085</v>
      </c>
      <c r="L19" s="58"/>
    </row>
    <row r="20" spans="2:12" ht="15" customHeight="1">
      <c r="B20" s="63" t="s">
        <v>12321</v>
      </c>
      <c r="C20" s="64">
        <v>1046719.99</v>
      </c>
      <c r="D20" s="64">
        <v>1208</v>
      </c>
      <c r="E20" s="64">
        <v>91079.84</v>
      </c>
      <c r="F20" s="64">
        <v>1103</v>
      </c>
      <c r="G20" s="64">
        <v>95365.89</v>
      </c>
      <c r="H20" s="64">
        <v>105</v>
      </c>
      <c r="I20" s="64">
        <v>186445.73</v>
      </c>
      <c r="J20" s="65">
        <f t="shared" si="0"/>
        <v>0.91307947019867552</v>
      </c>
      <c r="L20" s="58"/>
    </row>
    <row r="21" spans="2:12" ht="15" customHeight="1">
      <c r="B21" s="63" t="s">
        <v>12322</v>
      </c>
      <c r="C21" s="64">
        <v>2474745.2999999998</v>
      </c>
      <c r="D21" s="64">
        <v>3159</v>
      </c>
      <c r="E21" s="64">
        <v>81876.81</v>
      </c>
      <c r="F21" s="64">
        <v>3015</v>
      </c>
      <c r="G21" s="64">
        <v>144189.23000000001</v>
      </c>
      <c r="H21" s="64">
        <v>144</v>
      </c>
      <c r="I21" s="64">
        <v>226066.04</v>
      </c>
      <c r="J21" s="65">
        <f t="shared" si="0"/>
        <v>0.95441595441595439</v>
      </c>
      <c r="L21" s="58"/>
    </row>
    <row r="22" spans="2:12" ht="15" customHeight="1">
      <c r="B22" s="63" t="s">
        <v>12590</v>
      </c>
      <c r="C22" s="64">
        <v>1570609.43</v>
      </c>
      <c r="D22" s="64">
        <v>2366</v>
      </c>
      <c r="E22" s="64">
        <v>166635.22</v>
      </c>
      <c r="F22" s="64">
        <v>2240</v>
      </c>
      <c r="G22" s="64">
        <v>140887.26</v>
      </c>
      <c r="H22" s="64">
        <v>126</v>
      </c>
      <c r="I22" s="64">
        <v>307522.48</v>
      </c>
      <c r="J22" s="65">
        <f t="shared" si="0"/>
        <v>0.94674556213017746</v>
      </c>
      <c r="L22" s="58"/>
    </row>
    <row r="23" spans="2:12" ht="15" customHeight="1">
      <c r="B23" s="63" t="s">
        <v>12325</v>
      </c>
      <c r="C23" s="64">
        <v>1608333.33</v>
      </c>
      <c r="D23" s="64">
        <v>3858</v>
      </c>
      <c r="E23" s="64">
        <v>343806.83</v>
      </c>
      <c r="F23" s="64">
        <v>3671</v>
      </c>
      <c r="G23" s="64">
        <v>210857.59</v>
      </c>
      <c r="H23" s="64">
        <v>187</v>
      </c>
      <c r="I23" s="64">
        <v>554664.42000000004</v>
      </c>
      <c r="J23" s="65">
        <f t="shared" si="0"/>
        <v>0.95152928978745466</v>
      </c>
      <c r="L23" s="58"/>
    </row>
    <row r="24" spans="2:12" ht="15" customHeight="1">
      <c r="B24" s="63" t="s">
        <v>12326</v>
      </c>
      <c r="C24" s="64">
        <v>2975730.52</v>
      </c>
      <c r="D24" s="64">
        <v>2976</v>
      </c>
      <c r="E24" s="64">
        <v>314864.34000000003</v>
      </c>
      <c r="F24" s="64">
        <v>2838</v>
      </c>
      <c r="G24" s="64">
        <v>185396.75</v>
      </c>
      <c r="H24" s="64">
        <v>138</v>
      </c>
      <c r="I24" s="64">
        <v>500261.09</v>
      </c>
      <c r="J24" s="65">
        <f t="shared" si="0"/>
        <v>0.9536290322580645</v>
      </c>
      <c r="L24" s="58"/>
    </row>
    <row r="25" spans="2:12" ht="15" customHeight="1">
      <c r="B25" s="63" t="s">
        <v>12327</v>
      </c>
      <c r="C25" s="64">
        <v>1372116.88</v>
      </c>
      <c r="D25" s="64">
        <v>5181</v>
      </c>
      <c r="E25" s="64">
        <v>141114.14000000001</v>
      </c>
      <c r="F25" s="64">
        <v>5110</v>
      </c>
      <c r="G25" s="64">
        <v>79620.72</v>
      </c>
      <c r="H25" s="64">
        <v>71</v>
      </c>
      <c r="I25" s="64">
        <v>220734.87</v>
      </c>
      <c r="J25" s="65">
        <f t="shared" si="0"/>
        <v>0.98629608183748307</v>
      </c>
      <c r="L25" s="58"/>
    </row>
    <row r="26" spans="2:12" ht="15" customHeight="1">
      <c r="B26" s="63" t="s">
        <v>12328</v>
      </c>
      <c r="C26" s="64">
        <v>1547436.31</v>
      </c>
      <c r="D26" s="64">
        <v>1715</v>
      </c>
      <c r="E26" s="64">
        <v>143781.4</v>
      </c>
      <c r="F26" s="64">
        <v>1645</v>
      </c>
      <c r="G26" s="64">
        <v>64350.1</v>
      </c>
      <c r="H26" s="64">
        <v>70</v>
      </c>
      <c r="I26" s="64">
        <v>208131.5</v>
      </c>
      <c r="J26" s="65">
        <f t="shared" si="0"/>
        <v>0.95918367346938771</v>
      </c>
      <c r="L26" s="58"/>
    </row>
    <row r="27" spans="2:12" ht="15" customHeight="1">
      <c r="B27" s="63" t="s">
        <v>12330</v>
      </c>
      <c r="C27" s="64">
        <v>7134822.6100000003</v>
      </c>
      <c r="D27" s="64">
        <v>4480</v>
      </c>
      <c r="E27" s="64">
        <v>377085.06</v>
      </c>
      <c r="F27" s="64">
        <v>3967</v>
      </c>
      <c r="G27" s="64">
        <v>698101.31</v>
      </c>
      <c r="H27" s="64">
        <v>513</v>
      </c>
      <c r="I27" s="64">
        <v>1075186.3600000001</v>
      </c>
      <c r="J27" s="65">
        <f t="shared" si="0"/>
        <v>0.88549107142857142</v>
      </c>
      <c r="L27" s="58"/>
    </row>
    <row r="28" spans="2:12" ht="15" customHeight="1">
      <c r="B28" s="63" t="s">
        <v>12591</v>
      </c>
      <c r="C28" s="64">
        <v>3549806.84</v>
      </c>
      <c r="D28" s="64">
        <v>5738</v>
      </c>
      <c r="E28" s="64">
        <v>209345.39</v>
      </c>
      <c r="F28" s="64">
        <v>5448</v>
      </c>
      <c r="G28" s="64">
        <v>328571.14</v>
      </c>
      <c r="H28" s="64">
        <v>290</v>
      </c>
      <c r="I28" s="64">
        <v>537916.53</v>
      </c>
      <c r="J28" s="65">
        <f t="shared" si="0"/>
        <v>0.94945974207040784</v>
      </c>
      <c r="L28" s="58"/>
    </row>
    <row r="29" spans="2:12" ht="15" customHeight="1">
      <c r="B29" s="63" t="s">
        <v>12592</v>
      </c>
      <c r="C29" s="64">
        <v>3041836.06</v>
      </c>
      <c r="D29" s="64">
        <v>5360</v>
      </c>
      <c r="E29" s="64">
        <v>513048.38</v>
      </c>
      <c r="F29" s="64">
        <v>4984</v>
      </c>
      <c r="G29" s="64">
        <v>423201.3</v>
      </c>
      <c r="H29" s="64">
        <v>376</v>
      </c>
      <c r="I29" s="64">
        <v>936249.68</v>
      </c>
      <c r="J29" s="65">
        <f t="shared" si="0"/>
        <v>0.92985074626865671</v>
      </c>
      <c r="L29" s="58"/>
    </row>
    <row r="30" spans="2:12" ht="15" customHeight="1">
      <c r="B30" s="63" t="s">
        <v>12593</v>
      </c>
      <c r="C30" s="64">
        <v>496947.58</v>
      </c>
      <c r="D30" s="64">
        <v>3600</v>
      </c>
      <c r="E30" s="64">
        <v>144019.54999999999</v>
      </c>
      <c r="F30" s="64">
        <v>3515</v>
      </c>
      <c r="G30" s="64">
        <v>72550.06</v>
      </c>
      <c r="H30" s="64">
        <v>85</v>
      </c>
      <c r="I30" s="64">
        <v>216569.60000000001</v>
      </c>
      <c r="J30" s="65">
        <f t="shared" si="0"/>
        <v>0.97638888888888886</v>
      </c>
      <c r="L30" s="58"/>
    </row>
    <row r="31" spans="2:12" ht="15" customHeight="1">
      <c r="B31" s="63" t="s">
        <v>12594</v>
      </c>
      <c r="C31" s="64">
        <v>1670207.48</v>
      </c>
      <c r="D31" s="64">
        <v>2157</v>
      </c>
      <c r="E31" s="64">
        <v>139945.04</v>
      </c>
      <c r="F31" s="64">
        <v>1885</v>
      </c>
      <c r="G31" s="64">
        <v>259841.59</v>
      </c>
      <c r="H31" s="64">
        <v>272</v>
      </c>
      <c r="I31" s="64">
        <v>399786.63</v>
      </c>
      <c r="J31" s="65">
        <f t="shared" si="0"/>
        <v>0.87389893370421878</v>
      </c>
      <c r="L31" s="58"/>
    </row>
    <row r="32" spans="2:12" ht="15" customHeight="1">
      <c r="B32" s="63" t="s">
        <v>12595</v>
      </c>
      <c r="C32" s="64">
        <v>1584699.5</v>
      </c>
      <c r="D32" s="64">
        <v>1230</v>
      </c>
      <c r="E32" s="64">
        <v>175088.85</v>
      </c>
      <c r="F32" s="64">
        <v>998</v>
      </c>
      <c r="G32" s="64">
        <v>247137.72</v>
      </c>
      <c r="H32" s="64">
        <v>232</v>
      </c>
      <c r="I32" s="64">
        <v>422226.57</v>
      </c>
      <c r="J32" s="65">
        <f t="shared" si="0"/>
        <v>0.81138211382113823</v>
      </c>
      <c r="L32" s="58"/>
    </row>
    <row r="33" spans="2:12" ht="15" customHeight="1">
      <c r="B33" s="63" t="s">
        <v>12596</v>
      </c>
      <c r="C33" s="64">
        <v>3758248.51</v>
      </c>
      <c r="D33" s="64">
        <v>16239</v>
      </c>
      <c r="E33" s="64">
        <v>193859.22</v>
      </c>
      <c r="F33" s="64">
        <v>15951</v>
      </c>
      <c r="G33" s="64">
        <v>282147.53999999998</v>
      </c>
      <c r="H33" s="64">
        <v>288</v>
      </c>
      <c r="I33" s="64">
        <v>476006.76</v>
      </c>
      <c r="J33" s="65">
        <f t="shared" si="0"/>
        <v>0.98226491779050429</v>
      </c>
      <c r="L33" s="58"/>
    </row>
    <row r="34" spans="2:12" ht="15" customHeight="1">
      <c r="B34" s="63" t="s">
        <v>12332</v>
      </c>
      <c r="C34" s="64">
        <v>1025418.94</v>
      </c>
      <c r="D34" s="64">
        <v>1611</v>
      </c>
      <c r="E34" s="64">
        <v>122789.69</v>
      </c>
      <c r="F34" s="64">
        <v>1449</v>
      </c>
      <c r="G34" s="64">
        <v>160283.96</v>
      </c>
      <c r="H34" s="64">
        <v>162</v>
      </c>
      <c r="I34" s="64">
        <v>283073.65999999997</v>
      </c>
      <c r="J34" s="65">
        <f t="shared" si="0"/>
        <v>0.8994413407821229</v>
      </c>
      <c r="L34" s="58"/>
    </row>
    <row r="35" spans="2:12" ht="15" customHeight="1">
      <c r="B35" s="63" t="s">
        <v>12597</v>
      </c>
      <c r="C35" s="64">
        <v>915055.58</v>
      </c>
      <c r="D35" s="64">
        <v>2271</v>
      </c>
      <c r="E35" s="64">
        <v>117925.15</v>
      </c>
      <c r="F35" s="64">
        <v>2233</v>
      </c>
      <c r="G35" s="64">
        <v>46154.97</v>
      </c>
      <c r="H35" s="64">
        <v>38</v>
      </c>
      <c r="I35" s="64">
        <v>164080.12</v>
      </c>
      <c r="J35" s="65">
        <f t="shared" si="0"/>
        <v>0.98326728313518275</v>
      </c>
      <c r="L35" s="58"/>
    </row>
    <row r="36" spans="2:12" ht="15" customHeight="1">
      <c r="B36" s="63" t="s">
        <v>12336</v>
      </c>
      <c r="C36" s="64">
        <v>1687909.97</v>
      </c>
      <c r="D36" s="64">
        <v>3262</v>
      </c>
      <c r="E36" s="64">
        <v>104990.2</v>
      </c>
      <c r="F36" s="64">
        <v>3115</v>
      </c>
      <c r="G36" s="64">
        <v>158108.34</v>
      </c>
      <c r="H36" s="64">
        <v>147</v>
      </c>
      <c r="I36" s="64">
        <v>263098.53999999998</v>
      </c>
      <c r="J36" s="65">
        <f t="shared" si="0"/>
        <v>0.95493562231759654</v>
      </c>
      <c r="L36" s="58"/>
    </row>
    <row r="37" spans="2:12" ht="15" customHeight="1">
      <c r="B37" s="63" t="s">
        <v>12598</v>
      </c>
      <c r="C37" s="64">
        <v>2654738.4700000002</v>
      </c>
      <c r="D37" s="64">
        <v>5904</v>
      </c>
      <c r="E37" s="64">
        <v>349984.79</v>
      </c>
      <c r="F37" s="64">
        <v>5643</v>
      </c>
      <c r="G37" s="64">
        <v>321553.8</v>
      </c>
      <c r="H37" s="64">
        <v>261</v>
      </c>
      <c r="I37" s="64">
        <v>671538.59</v>
      </c>
      <c r="J37" s="65">
        <f t="shared" si="0"/>
        <v>0.95579268292682928</v>
      </c>
      <c r="L37" s="58"/>
    </row>
    <row r="38" spans="2:12" ht="15" customHeight="1">
      <c r="B38" s="63" t="s">
        <v>12599</v>
      </c>
      <c r="C38" s="64">
        <v>4139037.46</v>
      </c>
      <c r="D38" s="64">
        <v>2194</v>
      </c>
      <c r="E38" s="64">
        <v>114503.95</v>
      </c>
      <c r="F38" s="64">
        <v>2036</v>
      </c>
      <c r="G38" s="64">
        <v>166634.76999999999</v>
      </c>
      <c r="H38" s="64">
        <v>158</v>
      </c>
      <c r="I38" s="64">
        <v>281138.71999999997</v>
      </c>
      <c r="J38" s="65">
        <f t="shared" si="0"/>
        <v>0.92798541476754781</v>
      </c>
      <c r="L38" s="58"/>
    </row>
    <row r="39" spans="2:12" ht="15" customHeight="1">
      <c r="B39" s="63" t="s">
        <v>12343</v>
      </c>
      <c r="C39" s="64">
        <v>2588865.63</v>
      </c>
      <c r="D39" s="64">
        <v>373</v>
      </c>
      <c r="E39" s="64">
        <v>48765.26</v>
      </c>
      <c r="F39" s="64">
        <v>183</v>
      </c>
      <c r="G39" s="64">
        <v>184570.37</v>
      </c>
      <c r="H39" s="64">
        <v>190</v>
      </c>
      <c r="I39" s="64">
        <v>233335.63</v>
      </c>
      <c r="J39" s="65">
        <f t="shared" si="0"/>
        <v>0.4906166219839142</v>
      </c>
      <c r="L39" s="58"/>
    </row>
    <row r="40" spans="2:12" ht="15" customHeight="1">
      <c r="B40" s="63" t="s">
        <v>12600</v>
      </c>
      <c r="C40" s="64">
        <v>3537693.06</v>
      </c>
      <c r="D40" s="64">
        <v>19111</v>
      </c>
      <c r="E40" s="64">
        <v>1082069.05</v>
      </c>
      <c r="F40" s="64">
        <v>18617</v>
      </c>
      <c r="G40" s="64">
        <v>560707.53</v>
      </c>
      <c r="H40" s="64">
        <v>494</v>
      </c>
      <c r="I40" s="64">
        <v>1642776.57</v>
      </c>
      <c r="J40" s="65">
        <f t="shared" si="0"/>
        <v>0.97415101250588665</v>
      </c>
      <c r="L40" s="58"/>
    </row>
    <row r="41" spans="2:12" ht="15" customHeight="1">
      <c r="B41" s="63" t="s">
        <v>12601</v>
      </c>
      <c r="C41" s="64">
        <v>1367321.23</v>
      </c>
      <c r="D41" s="64">
        <v>14214</v>
      </c>
      <c r="E41" s="64">
        <v>658371.76</v>
      </c>
      <c r="F41" s="64">
        <v>14012</v>
      </c>
      <c r="G41" s="64">
        <v>217619.13</v>
      </c>
      <c r="H41" s="64">
        <v>202</v>
      </c>
      <c r="I41" s="64">
        <v>875990.89</v>
      </c>
      <c r="J41" s="65">
        <f t="shared" si="0"/>
        <v>0.98578865906852398</v>
      </c>
      <c r="L41" s="58"/>
    </row>
    <row r="42" spans="2:12" ht="15" customHeight="1">
      <c r="B42" s="63" t="s">
        <v>12602</v>
      </c>
      <c r="C42" s="64">
        <v>684678.74</v>
      </c>
      <c r="D42" s="64">
        <v>672</v>
      </c>
      <c r="E42" s="64">
        <v>62317.83</v>
      </c>
      <c r="F42" s="64">
        <v>625</v>
      </c>
      <c r="G42" s="64">
        <v>46900.81</v>
      </c>
      <c r="H42" s="64">
        <v>47</v>
      </c>
      <c r="I42" s="64">
        <v>109218.64</v>
      </c>
      <c r="J42" s="65">
        <f t="shared" si="0"/>
        <v>0.93005952380952384</v>
      </c>
      <c r="L42" s="58"/>
    </row>
    <row r="43" spans="2:12" ht="15" customHeight="1">
      <c r="B43" s="63" t="s">
        <v>12346</v>
      </c>
      <c r="C43" s="64">
        <v>1603709.86</v>
      </c>
      <c r="D43" s="64">
        <v>3155</v>
      </c>
      <c r="E43" s="64">
        <v>282157.03000000003</v>
      </c>
      <c r="F43" s="64">
        <v>3001</v>
      </c>
      <c r="G43" s="64">
        <v>171473.64</v>
      </c>
      <c r="H43" s="64">
        <v>154</v>
      </c>
      <c r="I43" s="64">
        <v>453630.67</v>
      </c>
      <c r="J43" s="65">
        <f t="shared" si="0"/>
        <v>0.95118858954041208</v>
      </c>
      <c r="L43" s="58"/>
    </row>
    <row r="44" spans="2:12" ht="15" customHeight="1">
      <c r="B44" s="63" t="s">
        <v>12603</v>
      </c>
      <c r="C44" s="64">
        <v>3460143.02</v>
      </c>
      <c r="D44" s="64">
        <v>1641</v>
      </c>
      <c r="E44" s="64">
        <v>263061.14</v>
      </c>
      <c r="F44" s="64">
        <v>1422</v>
      </c>
      <c r="G44" s="64">
        <v>254419.41</v>
      </c>
      <c r="H44" s="64">
        <v>219</v>
      </c>
      <c r="I44" s="64">
        <v>517480.55</v>
      </c>
      <c r="J44" s="65">
        <f t="shared" si="0"/>
        <v>0.86654478976234006</v>
      </c>
      <c r="L44" s="58"/>
    </row>
    <row r="45" spans="2:12" ht="15" customHeight="1">
      <c r="B45" s="63" t="s">
        <v>12604</v>
      </c>
      <c r="C45" s="64">
        <v>2918781.36</v>
      </c>
      <c r="D45" s="64">
        <v>6345</v>
      </c>
      <c r="E45" s="64">
        <v>497544.86</v>
      </c>
      <c r="F45" s="64">
        <v>6050</v>
      </c>
      <c r="G45" s="64">
        <v>406759.21</v>
      </c>
      <c r="H45" s="64">
        <v>295</v>
      </c>
      <c r="I45" s="64">
        <v>904304.07</v>
      </c>
      <c r="J45" s="65">
        <f t="shared" si="0"/>
        <v>0.9535066981875493</v>
      </c>
      <c r="L45" s="58"/>
    </row>
    <row r="46" spans="2:12" ht="15" customHeight="1">
      <c r="B46" s="63" t="s">
        <v>12352</v>
      </c>
      <c r="C46" s="64">
        <v>2629108.73</v>
      </c>
      <c r="D46" s="64">
        <v>4910</v>
      </c>
      <c r="E46" s="64">
        <v>1176363.99</v>
      </c>
      <c r="F46" s="64">
        <v>4559</v>
      </c>
      <c r="G46" s="64">
        <v>407898.55</v>
      </c>
      <c r="H46" s="64">
        <v>351</v>
      </c>
      <c r="I46" s="64">
        <v>1584262.54</v>
      </c>
      <c r="J46" s="65">
        <f t="shared" si="0"/>
        <v>0.92851323828920573</v>
      </c>
      <c r="L46" s="58"/>
    </row>
    <row r="47" spans="2:12" ht="15" customHeight="1">
      <c r="B47" s="63" t="s">
        <v>12354</v>
      </c>
      <c r="C47" s="64">
        <v>796897.33</v>
      </c>
      <c r="D47" s="64">
        <v>368</v>
      </c>
      <c r="E47" s="64">
        <v>39661.97</v>
      </c>
      <c r="F47" s="64">
        <v>109</v>
      </c>
      <c r="G47" s="64">
        <v>212103.26</v>
      </c>
      <c r="H47" s="64">
        <v>259</v>
      </c>
      <c r="I47" s="64">
        <v>251765.23</v>
      </c>
      <c r="J47" s="65">
        <f t="shared" si="0"/>
        <v>0.29619565217391303</v>
      </c>
      <c r="L47" s="58"/>
    </row>
    <row r="48" spans="2:12" ht="15" customHeight="1">
      <c r="B48" s="63" t="s">
        <v>12605</v>
      </c>
      <c r="C48" s="64">
        <v>1560007.64</v>
      </c>
      <c r="D48" s="64">
        <v>5760</v>
      </c>
      <c r="E48" s="64">
        <v>237703.11</v>
      </c>
      <c r="F48" s="64">
        <v>5629</v>
      </c>
      <c r="G48" s="64">
        <v>144321.76999999999</v>
      </c>
      <c r="H48" s="64">
        <v>131</v>
      </c>
      <c r="I48" s="64">
        <v>382024.88</v>
      </c>
      <c r="J48" s="65">
        <f t="shared" si="0"/>
        <v>0.97725694444444444</v>
      </c>
      <c r="L48" s="58"/>
    </row>
    <row r="49" spans="2:12" ht="15" customHeight="1">
      <c r="B49" s="63" t="s">
        <v>12606</v>
      </c>
      <c r="C49" s="64">
        <v>691284.92</v>
      </c>
      <c r="D49" s="64">
        <v>57</v>
      </c>
      <c r="E49" s="64">
        <v>125.59</v>
      </c>
      <c r="F49" s="64">
        <v>1</v>
      </c>
      <c r="G49" s="64">
        <v>46887.1</v>
      </c>
      <c r="H49" s="64">
        <v>56</v>
      </c>
      <c r="I49" s="64">
        <v>47012.69</v>
      </c>
      <c r="J49" s="65">
        <f t="shared" si="0"/>
        <v>1.7543859649122806E-2</v>
      </c>
      <c r="L49" s="58"/>
    </row>
    <row r="50" spans="2:12" ht="15" customHeight="1">
      <c r="B50" s="63" t="s">
        <v>12607</v>
      </c>
      <c r="C50" s="64">
        <v>1052232.71</v>
      </c>
      <c r="D50" s="64">
        <v>1334</v>
      </c>
      <c r="E50" s="64">
        <v>292257.37</v>
      </c>
      <c r="F50" s="64">
        <v>1086</v>
      </c>
      <c r="G50" s="64">
        <v>247627.72</v>
      </c>
      <c r="H50" s="64">
        <v>248</v>
      </c>
      <c r="I50" s="64">
        <v>539885.1</v>
      </c>
      <c r="J50" s="65">
        <f t="shared" si="0"/>
        <v>0.81409295352323841</v>
      </c>
      <c r="L50" s="58"/>
    </row>
    <row r="51" spans="2:12" ht="15" customHeight="1">
      <c r="B51" s="63" t="s">
        <v>12608</v>
      </c>
      <c r="C51" s="64">
        <v>1026458.52</v>
      </c>
      <c r="D51" s="64">
        <v>1620</v>
      </c>
      <c r="E51" s="64">
        <v>137659.44</v>
      </c>
      <c r="F51" s="64">
        <v>1500</v>
      </c>
      <c r="G51" s="64">
        <v>129152.63</v>
      </c>
      <c r="H51" s="64">
        <v>120</v>
      </c>
      <c r="I51" s="64">
        <v>266812.07</v>
      </c>
      <c r="J51" s="65">
        <f t="shared" si="0"/>
        <v>0.92592592592592593</v>
      </c>
      <c r="L51" s="58"/>
    </row>
    <row r="52" spans="2:12" ht="15" customHeight="1">
      <c r="B52" s="63" t="s">
        <v>12609</v>
      </c>
      <c r="C52" s="64">
        <v>2853370.31</v>
      </c>
      <c r="D52" s="64">
        <v>4681</v>
      </c>
      <c r="E52" s="64">
        <v>1289474.6100000001</v>
      </c>
      <c r="F52" s="64">
        <v>4379</v>
      </c>
      <c r="G52" s="64">
        <v>618741.14</v>
      </c>
      <c r="H52" s="64">
        <v>302</v>
      </c>
      <c r="I52" s="64">
        <v>1908215.74</v>
      </c>
      <c r="J52" s="65">
        <f t="shared" si="0"/>
        <v>0.93548387096774188</v>
      </c>
      <c r="L52" s="58"/>
    </row>
    <row r="53" spans="2:12" ht="15" customHeight="1">
      <c r="B53" s="63" t="s">
        <v>12356</v>
      </c>
      <c r="C53" s="64">
        <v>509652.46</v>
      </c>
      <c r="D53" s="64">
        <v>585</v>
      </c>
      <c r="E53" s="64">
        <v>142069.97</v>
      </c>
      <c r="F53" s="64">
        <v>438</v>
      </c>
      <c r="G53" s="64">
        <v>178659.23</v>
      </c>
      <c r="H53" s="64">
        <v>147</v>
      </c>
      <c r="I53" s="64">
        <v>320729.2</v>
      </c>
      <c r="J53" s="65">
        <f t="shared" si="0"/>
        <v>0.74871794871794872</v>
      </c>
      <c r="L53" s="58"/>
    </row>
    <row r="54" spans="2:12" ht="15" customHeight="1">
      <c r="B54" s="63" t="s">
        <v>12357</v>
      </c>
      <c r="C54" s="64">
        <v>2274731.85</v>
      </c>
      <c r="D54" s="64">
        <v>2059</v>
      </c>
      <c r="E54" s="64">
        <v>331054.42</v>
      </c>
      <c r="F54" s="64">
        <v>1132</v>
      </c>
      <c r="G54" s="64">
        <v>673245.43</v>
      </c>
      <c r="H54" s="64">
        <v>927</v>
      </c>
      <c r="I54" s="64">
        <v>1004299.86</v>
      </c>
      <c r="J54" s="65">
        <f t="shared" si="0"/>
        <v>0.54978144730451672</v>
      </c>
      <c r="L54" s="58"/>
    </row>
    <row r="55" spans="2:12" ht="15" customHeight="1">
      <c r="B55" s="63" t="s">
        <v>12358</v>
      </c>
      <c r="C55" s="64">
        <v>2534969.7000000002</v>
      </c>
      <c r="D55" s="64">
        <v>1407</v>
      </c>
      <c r="E55" s="64">
        <v>370524.12</v>
      </c>
      <c r="F55" s="64">
        <v>1166</v>
      </c>
      <c r="G55" s="64">
        <v>251713.68</v>
      </c>
      <c r="H55" s="64">
        <v>241</v>
      </c>
      <c r="I55" s="64">
        <v>622237.80000000005</v>
      </c>
      <c r="J55" s="65">
        <f t="shared" si="0"/>
        <v>0.82871357498223175</v>
      </c>
      <c r="L55" s="58"/>
    </row>
    <row r="56" spans="2:12" ht="15" customHeight="1">
      <c r="B56" s="63" t="s">
        <v>12361</v>
      </c>
      <c r="C56" s="64">
        <v>1050105.31</v>
      </c>
      <c r="D56" s="64">
        <v>1950</v>
      </c>
      <c r="E56" s="64">
        <v>406691.78</v>
      </c>
      <c r="F56" s="64">
        <v>1704</v>
      </c>
      <c r="G56" s="64">
        <v>246000</v>
      </c>
      <c r="H56" s="64">
        <v>246</v>
      </c>
      <c r="I56" s="64">
        <v>652691.78</v>
      </c>
      <c r="J56" s="65">
        <f t="shared" si="0"/>
        <v>0.87384615384615383</v>
      </c>
      <c r="L56" s="58"/>
    </row>
    <row r="57" spans="2:12" ht="15" customHeight="1">
      <c r="B57" s="63" t="s">
        <v>12362</v>
      </c>
      <c r="C57" s="64">
        <v>2768509.41</v>
      </c>
      <c r="D57" s="64">
        <v>2485</v>
      </c>
      <c r="E57" s="64">
        <v>632003.06999999995</v>
      </c>
      <c r="F57" s="64">
        <v>1759</v>
      </c>
      <c r="G57" s="64">
        <v>662228.91</v>
      </c>
      <c r="H57" s="64">
        <v>726</v>
      </c>
      <c r="I57" s="64">
        <v>1294231.99</v>
      </c>
      <c r="J57" s="65">
        <f t="shared" si="0"/>
        <v>0.70784708249496986</v>
      </c>
      <c r="L57" s="58"/>
    </row>
    <row r="58" spans="2:12" ht="15" customHeight="1">
      <c r="B58" s="63" t="s">
        <v>12610</v>
      </c>
      <c r="C58" s="64">
        <v>821989.31</v>
      </c>
      <c r="D58" s="64">
        <v>7618</v>
      </c>
      <c r="E58" s="64">
        <v>190859.25</v>
      </c>
      <c r="F58" s="64">
        <v>7335</v>
      </c>
      <c r="G58" s="64">
        <v>262971.56</v>
      </c>
      <c r="H58" s="64">
        <v>283</v>
      </c>
      <c r="I58" s="64">
        <v>453830.81</v>
      </c>
      <c r="J58" s="65">
        <f t="shared" si="0"/>
        <v>0.96285114203202937</v>
      </c>
      <c r="L58" s="58"/>
    </row>
    <row r="59" spans="2:12" ht="15" customHeight="1">
      <c r="B59" s="63" t="s">
        <v>12611</v>
      </c>
      <c r="C59" s="64">
        <v>2583100.25</v>
      </c>
      <c r="D59" s="64">
        <v>5298</v>
      </c>
      <c r="E59" s="64">
        <v>536450.78</v>
      </c>
      <c r="F59" s="64">
        <v>5022</v>
      </c>
      <c r="G59" s="64">
        <v>318034.95</v>
      </c>
      <c r="H59" s="64">
        <v>276</v>
      </c>
      <c r="I59" s="64">
        <v>854485.73</v>
      </c>
      <c r="J59" s="65">
        <f t="shared" si="0"/>
        <v>0.94790486976217436</v>
      </c>
      <c r="L59" s="58"/>
    </row>
    <row r="60" spans="2:12" ht="15" customHeight="1">
      <c r="B60" s="63" t="s">
        <v>12365</v>
      </c>
      <c r="C60" s="64">
        <v>2257040.5</v>
      </c>
      <c r="D60" s="64">
        <v>1045</v>
      </c>
      <c r="E60" s="64">
        <v>233195.27</v>
      </c>
      <c r="F60" s="64">
        <v>525</v>
      </c>
      <c r="G60" s="64">
        <v>521016.04</v>
      </c>
      <c r="H60" s="64">
        <v>520</v>
      </c>
      <c r="I60" s="64">
        <v>754211.31</v>
      </c>
      <c r="J60" s="65">
        <f t="shared" si="0"/>
        <v>0.50239234449760761</v>
      </c>
      <c r="L60" s="58"/>
    </row>
    <row r="61" spans="2:12" ht="15" customHeight="1">
      <c r="B61" s="63" t="s">
        <v>12366</v>
      </c>
      <c r="C61" s="64">
        <v>1646384.7</v>
      </c>
      <c r="D61" s="64">
        <v>1040</v>
      </c>
      <c r="E61" s="64">
        <v>224519.64</v>
      </c>
      <c r="F61" s="64">
        <v>678</v>
      </c>
      <c r="G61" s="64">
        <v>367480.37</v>
      </c>
      <c r="H61" s="64">
        <v>362</v>
      </c>
      <c r="I61" s="64">
        <v>592000.01</v>
      </c>
      <c r="J61" s="65">
        <f t="shared" si="0"/>
        <v>0.65192307692307694</v>
      </c>
      <c r="L61" s="58"/>
    </row>
    <row r="62" spans="2:12" ht="15" customHeight="1">
      <c r="B62" s="63" t="s">
        <v>12368</v>
      </c>
      <c r="C62" s="64">
        <v>372541.81</v>
      </c>
      <c r="D62" s="64">
        <v>448</v>
      </c>
      <c r="E62" s="64">
        <v>94404.62</v>
      </c>
      <c r="F62" s="64">
        <v>403</v>
      </c>
      <c r="G62" s="64">
        <v>46695.88</v>
      </c>
      <c r="H62" s="64">
        <v>45</v>
      </c>
      <c r="I62" s="64">
        <v>141100.5</v>
      </c>
      <c r="J62" s="65">
        <f t="shared" si="0"/>
        <v>0.8995535714285714</v>
      </c>
      <c r="L62" s="58"/>
    </row>
    <row r="63" spans="2:12" ht="15" customHeight="1">
      <c r="B63" s="63" t="s">
        <v>12369</v>
      </c>
      <c r="C63" s="64">
        <v>956744.91</v>
      </c>
      <c r="D63" s="64">
        <v>9329</v>
      </c>
      <c r="E63" s="64">
        <v>219926.63</v>
      </c>
      <c r="F63" s="64">
        <v>9223</v>
      </c>
      <c r="G63" s="64">
        <v>106000</v>
      </c>
      <c r="H63" s="64">
        <v>106</v>
      </c>
      <c r="I63" s="64">
        <v>325926.63</v>
      </c>
      <c r="J63" s="65">
        <f t="shared" si="0"/>
        <v>0.98863758173437666</v>
      </c>
      <c r="L63" s="58"/>
    </row>
    <row r="64" spans="2:12" ht="15" customHeight="1">
      <c r="B64" s="63" t="s">
        <v>12373</v>
      </c>
      <c r="C64" s="64">
        <v>1081548.1100000001</v>
      </c>
      <c r="D64" s="64">
        <v>3140</v>
      </c>
      <c r="E64" s="64">
        <v>228369.41</v>
      </c>
      <c r="F64" s="64">
        <v>2999</v>
      </c>
      <c r="G64" s="64">
        <v>161391.98000000001</v>
      </c>
      <c r="H64" s="64">
        <v>141</v>
      </c>
      <c r="I64" s="64">
        <v>389761.38</v>
      </c>
      <c r="J64" s="65">
        <f t="shared" si="0"/>
        <v>0.95509554140127384</v>
      </c>
      <c r="L64" s="58"/>
    </row>
    <row r="65" spans="2:12" ht="15" customHeight="1">
      <c r="B65" s="63" t="s">
        <v>12374</v>
      </c>
      <c r="C65" s="64">
        <v>2432372.96</v>
      </c>
      <c r="D65" s="64">
        <v>6056</v>
      </c>
      <c r="E65" s="64">
        <v>602050.38</v>
      </c>
      <c r="F65" s="64">
        <v>5624</v>
      </c>
      <c r="G65" s="64">
        <v>456647.95</v>
      </c>
      <c r="H65" s="64">
        <v>432</v>
      </c>
      <c r="I65" s="64">
        <v>1058698.33</v>
      </c>
      <c r="J65" s="65">
        <f t="shared" si="0"/>
        <v>0.92866578599735794</v>
      </c>
      <c r="L65" s="58"/>
    </row>
    <row r="66" spans="2:12" ht="15" customHeight="1">
      <c r="B66" s="63" t="s">
        <v>12375</v>
      </c>
      <c r="C66" s="64">
        <v>1263876.1299999999</v>
      </c>
      <c r="D66" s="64">
        <v>1161</v>
      </c>
      <c r="E66" s="64">
        <v>46296.3</v>
      </c>
      <c r="F66" s="64">
        <v>1077</v>
      </c>
      <c r="G66" s="64">
        <v>79632.11</v>
      </c>
      <c r="H66" s="64">
        <v>84</v>
      </c>
      <c r="I66" s="64">
        <v>125928.41</v>
      </c>
      <c r="J66" s="65">
        <f t="shared" si="0"/>
        <v>0.92764857881136953</v>
      </c>
      <c r="L66" s="58"/>
    </row>
    <row r="67" spans="2:12" ht="15" customHeight="1">
      <c r="B67" s="63" t="s">
        <v>48</v>
      </c>
      <c r="C67" s="64">
        <v>2401362.5299999998</v>
      </c>
      <c r="D67" s="64">
        <v>2774</v>
      </c>
      <c r="E67" s="64">
        <v>195062.32</v>
      </c>
      <c r="F67" s="64">
        <v>2553</v>
      </c>
      <c r="G67" s="64">
        <v>243296.65</v>
      </c>
      <c r="H67" s="64">
        <v>221</v>
      </c>
      <c r="I67" s="64">
        <v>438358.96</v>
      </c>
      <c r="J67" s="65">
        <f t="shared" si="0"/>
        <v>0.92033165104542181</v>
      </c>
      <c r="L67" s="58"/>
    </row>
    <row r="68" spans="2:12" ht="15" customHeight="1">
      <c r="B68" s="63" t="s">
        <v>12379</v>
      </c>
      <c r="C68" s="64">
        <v>813935.84</v>
      </c>
      <c r="D68" s="64">
        <v>2705</v>
      </c>
      <c r="E68" s="64">
        <v>137469.72</v>
      </c>
      <c r="F68" s="64">
        <v>2581</v>
      </c>
      <c r="G68" s="64">
        <v>113093.55</v>
      </c>
      <c r="H68" s="64">
        <v>124</v>
      </c>
      <c r="I68" s="64">
        <v>250563.27</v>
      </c>
      <c r="J68" s="65">
        <f t="shared" si="0"/>
        <v>0.95415896487985208</v>
      </c>
      <c r="L68" s="58"/>
    </row>
    <row r="69" spans="2:12" ht="15" customHeight="1">
      <c r="B69" s="63" t="s">
        <v>12380</v>
      </c>
      <c r="C69" s="64">
        <v>1036288.46</v>
      </c>
      <c r="D69" s="64">
        <v>1097</v>
      </c>
      <c r="E69" s="64">
        <v>57117.32</v>
      </c>
      <c r="F69" s="64">
        <v>1024</v>
      </c>
      <c r="G69" s="64">
        <v>79755.81</v>
      </c>
      <c r="H69" s="64">
        <v>73</v>
      </c>
      <c r="I69" s="64">
        <v>136873.14000000001</v>
      </c>
      <c r="J69" s="65">
        <f t="shared" si="0"/>
        <v>0.93345487693710116</v>
      </c>
      <c r="L69" s="58"/>
    </row>
    <row r="70" spans="2:12" ht="15" customHeight="1">
      <c r="B70" s="63" t="s">
        <v>12612</v>
      </c>
      <c r="C70" s="64">
        <v>2462002.27</v>
      </c>
      <c r="D70" s="64">
        <v>1047</v>
      </c>
      <c r="E70" s="64">
        <v>128712.59</v>
      </c>
      <c r="F70" s="64">
        <v>330</v>
      </c>
      <c r="G70" s="64">
        <v>741383.27</v>
      </c>
      <c r="H70" s="64">
        <v>717</v>
      </c>
      <c r="I70" s="64">
        <v>870095.86</v>
      </c>
      <c r="J70" s="65">
        <f t="shared" si="0"/>
        <v>0.31518624641833809</v>
      </c>
      <c r="L70" s="58"/>
    </row>
    <row r="71" spans="2:12" ht="15" customHeight="1">
      <c r="B71" s="63" t="s">
        <v>12381</v>
      </c>
      <c r="C71" s="64">
        <v>1048064.16</v>
      </c>
      <c r="D71" s="64">
        <v>1533</v>
      </c>
      <c r="E71" s="64">
        <v>100639.38</v>
      </c>
      <c r="F71" s="64">
        <v>1443</v>
      </c>
      <c r="G71" s="64">
        <v>96961.26</v>
      </c>
      <c r="H71" s="64">
        <v>90</v>
      </c>
      <c r="I71" s="64">
        <v>197600.64000000001</v>
      </c>
      <c r="J71" s="65">
        <f t="shared" si="0"/>
        <v>0.94129158512720157</v>
      </c>
      <c r="L71" s="58"/>
    </row>
    <row r="72" spans="2:12" ht="15" customHeight="1">
      <c r="B72" s="63" t="s">
        <v>12613</v>
      </c>
      <c r="C72" s="64">
        <v>4306349.3</v>
      </c>
      <c r="D72" s="64">
        <v>12435</v>
      </c>
      <c r="E72" s="64">
        <v>492996.16</v>
      </c>
      <c r="F72" s="64">
        <v>12034</v>
      </c>
      <c r="G72" s="64">
        <v>481050.08</v>
      </c>
      <c r="H72" s="64">
        <v>401</v>
      </c>
      <c r="I72" s="64">
        <v>974046.24</v>
      </c>
      <c r="J72" s="65">
        <f t="shared" si="0"/>
        <v>0.9677523120225171</v>
      </c>
      <c r="L72" s="58"/>
    </row>
    <row r="73" spans="2:12" ht="15" customHeight="1">
      <c r="B73" s="63" t="s">
        <v>12382</v>
      </c>
      <c r="C73" s="64">
        <v>1993632.17</v>
      </c>
      <c r="D73" s="64">
        <v>2244</v>
      </c>
      <c r="E73" s="64">
        <v>185298.04</v>
      </c>
      <c r="F73" s="64">
        <v>2160</v>
      </c>
      <c r="G73" s="64">
        <v>87607.02</v>
      </c>
      <c r="H73" s="64">
        <v>84</v>
      </c>
      <c r="I73" s="64">
        <v>272905.06</v>
      </c>
      <c r="J73" s="65">
        <f t="shared" si="0"/>
        <v>0.96256684491978606</v>
      </c>
      <c r="L73" s="58"/>
    </row>
    <row r="74" spans="2:12" ht="15" customHeight="1">
      <c r="B74" s="63" t="s">
        <v>12614</v>
      </c>
      <c r="C74" s="64">
        <v>2508604.7200000002</v>
      </c>
      <c r="D74" s="64">
        <v>3159</v>
      </c>
      <c r="E74" s="64">
        <v>303853.52</v>
      </c>
      <c r="F74" s="64">
        <v>2915</v>
      </c>
      <c r="G74" s="64">
        <v>239993.16</v>
      </c>
      <c r="H74" s="64">
        <v>244</v>
      </c>
      <c r="I74" s="64">
        <v>543846.68999999994</v>
      </c>
      <c r="J74" s="65">
        <f t="shared" si="0"/>
        <v>0.92276036720481169</v>
      </c>
      <c r="L74" s="58"/>
    </row>
    <row r="75" spans="2:12" ht="15" customHeight="1">
      <c r="B75" s="63" t="s">
        <v>12386</v>
      </c>
      <c r="C75" s="64">
        <v>1788575.44</v>
      </c>
      <c r="D75" s="64">
        <v>2580</v>
      </c>
      <c r="E75" s="64">
        <v>179147.28</v>
      </c>
      <c r="F75" s="64">
        <v>2435</v>
      </c>
      <c r="G75" s="64">
        <v>181870.59</v>
      </c>
      <c r="H75" s="64">
        <v>145</v>
      </c>
      <c r="I75" s="64">
        <v>361017.87</v>
      </c>
      <c r="J75" s="65">
        <f t="shared" si="0"/>
        <v>0.94379844961240311</v>
      </c>
      <c r="L75" s="58"/>
    </row>
    <row r="76" spans="2:12" ht="15" customHeight="1">
      <c r="B76" s="63" t="s">
        <v>12615</v>
      </c>
      <c r="C76" s="64">
        <v>2056745.37</v>
      </c>
      <c r="D76" s="64">
        <v>2595</v>
      </c>
      <c r="E76" s="64">
        <v>63271.58</v>
      </c>
      <c r="F76" s="64">
        <v>2489</v>
      </c>
      <c r="G76" s="64">
        <v>120550.62</v>
      </c>
      <c r="H76" s="64">
        <v>106</v>
      </c>
      <c r="I76" s="64">
        <v>183822.2</v>
      </c>
      <c r="J76" s="65">
        <f t="shared" ref="J76:J138" si="1">+IFERROR(F76/D76,"N/A")</f>
        <v>0.95915221579961463</v>
      </c>
      <c r="L76" s="58"/>
    </row>
    <row r="77" spans="2:12" ht="15" customHeight="1">
      <c r="B77" s="63" t="s">
        <v>12387</v>
      </c>
      <c r="C77" s="64">
        <v>2915911.32</v>
      </c>
      <c r="D77" s="64">
        <v>2391</v>
      </c>
      <c r="E77" s="64">
        <v>353161.71</v>
      </c>
      <c r="F77" s="64">
        <v>2187</v>
      </c>
      <c r="G77" s="64">
        <v>226800.93</v>
      </c>
      <c r="H77" s="64">
        <v>204</v>
      </c>
      <c r="I77" s="64">
        <v>579962.64</v>
      </c>
      <c r="J77" s="65">
        <f t="shared" si="1"/>
        <v>0.91468005018820575</v>
      </c>
      <c r="L77" s="58"/>
    </row>
    <row r="78" spans="2:12" ht="15" customHeight="1">
      <c r="B78" s="63" t="s">
        <v>12616</v>
      </c>
      <c r="C78" s="64">
        <v>1631403.07</v>
      </c>
      <c r="D78" s="64">
        <v>1144</v>
      </c>
      <c r="E78" s="64">
        <v>53844.639999999999</v>
      </c>
      <c r="F78" s="64">
        <v>1039</v>
      </c>
      <c r="G78" s="64">
        <v>109897.15</v>
      </c>
      <c r="H78" s="64">
        <v>105</v>
      </c>
      <c r="I78" s="64">
        <v>163741.79999999999</v>
      </c>
      <c r="J78" s="65">
        <f t="shared" si="1"/>
        <v>0.90821678321678323</v>
      </c>
      <c r="L78" s="58"/>
    </row>
    <row r="79" spans="2:12" ht="15" customHeight="1">
      <c r="B79" s="63" t="s">
        <v>12617</v>
      </c>
      <c r="C79" s="64">
        <v>1130526.3999999999</v>
      </c>
      <c r="D79" s="64">
        <v>1436</v>
      </c>
      <c r="E79" s="64">
        <v>74768.490000000005</v>
      </c>
      <c r="F79" s="64">
        <v>1365</v>
      </c>
      <c r="G79" s="64">
        <v>76022.42</v>
      </c>
      <c r="H79" s="64">
        <v>71</v>
      </c>
      <c r="I79" s="64">
        <v>150790.91</v>
      </c>
      <c r="J79" s="65">
        <f t="shared" si="1"/>
        <v>0.95055710306406682</v>
      </c>
      <c r="L79" s="58"/>
    </row>
    <row r="80" spans="2:12" ht="15" customHeight="1">
      <c r="B80" s="63" t="s">
        <v>12388</v>
      </c>
      <c r="C80" s="64">
        <v>1464270.36</v>
      </c>
      <c r="D80" s="64">
        <v>1147</v>
      </c>
      <c r="E80" s="64">
        <v>61904.04</v>
      </c>
      <c r="F80" s="64">
        <v>1079</v>
      </c>
      <c r="G80" s="64">
        <v>89182.48</v>
      </c>
      <c r="H80" s="64">
        <v>68</v>
      </c>
      <c r="I80" s="64">
        <v>151086.51999999999</v>
      </c>
      <c r="J80" s="65">
        <f t="shared" si="1"/>
        <v>0.94071490845684391</v>
      </c>
      <c r="L80" s="58"/>
    </row>
    <row r="81" spans="2:12" ht="15" customHeight="1">
      <c r="B81" s="63" t="s">
        <v>12389</v>
      </c>
      <c r="C81" s="64">
        <v>917448.77</v>
      </c>
      <c r="D81" s="64">
        <v>385</v>
      </c>
      <c r="E81" s="64">
        <v>11617.1</v>
      </c>
      <c r="F81" s="64">
        <v>208</v>
      </c>
      <c r="G81" s="64">
        <v>180127.3</v>
      </c>
      <c r="H81" s="64">
        <v>177</v>
      </c>
      <c r="I81" s="64">
        <v>191744.4</v>
      </c>
      <c r="J81" s="65">
        <f t="shared" si="1"/>
        <v>0.54025974025974022</v>
      </c>
      <c r="L81" s="58"/>
    </row>
    <row r="82" spans="2:12" ht="15" customHeight="1">
      <c r="B82" s="63" t="s">
        <v>12391</v>
      </c>
      <c r="C82" s="64">
        <v>439502.84</v>
      </c>
      <c r="D82" s="64">
        <v>19021</v>
      </c>
      <c r="E82" s="64">
        <v>275760.69</v>
      </c>
      <c r="F82" s="64">
        <v>18958</v>
      </c>
      <c r="G82" s="64">
        <v>57025.86</v>
      </c>
      <c r="H82" s="64">
        <v>63</v>
      </c>
      <c r="I82" s="64">
        <v>332786.55</v>
      </c>
      <c r="J82" s="65">
        <f t="shared" si="1"/>
        <v>0.99668787130014191</v>
      </c>
      <c r="L82" s="58"/>
    </row>
    <row r="83" spans="2:12" ht="15" customHeight="1">
      <c r="B83" s="63" t="s">
        <v>12392</v>
      </c>
      <c r="C83" s="64">
        <v>1735872.58</v>
      </c>
      <c r="D83" s="64">
        <v>4456</v>
      </c>
      <c r="E83" s="64">
        <v>335721.63</v>
      </c>
      <c r="F83" s="64">
        <v>4202</v>
      </c>
      <c r="G83" s="64">
        <v>264735.03000000003</v>
      </c>
      <c r="H83" s="64">
        <v>254</v>
      </c>
      <c r="I83" s="64">
        <v>600456.66</v>
      </c>
      <c r="J83" s="65">
        <f t="shared" si="1"/>
        <v>0.94299820466786355</v>
      </c>
      <c r="L83" s="58"/>
    </row>
    <row r="84" spans="2:12" ht="15" customHeight="1">
      <c r="B84" s="63" t="s">
        <v>12393</v>
      </c>
      <c r="C84" s="64">
        <v>671844.3</v>
      </c>
      <c r="D84" s="64">
        <v>3618</v>
      </c>
      <c r="E84" s="64">
        <v>200137.22</v>
      </c>
      <c r="F84" s="64">
        <v>3459</v>
      </c>
      <c r="G84" s="64">
        <v>147436.85</v>
      </c>
      <c r="H84" s="64">
        <v>159</v>
      </c>
      <c r="I84" s="64">
        <v>347574.07</v>
      </c>
      <c r="J84" s="65">
        <f t="shared" si="1"/>
        <v>0.95605306799336653</v>
      </c>
      <c r="L84" s="58"/>
    </row>
    <row r="85" spans="2:12" ht="15" customHeight="1">
      <c r="B85" s="63" t="s">
        <v>12618</v>
      </c>
      <c r="C85" s="64">
        <v>1414769.2</v>
      </c>
      <c r="D85" s="64">
        <v>2181</v>
      </c>
      <c r="E85" s="64">
        <v>287551.96999999997</v>
      </c>
      <c r="F85" s="64">
        <v>2133</v>
      </c>
      <c r="G85" s="64">
        <v>53047.88</v>
      </c>
      <c r="H85" s="64">
        <v>48</v>
      </c>
      <c r="I85" s="64">
        <v>340599.85</v>
      </c>
      <c r="J85" s="65">
        <f t="shared" si="1"/>
        <v>0.97799174690508939</v>
      </c>
      <c r="L85" s="58"/>
    </row>
    <row r="86" spans="2:12" ht="15" customHeight="1">
      <c r="B86" s="63" t="s">
        <v>12395</v>
      </c>
      <c r="C86" s="64">
        <v>1421117.27</v>
      </c>
      <c r="D86" s="64">
        <v>1720</v>
      </c>
      <c r="E86" s="64">
        <v>277371.28999999998</v>
      </c>
      <c r="F86" s="64">
        <v>1360</v>
      </c>
      <c r="G86" s="64">
        <v>359962.83</v>
      </c>
      <c r="H86" s="64">
        <v>360</v>
      </c>
      <c r="I86" s="64">
        <v>637334.13</v>
      </c>
      <c r="J86" s="65">
        <f t="shared" si="1"/>
        <v>0.79069767441860461</v>
      </c>
      <c r="L86" s="58"/>
    </row>
    <row r="87" spans="2:12" ht="15" customHeight="1">
      <c r="B87" s="63" t="s">
        <v>12399</v>
      </c>
      <c r="C87" s="64">
        <v>2212236.4300000002</v>
      </c>
      <c r="D87" s="64">
        <v>4912</v>
      </c>
      <c r="E87" s="64">
        <v>359239.09</v>
      </c>
      <c r="F87" s="64">
        <v>4634</v>
      </c>
      <c r="G87" s="64">
        <v>280033.7</v>
      </c>
      <c r="H87" s="64">
        <v>278</v>
      </c>
      <c r="I87" s="64">
        <v>639272.79</v>
      </c>
      <c r="J87" s="65">
        <f t="shared" si="1"/>
        <v>0.9434039087947883</v>
      </c>
      <c r="L87" s="58"/>
    </row>
    <row r="88" spans="2:12" ht="15" customHeight="1">
      <c r="B88" s="63" t="s">
        <v>12619</v>
      </c>
      <c r="C88" s="64">
        <v>1506795.29</v>
      </c>
      <c r="D88" s="64">
        <v>4100</v>
      </c>
      <c r="E88" s="64">
        <v>249706.27</v>
      </c>
      <c r="F88" s="64">
        <v>3953</v>
      </c>
      <c r="G88" s="64">
        <v>152434.23999999999</v>
      </c>
      <c r="H88" s="64">
        <v>147</v>
      </c>
      <c r="I88" s="64">
        <v>402140.51</v>
      </c>
      <c r="J88" s="65">
        <f t="shared" si="1"/>
        <v>0.9641463414634146</v>
      </c>
      <c r="L88" s="58"/>
    </row>
    <row r="89" spans="2:12" ht="15" customHeight="1">
      <c r="B89" s="63" t="s">
        <v>12620</v>
      </c>
      <c r="C89" s="64">
        <v>1739520</v>
      </c>
      <c r="D89" s="64">
        <v>5474</v>
      </c>
      <c r="E89" s="64">
        <v>400294.47</v>
      </c>
      <c r="F89" s="64">
        <v>5258</v>
      </c>
      <c r="G89" s="64">
        <v>210616.47</v>
      </c>
      <c r="H89" s="64">
        <v>216</v>
      </c>
      <c r="I89" s="64">
        <v>610910.93999999994</v>
      </c>
      <c r="J89" s="65">
        <f t="shared" si="1"/>
        <v>0.96054073803434414</v>
      </c>
      <c r="L89" s="58"/>
    </row>
    <row r="90" spans="2:12" ht="15" customHeight="1">
      <c r="B90" s="63" t="s">
        <v>12621</v>
      </c>
      <c r="C90" s="64">
        <v>1227057.75</v>
      </c>
      <c r="D90" s="64">
        <v>1757</v>
      </c>
      <c r="E90" s="64">
        <v>333166.83</v>
      </c>
      <c r="F90" s="64">
        <v>1341</v>
      </c>
      <c r="G90" s="64">
        <v>376167.25</v>
      </c>
      <c r="H90" s="64">
        <v>416</v>
      </c>
      <c r="I90" s="64">
        <v>709334.08</v>
      </c>
      <c r="J90" s="65">
        <f t="shared" si="1"/>
        <v>0.76323278315310183</v>
      </c>
      <c r="L90" s="58"/>
    </row>
    <row r="91" spans="2:12" ht="15" customHeight="1">
      <c r="B91" s="63" t="s">
        <v>12622</v>
      </c>
      <c r="C91" s="64">
        <v>2423185.23</v>
      </c>
      <c r="D91" s="64">
        <v>5835</v>
      </c>
      <c r="E91" s="64">
        <v>256312.65</v>
      </c>
      <c r="F91" s="64">
        <v>5660</v>
      </c>
      <c r="G91" s="64">
        <v>185306.73</v>
      </c>
      <c r="H91" s="64">
        <v>175</v>
      </c>
      <c r="I91" s="64">
        <v>441619.39</v>
      </c>
      <c r="J91" s="65">
        <f t="shared" si="1"/>
        <v>0.97000856898029131</v>
      </c>
      <c r="L91" s="58"/>
    </row>
    <row r="92" spans="2:12" ht="15" customHeight="1">
      <c r="B92" s="63" t="s">
        <v>12623</v>
      </c>
      <c r="C92" s="64">
        <v>735766.31</v>
      </c>
      <c r="D92" s="64">
        <v>1779</v>
      </c>
      <c r="E92" s="64">
        <v>202245.28</v>
      </c>
      <c r="F92" s="64">
        <v>1660</v>
      </c>
      <c r="G92" s="64">
        <v>139651.72</v>
      </c>
      <c r="H92" s="64">
        <v>119</v>
      </c>
      <c r="I92" s="64">
        <v>341897</v>
      </c>
      <c r="J92" s="65">
        <f t="shared" si="1"/>
        <v>0.93310848791455869</v>
      </c>
      <c r="L92" s="58"/>
    </row>
    <row r="93" spans="2:12" ht="15" customHeight="1">
      <c r="B93" s="63" t="s">
        <v>12401</v>
      </c>
      <c r="C93" s="64">
        <v>399523.52</v>
      </c>
      <c r="D93" s="64">
        <v>779</v>
      </c>
      <c r="E93" s="64">
        <v>145399.12</v>
      </c>
      <c r="F93" s="64">
        <v>616</v>
      </c>
      <c r="G93" s="64">
        <v>147403.19</v>
      </c>
      <c r="H93" s="64">
        <v>163</v>
      </c>
      <c r="I93" s="64">
        <v>292802.3</v>
      </c>
      <c r="J93" s="65">
        <f t="shared" si="1"/>
        <v>0.79075738125802308</v>
      </c>
      <c r="L93" s="58"/>
    </row>
    <row r="94" spans="2:12" ht="15" customHeight="1">
      <c r="B94" s="63" t="s">
        <v>12404</v>
      </c>
      <c r="C94" s="64">
        <v>634131.80000000005</v>
      </c>
      <c r="D94" s="64">
        <v>917</v>
      </c>
      <c r="E94" s="64">
        <v>96160.95</v>
      </c>
      <c r="F94" s="64">
        <v>807</v>
      </c>
      <c r="G94" s="64">
        <v>86821.9</v>
      </c>
      <c r="H94" s="64">
        <v>110</v>
      </c>
      <c r="I94" s="64">
        <v>182982.85</v>
      </c>
      <c r="J94" s="65">
        <f t="shared" si="1"/>
        <v>0.88004362050163576</v>
      </c>
      <c r="L94" s="58"/>
    </row>
    <row r="95" spans="2:12" ht="15" customHeight="1">
      <c r="B95" s="63" t="s">
        <v>12405</v>
      </c>
      <c r="C95" s="64">
        <v>778263.81</v>
      </c>
      <c r="D95" s="64">
        <v>372</v>
      </c>
      <c r="E95" s="64">
        <v>57962.9</v>
      </c>
      <c r="F95" s="64">
        <v>152</v>
      </c>
      <c r="G95" s="64">
        <v>200410.14</v>
      </c>
      <c r="H95" s="64">
        <v>220</v>
      </c>
      <c r="I95" s="64">
        <v>258373.05</v>
      </c>
      <c r="J95" s="65">
        <f t="shared" si="1"/>
        <v>0.40860215053763443</v>
      </c>
      <c r="L95" s="58"/>
    </row>
    <row r="96" spans="2:12" ht="15" customHeight="1">
      <c r="B96" s="63" t="s">
        <v>12624</v>
      </c>
      <c r="C96" s="64">
        <v>499748.44</v>
      </c>
      <c r="D96" s="64">
        <v>831</v>
      </c>
      <c r="E96" s="64">
        <v>135538.48000000001</v>
      </c>
      <c r="F96" s="64">
        <v>702</v>
      </c>
      <c r="G96" s="64">
        <v>130761.83</v>
      </c>
      <c r="H96" s="64">
        <v>129</v>
      </c>
      <c r="I96" s="64">
        <v>266300.31</v>
      </c>
      <c r="J96" s="65">
        <f t="shared" si="1"/>
        <v>0.84476534296028882</v>
      </c>
      <c r="L96" s="58"/>
    </row>
    <row r="97" spans="2:12" ht="15" customHeight="1">
      <c r="B97" s="63" t="s">
        <v>12407</v>
      </c>
      <c r="C97" s="64">
        <v>734254.83</v>
      </c>
      <c r="D97" s="64">
        <v>416</v>
      </c>
      <c r="E97" s="64">
        <v>85302.35</v>
      </c>
      <c r="F97" s="64">
        <v>232</v>
      </c>
      <c r="G97" s="64">
        <v>173078.28</v>
      </c>
      <c r="H97" s="64">
        <v>184</v>
      </c>
      <c r="I97" s="64">
        <v>258380.63</v>
      </c>
      <c r="J97" s="65">
        <f t="shared" si="1"/>
        <v>0.55769230769230771</v>
      </c>
      <c r="L97" s="58"/>
    </row>
    <row r="98" spans="2:12" ht="15" customHeight="1">
      <c r="B98" s="63" t="s">
        <v>12625</v>
      </c>
      <c r="C98" s="64">
        <v>3370101.51</v>
      </c>
      <c r="D98" s="64">
        <v>3678</v>
      </c>
      <c r="E98" s="64">
        <v>580658.39</v>
      </c>
      <c r="F98" s="64">
        <v>3455</v>
      </c>
      <c r="G98" s="64">
        <v>223000</v>
      </c>
      <c r="H98" s="64">
        <v>223</v>
      </c>
      <c r="I98" s="64">
        <v>803658.39</v>
      </c>
      <c r="J98" s="65">
        <f t="shared" si="1"/>
        <v>0.9393692224034802</v>
      </c>
      <c r="L98" s="58"/>
    </row>
    <row r="99" spans="2:12" ht="15" customHeight="1">
      <c r="B99" s="63" t="s">
        <v>12408</v>
      </c>
      <c r="C99" s="64">
        <v>707957.21</v>
      </c>
      <c r="D99" s="64">
        <v>305</v>
      </c>
      <c r="E99" s="64">
        <v>32549.18</v>
      </c>
      <c r="F99" s="64">
        <v>82</v>
      </c>
      <c r="G99" s="64">
        <v>146022.64000000001</v>
      </c>
      <c r="H99" s="64">
        <v>223</v>
      </c>
      <c r="I99" s="64">
        <v>178571.82</v>
      </c>
      <c r="J99" s="65">
        <f t="shared" si="1"/>
        <v>0.26885245901639343</v>
      </c>
      <c r="L99" s="58"/>
    </row>
    <row r="100" spans="2:12" ht="15" customHeight="1">
      <c r="B100" s="63" t="s">
        <v>12410</v>
      </c>
      <c r="C100" s="64">
        <v>2215362.4500000002</v>
      </c>
      <c r="D100" s="64">
        <v>3920</v>
      </c>
      <c r="E100" s="64">
        <v>393070.75</v>
      </c>
      <c r="F100" s="64">
        <v>3757</v>
      </c>
      <c r="G100" s="64">
        <v>148332.35999999999</v>
      </c>
      <c r="H100" s="64">
        <v>163</v>
      </c>
      <c r="I100" s="64">
        <v>541403.11</v>
      </c>
      <c r="J100" s="65">
        <f t="shared" si="1"/>
        <v>0.95841836734693875</v>
      </c>
      <c r="L100" s="58"/>
    </row>
    <row r="101" spans="2:12" ht="15" customHeight="1">
      <c r="B101" s="63" t="s">
        <v>12411</v>
      </c>
      <c r="C101" s="64">
        <v>948688.67</v>
      </c>
      <c r="D101" s="64">
        <v>1508</v>
      </c>
      <c r="E101" s="64">
        <v>48978.51</v>
      </c>
      <c r="F101" s="64">
        <v>1450</v>
      </c>
      <c r="G101" s="64">
        <v>58491.63</v>
      </c>
      <c r="H101" s="64">
        <v>58</v>
      </c>
      <c r="I101" s="64">
        <v>107470.14</v>
      </c>
      <c r="J101" s="65">
        <f t="shared" si="1"/>
        <v>0.96153846153846156</v>
      </c>
      <c r="L101" s="58"/>
    </row>
    <row r="102" spans="2:12" ht="15" customHeight="1">
      <c r="B102" s="63" t="s">
        <v>12412</v>
      </c>
      <c r="C102" s="64">
        <v>616708.4</v>
      </c>
      <c r="D102" s="64">
        <v>1503</v>
      </c>
      <c r="E102" s="64">
        <v>67822.41</v>
      </c>
      <c r="F102" s="64">
        <v>1402</v>
      </c>
      <c r="G102" s="64">
        <v>94185.41</v>
      </c>
      <c r="H102" s="64">
        <v>101</v>
      </c>
      <c r="I102" s="64">
        <v>162007.82999999999</v>
      </c>
      <c r="J102" s="65">
        <f t="shared" si="1"/>
        <v>0.93280106453759148</v>
      </c>
      <c r="L102" s="58"/>
    </row>
    <row r="103" spans="2:12" ht="15" customHeight="1">
      <c r="B103" s="63" t="s">
        <v>12626</v>
      </c>
      <c r="C103" s="64">
        <v>1782958.68</v>
      </c>
      <c r="D103" s="64">
        <v>2023</v>
      </c>
      <c r="E103" s="64">
        <v>190609.49</v>
      </c>
      <c r="F103" s="64">
        <v>1803</v>
      </c>
      <c r="G103" s="64">
        <v>238318.55</v>
      </c>
      <c r="H103" s="64">
        <v>220</v>
      </c>
      <c r="I103" s="64">
        <v>428928.04</v>
      </c>
      <c r="J103" s="65">
        <f t="shared" si="1"/>
        <v>0.89125061789421656</v>
      </c>
      <c r="L103" s="58"/>
    </row>
    <row r="104" spans="2:12" ht="15" customHeight="1">
      <c r="B104" s="63" t="s">
        <v>12414</v>
      </c>
      <c r="C104" s="64">
        <v>1093176.58</v>
      </c>
      <c r="D104" s="64">
        <v>1023</v>
      </c>
      <c r="E104" s="64">
        <v>68292.36</v>
      </c>
      <c r="F104" s="64">
        <v>997</v>
      </c>
      <c r="G104" s="64">
        <v>28980.92</v>
      </c>
      <c r="H104" s="64">
        <v>26</v>
      </c>
      <c r="I104" s="64">
        <v>97273.279999999999</v>
      </c>
      <c r="J104" s="65">
        <f t="shared" si="1"/>
        <v>0.97458455522971654</v>
      </c>
      <c r="L104" s="58"/>
    </row>
    <row r="105" spans="2:12" ht="15" customHeight="1">
      <c r="B105" s="63" t="s">
        <v>12416</v>
      </c>
      <c r="C105" s="64">
        <v>979625.91</v>
      </c>
      <c r="D105" s="64">
        <v>483</v>
      </c>
      <c r="E105" s="64">
        <v>60023.99</v>
      </c>
      <c r="F105" s="64">
        <v>343</v>
      </c>
      <c r="G105" s="64">
        <v>123954.55</v>
      </c>
      <c r="H105" s="64">
        <v>140</v>
      </c>
      <c r="I105" s="64">
        <v>183978.55</v>
      </c>
      <c r="J105" s="65">
        <f t="shared" si="1"/>
        <v>0.71014492753623193</v>
      </c>
      <c r="L105" s="58"/>
    </row>
    <row r="106" spans="2:12" ht="15" customHeight="1">
      <c r="B106" s="63" t="s">
        <v>12417</v>
      </c>
      <c r="C106" s="64">
        <v>3539312.6</v>
      </c>
      <c r="D106" s="64">
        <v>1088</v>
      </c>
      <c r="E106" s="64">
        <v>209433.94</v>
      </c>
      <c r="F106" s="64">
        <v>362</v>
      </c>
      <c r="G106" s="64">
        <v>741566.1</v>
      </c>
      <c r="H106" s="64">
        <v>726</v>
      </c>
      <c r="I106" s="64">
        <v>951000.04</v>
      </c>
      <c r="J106" s="65">
        <f t="shared" si="1"/>
        <v>0.3327205882352941</v>
      </c>
      <c r="L106" s="58"/>
    </row>
    <row r="107" spans="2:12" ht="15" customHeight="1">
      <c r="B107" s="63" t="s">
        <v>12627</v>
      </c>
      <c r="C107" s="64">
        <v>1026541.07</v>
      </c>
      <c r="D107" s="64">
        <v>879</v>
      </c>
      <c r="E107" s="64">
        <v>37428.49</v>
      </c>
      <c r="F107" s="64">
        <v>628</v>
      </c>
      <c r="G107" s="64">
        <v>237179.25</v>
      </c>
      <c r="H107" s="64">
        <v>251</v>
      </c>
      <c r="I107" s="64">
        <v>274607.75</v>
      </c>
      <c r="J107" s="65">
        <f t="shared" si="1"/>
        <v>0.71444823663253698</v>
      </c>
      <c r="L107" s="58"/>
    </row>
    <row r="108" spans="2:12" ht="15" customHeight="1">
      <c r="B108" s="63" t="s">
        <v>12421</v>
      </c>
      <c r="C108" s="64">
        <v>735318.52</v>
      </c>
      <c r="D108" s="64">
        <v>258</v>
      </c>
      <c r="E108" s="64">
        <v>29430.240000000002</v>
      </c>
      <c r="F108" s="64">
        <v>77</v>
      </c>
      <c r="G108" s="64">
        <v>181000</v>
      </c>
      <c r="H108" s="64">
        <v>181</v>
      </c>
      <c r="I108" s="64">
        <v>210430.24</v>
      </c>
      <c r="J108" s="65">
        <f t="shared" si="1"/>
        <v>0.29844961240310075</v>
      </c>
      <c r="L108" s="58"/>
    </row>
    <row r="109" spans="2:12" ht="15" customHeight="1">
      <c r="B109" s="63" t="s">
        <v>57</v>
      </c>
      <c r="C109" s="64">
        <v>537740.38</v>
      </c>
      <c r="D109" s="64">
        <v>2547</v>
      </c>
      <c r="E109" s="64">
        <v>143161.01999999999</v>
      </c>
      <c r="F109" s="64">
        <v>2450</v>
      </c>
      <c r="G109" s="64">
        <v>90463.15</v>
      </c>
      <c r="H109" s="64">
        <v>97</v>
      </c>
      <c r="I109" s="64">
        <v>233624.17</v>
      </c>
      <c r="J109" s="65">
        <f t="shared" si="1"/>
        <v>0.96191597958382413</v>
      </c>
      <c r="L109" s="58"/>
    </row>
    <row r="110" spans="2:12" ht="15" customHeight="1">
      <c r="B110" s="63" t="s">
        <v>12423</v>
      </c>
      <c r="C110" s="64">
        <v>1939543.64</v>
      </c>
      <c r="D110" s="64">
        <v>5260</v>
      </c>
      <c r="E110" s="64">
        <v>477733.57</v>
      </c>
      <c r="F110" s="64">
        <v>5031</v>
      </c>
      <c r="G110" s="64">
        <v>246340.47</v>
      </c>
      <c r="H110" s="64">
        <v>229</v>
      </c>
      <c r="I110" s="64">
        <v>724074.04</v>
      </c>
      <c r="J110" s="65">
        <f t="shared" si="1"/>
        <v>0.9564638783269962</v>
      </c>
      <c r="L110" s="58"/>
    </row>
    <row r="111" spans="2:12" ht="15" customHeight="1">
      <c r="B111" s="63" t="s">
        <v>12424</v>
      </c>
      <c r="C111" s="64">
        <v>1834747.77</v>
      </c>
      <c r="D111" s="64">
        <v>143</v>
      </c>
      <c r="E111" s="64">
        <v>19670.009999999998</v>
      </c>
      <c r="F111" s="64">
        <v>53</v>
      </c>
      <c r="G111" s="64">
        <v>90000</v>
      </c>
      <c r="H111" s="64">
        <v>90</v>
      </c>
      <c r="I111" s="64">
        <v>109670.01</v>
      </c>
      <c r="J111" s="65">
        <f t="shared" si="1"/>
        <v>0.37062937062937062</v>
      </c>
      <c r="L111" s="58"/>
    </row>
    <row r="112" spans="2:12" ht="15" customHeight="1">
      <c r="B112" s="63" t="s">
        <v>12426</v>
      </c>
      <c r="C112" s="64">
        <v>2743291.04</v>
      </c>
      <c r="D112" s="64">
        <v>1286</v>
      </c>
      <c r="E112" s="64">
        <v>117412.9</v>
      </c>
      <c r="F112" s="64">
        <v>1164</v>
      </c>
      <c r="G112" s="64">
        <v>198004.39</v>
      </c>
      <c r="H112" s="64">
        <v>122</v>
      </c>
      <c r="I112" s="64">
        <v>315417.28999999998</v>
      </c>
      <c r="J112" s="65">
        <f t="shared" si="1"/>
        <v>0.90513219284603419</v>
      </c>
      <c r="L112" s="58"/>
    </row>
    <row r="113" spans="2:12" ht="15" customHeight="1">
      <c r="B113" s="63" t="s">
        <v>12427</v>
      </c>
      <c r="C113" s="64">
        <v>68043.5</v>
      </c>
      <c r="D113" s="64">
        <v>211</v>
      </c>
      <c r="E113" s="64">
        <v>44328.31</v>
      </c>
      <c r="F113" s="64">
        <v>194</v>
      </c>
      <c r="G113" s="64">
        <v>15530.79</v>
      </c>
      <c r="H113" s="64">
        <v>17</v>
      </c>
      <c r="I113" s="64">
        <v>59859.1</v>
      </c>
      <c r="J113" s="65">
        <f t="shared" si="1"/>
        <v>0.91943127962085303</v>
      </c>
      <c r="L113" s="58"/>
    </row>
    <row r="114" spans="2:12" ht="15" customHeight="1">
      <c r="B114" s="63" t="s">
        <v>12428</v>
      </c>
      <c r="C114" s="64">
        <v>1353422.2</v>
      </c>
      <c r="D114" s="64">
        <v>558</v>
      </c>
      <c r="E114" s="64">
        <v>40505.96</v>
      </c>
      <c r="F114" s="64">
        <v>492</v>
      </c>
      <c r="G114" s="64">
        <v>77854.84</v>
      </c>
      <c r="H114" s="64">
        <v>66</v>
      </c>
      <c r="I114" s="64">
        <v>118360.81</v>
      </c>
      <c r="J114" s="65">
        <f t="shared" si="1"/>
        <v>0.88172043010752688</v>
      </c>
      <c r="L114" s="58"/>
    </row>
    <row r="115" spans="2:12" ht="15" customHeight="1">
      <c r="B115" s="63" t="s">
        <v>12429</v>
      </c>
      <c r="C115" s="64">
        <v>2155765.08</v>
      </c>
      <c r="D115" s="64">
        <v>2918</v>
      </c>
      <c r="E115" s="64">
        <v>154877.82999999999</v>
      </c>
      <c r="F115" s="64">
        <v>2763</v>
      </c>
      <c r="G115" s="64">
        <v>148336.16</v>
      </c>
      <c r="H115" s="64">
        <v>155</v>
      </c>
      <c r="I115" s="64">
        <v>303213.99</v>
      </c>
      <c r="J115" s="65">
        <f t="shared" si="1"/>
        <v>0.94688142563399591</v>
      </c>
      <c r="L115" s="58"/>
    </row>
    <row r="116" spans="2:12" ht="15" customHeight="1">
      <c r="B116" s="63" t="s">
        <v>12430</v>
      </c>
      <c r="C116" s="64">
        <v>1499466.63</v>
      </c>
      <c r="D116" s="64">
        <v>2898</v>
      </c>
      <c r="E116" s="64">
        <v>143317.37</v>
      </c>
      <c r="F116" s="64">
        <v>2747</v>
      </c>
      <c r="G116" s="64">
        <v>160526.28</v>
      </c>
      <c r="H116" s="64">
        <v>151</v>
      </c>
      <c r="I116" s="64">
        <v>303843.65000000002</v>
      </c>
      <c r="J116" s="65">
        <f t="shared" si="1"/>
        <v>0.94789510006901312</v>
      </c>
      <c r="L116" s="58"/>
    </row>
    <row r="117" spans="2:12" ht="15" customHeight="1">
      <c r="B117" s="63" t="s">
        <v>12628</v>
      </c>
      <c r="C117" s="64">
        <v>3845737.32</v>
      </c>
      <c r="D117" s="64">
        <v>4008</v>
      </c>
      <c r="E117" s="64">
        <v>315181.09000000003</v>
      </c>
      <c r="F117" s="64">
        <v>3761</v>
      </c>
      <c r="G117" s="64">
        <v>302697.21000000002</v>
      </c>
      <c r="H117" s="64">
        <v>247</v>
      </c>
      <c r="I117" s="64">
        <v>617878.30000000005</v>
      </c>
      <c r="J117" s="65">
        <f t="shared" si="1"/>
        <v>0.93837325349301393</v>
      </c>
      <c r="L117" s="58"/>
    </row>
    <row r="118" spans="2:12" ht="15" customHeight="1">
      <c r="B118" s="63" t="s">
        <v>12629</v>
      </c>
      <c r="C118" s="64">
        <v>3565594.5</v>
      </c>
      <c r="D118" s="64">
        <v>0</v>
      </c>
      <c r="E118" s="64">
        <v>491065.52</v>
      </c>
      <c r="F118" s="64">
        <v>0</v>
      </c>
      <c r="G118" s="64">
        <v>461403.78</v>
      </c>
      <c r="H118" s="64">
        <v>0</v>
      </c>
      <c r="I118" s="64">
        <v>952469.3</v>
      </c>
      <c r="J118" s="65" t="str">
        <f t="shared" si="1"/>
        <v>N/A</v>
      </c>
      <c r="L118" s="58"/>
    </row>
    <row r="119" spans="2:12" ht="15" customHeight="1">
      <c r="B119" s="63" t="s">
        <v>12431</v>
      </c>
      <c r="C119" s="64">
        <v>743383.68</v>
      </c>
      <c r="D119" s="64">
        <v>419</v>
      </c>
      <c r="E119" s="64">
        <v>44565.41</v>
      </c>
      <c r="F119" s="64">
        <v>306</v>
      </c>
      <c r="G119" s="64">
        <v>102016.34</v>
      </c>
      <c r="H119" s="64">
        <v>113</v>
      </c>
      <c r="I119" s="64">
        <v>146581.75</v>
      </c>
      <c r="J119" s="65">
        <f t="shared" si="1"/>
        <v>0.73031026252983289</v>
      </c>
      <c r="L119" s="58"/>
    </row>
    <row r="120" spans="2:12" ht="15" customHeight="1">
      <c r="B120" s="63" t="s">
        <v>12630</v>
      </c>
      <c r="C120" s="64">
        <v>1311865.58</v>
      </c>
      <c r="D120" s="64">
        <v>2004</v>
      </c>
      <c r="E120" s="64">
        <v>80088.08</v>
      </c>
      <c r="F120" s="64">
        <v>1903</v>
      </c>
      <c r="G120" s="64">
        <v>103603.86</v>
      </c>
      <c r="H120" s="64">
        <v>101</v>
      </c>
      <c r="I120" s="64">
        <v>183691.94</v>
      </c>
      <c r="J120" s="65">
        <f t="shared" si="1"/>
        <v>0.94960079840319356</v>
      </c>
      <c r="L120" s="58"/>
    </row>
    <row r="121" spans="2:12" ht="15" customHeight="1">
      <c r="B121" s="63" t="s">
        <v>12631</v>
      </c>
      <c r="C121" s="64">
        <v>3431836.08</v>
      </c>
      <c r="D121" s="64">
        <v>2593</v>
      </c>
      <c r="E121" s="64">
        <v>330561.3</v>
      </c>
      <c r="F121" s="64">
        <v>2086</v>
      </c>
      <c r="G121" s="64">
        <v>504915.87</v>
      </c>
      <c r="H121" s="64">
        <v>507</v>
      </c>
      <c r="I121" s="64">
        <v>835477.17</v>
      </c>
      <c r="J121" s="65">
        <f t="shared" si="1"/>
        <v>0.80447358272271496</v>
      </c>
      <c r="L121" s="58"/>
    </row>
    <row r="122" spans="2:12" ht="15" customHeight="1">
      <c r="B122" s="63" t="s">
        <v>12632</v>
      </c>
      <c r="C122" s="64">
        <v>1281137.1000000001</v>
      </c>
      <c r="D122" s="64">
        <v>7563</v>
      </c>
      <c r="E122" s="64">
        <v>218994.31</v>
      </c>
      <c r="F122" s="64">
        <v>7430</v>
      </c>
      <c r="G122" s="64">
        <v>120682.47</v>
      </c>
      <c r="H122" s="64">
        <v>133</v>
      </c>
      <c r="I122" s="64">
        <v>339676.78</v>
      </c>
      <c r="J122" s="65">
        <f t="shared" si="1"/>
        <v>0.98241438582573049</v>
      </c>
      <c r="L122" s="58"/>
    </row>
    <row r="123" spans="2:12" ht="15" customHeight="1">
      <c r="B123" s="63" t="s">
        <v>12633</v>
      </c>
      <c r="C123" s="64">
        <v>1113063.3</v>
      </c>
      <c r="D123" s="64">
        <v>4254</v>
      </c>
      <c r="E123" s="64">
        <v>229580.23</v>
      </c>
      <c r="F123" s="64">
        <v>4140</v>
      </c>
      <c r="G123" s="64">
        <v>115179.52</v>
      </c>
      <c r="H123" s="64">
        <v>114</v>
      </c>
      <c r="I123" s="64">
        <v>344759.74</v>
      </c>
      <c r="J123" s="65">
        <f t="shared" si="1"/>
        <v>0.97320169252468269</v>
      </c>
      <c r="L123" s="58"/>
    </row>
    <row r="124" spans="2:12" ht="15" customHeight="1">
      <c r="B124" s="63" t="s">
        <v>12634</v>
      </c>
      <c r="C124" s="64">
        <v>453652.05</v>
      </c>
      <c r="D124" s="64">
        <v>152</v>
      </c>
      <c r="E124" s="64">
        <v>20852.900000000001</v>
      </c>
      <c r="F124" s="64">
        <v>42</v>
      </c>
      <c r="G124" s="64">
        <v>124952.74</v>
      </c>
      <c r="H124" s="64">
        <v>110</v>
      </c>
      <c r="I124" s="64">
        <v>145805.64000000001</v>
      </c>
      <c r="J124" s="65">
        <f t="shared" si="1"/>
        <v>0.27631578947368424</v>
      </c>
      <c r="L124" s="58"/>
    </row>
    <row r="125" spans="2:12" ht="15" customHeight="1">
      <c r="B125" s="63" t="s">
        <v>12635</v>
      </c>
      <c r="C125" s="64">
        <v>3345284.43</v>
      </c>
      <c r="D125" s="64">
        <v>5505</v>
      </c>
      <c r="E125" s="64">
        <v>435320.31</v>
      </c>
      <c r="F125" s="64">
        <v>5120</v>
      </c>
      <c r="G125" s="64">
        <v>426449.52</v>
      </c>
      <c r="H125" s="64">
        <v>385</v>
      </c>
      <c r="I125" s="64">
        <v>861769.83</v>
      </c>
      <c r="J125" s="65">
        <f t="shared" si="1"/>
        <v>0.93006357856494093</v>
      </c>
      <c r="L125" s="58"/>
    </row>
    <row r="126" spans="2:12" ht="15" customHeight="1">
      <c r="B126" s="63" t="s">
        <v>12636</v>
      </c>
      <c r="C126" s="64">
        <v>388320.54</v>
      </c>
      <c r="D126" s="64">
        <v>466</v>
      </c>
      <c r="E126" s="64">
        <v>68656.92</v>
      </c>
      <c r="F126" s="64">
        <v>350</v>
      </c>
      <c r="G126" s="64">
        <v>86683.520000000004</v>
      </c>
      <c r="H126" s="64">
        <v>116</v>
      </c>
      <c r="I126" s="64">
        <v>155340.44</v>
      </c>
      <c r="J126" s="65">
        <f t="shared" si="1"/>
        <v>0.75107296137339052</v>
      </c>
      <c r="L126" s="58"/>
    </row>
    <row r="127" spans="2:12" ht="15" customHeight="1">
      <c r="B127" s="63" t="s">
        <v>12637</v>
      </c>
      <c r="C127" s="64">
        <v>1082527.21</v>
      </c>
      <c r="D127" s="64">
        <v>935</v>
      </c>
      <c r="E127" s="64">
        <v>160413.28</v>
      </c>
      <c r="F127" s="64">
        <v>820</v>
      </c>
      <c r="G127" s="64">
        <v>130945.73</v>
      </c>
      <c r="H127" s="64">
        <v>115</v>
      </c>
      <c r="I127" s="64">
        <v>291359.01</v>
      </c>
      <c r="J127" s="65">
        <f t="shared" si="1"/>
        <v>0.87700534759358284</v>
      </c>
      <c r="L127" s="58"/>
    </row>
    <row r="128" spans="2:12" ht="15" customHeight="1">
      <c r="B128" s="63" t="s">
        <v>12435</v>
      </c>
      <c r="C128" s="64">
        <v>2522742.6</v>
      </c>
      <c r="D128" s="64">
        <v>1334</v>
      </c>
      <c r="E128" s="64">
        <v>133080.20000000001</v>
      </c>
      <c r="F128" s="64">
        <v>1142</v>
      </c>
      <c r="G128" s="64">
        <v>197984.52</v>
      </c>
      <c r="H128" s="64">
        <v>192</v>
      </c>
      <c r="I128" s="64">
        <v>331064.71999999997</v>
      </c>
      <c r="J128" s="65">
        <f t="shared" si="1"/>
        <v>0.85607196401799102</v>
      </c>
      <c r="L128" s="58"/>
    </row>
    <row r="129" spans="2:12" ht="15" customHeight="1">
      <c r="B129" s="63" t="s">
        <v>12638</v>
      </c>
      <c r="C129" s="64">
        <v>3226470.81</v>
      </c>
      <c r="D129" s="64">
        <v>1752</v>
      </c>
      <c r="E129" s="64">
        <v>272156.51</v>
      </c>
      <c r="F129" s="64">
        <v>1515</v>
      </c>
      <c r="G129" s="64">
        <v>276482.13</v>
      </c>
      <c r="H129" s="64">
        <v>237</v>
      </c>
      <c r="I129" s="64">
        <v>548638.64</v>
      </c>
      <c r="J129" s="65">
        <f t="shared" si="1"/>
        <v>0.86472602739726023</v>
      </c>
      <c r="L129" s="58"/>
    </row>
    <row r="130" spans="2:12" ht="15" customHeight="1">
      <c r="B130" s="63" t="s">
        <v>12436</v>
      </c>
      <c r="C130" s="64">
        <v>1371376.15</v>
      </c>
      <c r="D130" s="64">
        <v>835</v>
      </c>
      <c r="E130" s="64">
        <v>41586.29</v>
      </c>
      <c r="F130" s="64">
        <v>818</v>
      </c>
      <c r="G130" s="64">
        <v>18969.2</v>
      </c>
      <c r="H130" s="64">
        <v>17</v>
      </c>
      <c r="I130" s="64">
        <v>60555.5</v>
      </c>
      <c r="J130" s="65">
        <f t="shared" si="1"/>
        <v>0.97964071856287427</v>
      </c>
      <c r="L130" s="58"/>
    </row>
    <row r="131" spans="2:12" ht="15" customHeight="1">
      <c r="B131" s="63" t="s">
        <v>12639</v>
      </c>
      <c r="C131" s="64">
        <v>2281637.75</v>
      </c>
      <c r="D131" s="64">
        <v>7296</v>
      </c>
      <c r="E131" s="64">
        <v>220810.1</v>
      </c>
      <c r="F131" s="64">
        <v>6957</v>
      </c>
      <c r="G131" s="64">
        <v>299030.21000000002</v>
      </c>
      <c r="H131" s="64">
        <v>339</v>
      </c>
      <c r="I131" s="64">
        <v>519840.3</v>
      </c>
      <c r="J131" s="65">
        <f t="shared" si="1"/>
        <v>0.95353618421052633</v>
      </c>
      <c r="L131" s="58"/>
    </row>
    <row r="132" spans="2:12" ht="15" customHeight="1">
      <c r="B132" s="63" t="s">
        <v>12640</v>
      </c>
      <c r="C132" s="64">
        <v>3510918.49</v>
      </c>
      <c r="D132" s="64">
        <v>5922</v>
      </c>
      <c r="E132" s="64">
        <v>285874.03000000003</v>
      </c>
      <c r="F132" s="64">
        <v>5655</v>
      </c>
      <c r="G132" s="64">
        <v>264992.27</v>
      </c>
      <c r="H132" s="64">
        <v>267</v>
      </c>
      <c r="I132" s="64">
        <v>550866.30000000005</v>
      </c>
      <c r="J132" s="65">
        <f t="shared" si="1"/>
        <v>0.95491388044579539</v>
      </c>
      <c r="L132" s="58"/>
    </row>
    <row r="133" spans="2:12" ht="15" customHeight="1">
      <c r="B133" s="63" t="s">
        <v>12641</v>
      </c>
      <c r="C133" s="64">
        <v>734994.89</v>
      </c>
      <c r="D133" s="64">
        <v>384</v>
      </c>
      <c r="E133" s="64">
        <v>97618</v>
      </c>
      <c r="F133" s="64">
        <v>247</v>
      </c>
      <c r="G133" s="64">
        <v>137000</v>
      </c>
      <c r="H133" s="64">
        <v>137</v>
      </c>
      <c r="I133" s="64">
        <v>234618</v>
      </c>
      <c r="J133" s="65">
        <f t="shared" si="1"/>
        <v>0.64322916666666663</v>
      </c>
      <c r="L133" s="58"/>
    </row>
    <row r="134" spans="2:12" ht="15" customHeight="1">
      <c r="B134" s="63" t="s">
        <v>12642</v>
      </c>
      <c r="C134" s="64">
        <v>1970971.94</v>
      </c>
      <c r="D134" s="64">
        <v>1838</v>
      </c>
      <c r="E134" s="64">
        <v>190968.06</v>
      </c>
      <c r="F134" s="64">
        <v>1528</v>
      </c>
      <c r="G134" s="64">
        <v>332001.68</v>
      </c>
      <c r="H134" s="64">
        <v>310</v>
      </c>
      <c r="I134" s="64">
        <v>522969.73</v>
      </c>
      <c r="J134" s="65">
        <f t="shared" si="1"/>
        <v>0.83133841131664854</v>
      </c>
      <c r="L134" s="58"/>
    </row>
    <row r="135" spans="2:12" ht="15" customHeight="1">
      <c r="B135" s="63" t="s">
        <v>12643</v>
      </c>
      <c r="C135" s="64">
        <v>798349.12</v>
      </c>
      <c r="D135" s="64">
        <v>2501</v>
      </c>
      <c r="E135" s="64">
        <v>192368</v>
      </c>
      <c r="F135" s="64">
        <v>2374</v>
      </c>
      <c r="G135" s="64">
        <v>124465.14</v>
      </c>
      <c r="H135" s="64">
        <v>127</v>
      </c>
      <c r="I135" s="64">
        <v>316833.14</v>
      </c>
      <c r="J135" s="65">
        <f t="shared" si="1"/>
        <v>0.94922031187524991</v>
      </c>
      <c r="L135" s="58"/>
    </row>
    <row r="136" spans="2:12" ht="15" customHeight="1">
      <c r="B136" s="63" t="s">
        <v>12644</v>
      </c>
      <c r="C136" s="64">
        <v>2007398.45</v>
      </c>
      <c r="D136" s="64">
        <v>970</v>
      </c>
      <c r="E136" s="64">
        <v>81090.740000000005</v>
      </c>
      <c r="F136" s="64">
        <v>799</v>
      </c>
      <c r="G136" s="64">
        <v>251848.33</v>
      </c>
      <c r="H136" s="64">
        <v>171</v>
      </c>
      <c r="I136" s="64">
        <v>332939.07</v>
      </c>
      <c r="J136" s="65">
        <f t="shared" si="1"/>
        <v>0.82371134020618553</v>
      </c>
      <c r="L136" s="58"/>
    </row>
    <row r="137" spans="2:12" ht="15" customHeight="1">
      <c r="B137" s="63" t="s">
        <v>12645</v>
      </c>
      <c r="C137" s="64">
        <v>1280159.04</v>
      </c>
      <c r="D137" s="64">
        <v>4190</v>
      </c>
      <c r="E137" s="64">
        <v>264985.44</v>
      </c>
      <c r="F137" s="64">
        <v>4082</v>
      </c>
      <c r="G137" s="64">
        <v>125785.68</v>
      </c>
      <c r="H137" s="64">
        <v>108</v>
      </c>
      <c r="I137" s="64">
        <v>390771.12</v>
      </c>
      <c r="J137" s="65">
        <f t="shared" si="1"/>
        <v>0.97422434367541766</v>
      </c>
      <c r="L137" s="58"/>
    </row>
    <row r="138" spans="2:12" ht="15" customHeight="1">
      <c r="B138" s="63" t="s">
        <v>12646</v>
      </c>
      <c r="C138" s="64">
        <v>1204242.03</v>
      </c>
      <c r="D138" s="64">
        <v>3297</v>
      </c>
      <c r="E138" s="64">
        <v>227173.36</v>
      </c>
      <c r="F138" s="64">
        <v>3172</v>
      </c>
      <c r="G138" s="64">
        <v>133429.5</v>
      </c>
      <c r="H138" s="64">
        <v>125</v>
      </c>
      <c r="I138" s="64">
        <v>360602.85</v>
      </c>
      <c r="J138" s="65">
        <f t="shared" si="1"/>
        <v>0.96208674552623596</v>
      </c>
      <c r="L138" s="58"/>
    </row>
    <row r="139" spans="2:12" ht="15" customHeight="1">
      <c r="B139" s="63" t="s">
        <v>12647</v>
      </c>
      <c r="C139" s="64">
        <v>3213403.51</v>
      </c>
      <c r="D139" s="64">
        <v>1100</v>
      </c>
      <c r="E139" s="64">
        <v>346713.37</v>
      </c>
      <c r="F139" s="64">
        <v>575</v>
      </c>
      <c r="G139" s="64">
        <v>628388.68999999994</v>
      </c>
      <c r="H139" s="64">
        <v>525</v>
      </c>
      <c r="I139" s="64">
        <v>975102.06</v>
      </c>
      <c r="J139" s="65">
        <f t="shared" ref="J139:J202" si="2">+IFERROR(F139/D139,"N/A")</f>
        <v>0.52272727272727271</v>
      </c>
      <c r="L139" s="58"/>
    </row>
    <row r="140" spans="2:12" ht="15" customHeight="1">
      <c r="B140" s="63" t="s">
        <v>12438</v>
      </c>
      <c r="C140" s="64">
        <v>1491904.33</v>
      </c>
      <c r="D140" s="64">
        <v>2503</v>
      </c>
      <c r="E140" s="64">
        <v>57684.38</v>
      </c>
      <c r="F140" s="64">
        <v>2412</v>
      </c>
      <c r="G140" s="64">
        <v>90716.29</v>
      </c>
      <c r="H140" s="64">
        <v>91</v>
      </c>
      <c r="I140" s="64">
        <v>148400.67000000001</v>
      </c>
      <c r="J140" s="65">
        <f t="shared" si="2"/>
        <v>0.96364362764682376</v>
      </c>
      <c r="L140" s="58"/>
    </row>
    <row r="141" spans="2:12" ht="15" customHeight="1">
      <c r="B141" s="63" t="s">
        <v>12648</v>
      </c>
      <c r="C141" s="64">
        <v>1291828.93</v>
      </c>
      <c r="D141" s="64">
        <v>1704</v>
      </c>
      <c r="E141" s="64">
        <v>97117.5</v>
      </c>
      <c r="F141" s="64">
        <v>1565</v>
      </c>
      <c r="G141" s="64">
        <v>157308.09</v>
      </c>
      <c r="H141" s="64">
        <v>139</v>
      </c>
      <c r="I141" s="64">
        <v>254425.59</v>
      </c>
      <c r="J141" s="65">
        <f t="shared" si="2"/>
        <v>0.91842723004694837</v>
      </c>
      <c r="L141" s="58"/>
    </row>
    <row r="142" spans="2:12" ht="15" customHeight="1">
      <c r="B142" s="63" t="s">
        <v>12649</v>
      </c>
      <c r="C142" s="64">
        <v>3330603.91</v>
      </c>
      <c r="D142" s="64">
        <v>7442</v>
      </c>
      <c r="E142" s="64">
        <v>411981.27</v>
      </c>
      <c r="F142" s="64">
        <v>7127</v>
      </c>
      <c r="G142" s="64">
        <v>325767.78000000003</v>
      </c>
      <c r="H142" s="64">
        <v>315</v>
      </c>
      <c r="I142" s="64">
        <v>737749.04</v>
      </c>
      <c r="J142" s="65">
        <f t="shared" si="2"/>
        <v>0.95767266863746303</v>
      </c>
      <c r="L142" s="58"/>
    </row>
    <row r="143" spans="2:12" ht="15" customHeight="1">
      <c r="B143" s="63" t="s">
        <v>12439</v>
      </c>
      <c r="C143" s="64">
        <v>850690.12</v>
      </c>
      <c r="D143" s="64">
        <v>4915</v>
      </c>
      <c r="E143" s="64">
        <v>168907.72</v>
      </c>
      <c r="F143" s="64">
        <v>4798</v>
      </c>
      <c r="G143" s="64">
        <v>153083.12</v>
      </c>
      <c r="H143" s="64">
        <v>117</v>
      </c>
      <c r="I143" s="64">
        <v>321990.84000000003</v>
      </c>
      <c r="J143" s="65">
        <f t="shared" si="2"/>
        <v>0.97619532044760937</v>
      </c>
      <c r="L143" s="58"/>
    </row>
    <row r="144" spans="2:12" ht="15" customHeight="1">
      <c r="B144" s="63" t="s">
        <v>12650</v>
      </c>
      <c r="C144" s="64">
        <v>1753942.45</v>
      </c>
      <c r="D144" s="64">
        <v>4033</v>
      </c>
      <c r="E144" s="64">
        <v>251391.74</v>
      </c>
      <c r="F144" s="64">
        <v>3831</v>
      </c>
      <c r="G144" s="64">
        <v>276724.76</v>
      </c>
      <c r="H144" s="64">
        <v>202</v>
      </c>
      <c r="I144" s="64">
        <v>528116.5</v>
      </c>
      <c r="J144" s="65">
        <f t="shared" si="2"/>
        <v>0.94991321596826184</v>
      </c>
      <c r="L144" s="58"/>
    </row>
    <row r="145" spans="2:12" ht="15" customHeight="1">
      <c r="B145" s="63" t="s">
        <v>12651</v>
      </c>
      <c r="C145" s="64">
        <v>1772467.87</v>
      </c>
      <c r="D145" s="64">
        <v>8845</v>
      </c>
      <c r="E145" s="64">
        <v>516160.92</v>
      </c>
      <c r="F145" s="64">
        <v>8712</v>
      </c>
      <c r="G145" s="64">
        <v>178550.82</v>
      </c>
      <c r="H145" s="64">
        <v>133</v>
      </c>
      <c r="I145" s="64">
        <v>694711.75</v>
      </c>
      <c r="J145" s="65">
        <f t="shared" si="2"/>
        <v>0.98496325607687962</v>
      </c>
      <c r="L145" s="58"/>
    </row>
    <row r="146" spans="2:12" ht="15" customHeight="1">
      <c r="B146" s="63" t="s">
        <v>12652</v>
      </c>
      <c r="C146" s="64">
        <v>2475930.54</v>
      </c>
      <c r="D146" s="64">
        <v>5408</v>
      </c>
      <c r="E146" s="64">
        <v>282134.25</v>
      </c>
      <c r="F146" s="64">
        <v>5181</v>
      </c>
      <c r="G146" s="64">
        <v>231766.25</v>
      </c>
      <c r="H146" s="64">
        <v>227</v>
      </c>
      <c r="I146" s="64">
        <v>513900.49</v>
      </c>
      <c r="J146" s="65">
        <f t="shared" si="2"/>
        <v>0.95802514792899407</v>
      </c>
      <c r="L146" s="58"/>
    </row>
    <row r="147" spans="2:12" ht="15" customHeight="1">
      <c r="B147" s="63" t="s">
        <v>12653</v>
      </c>
      <c r="C147" s="64">
        <v>3846498.81</v>
      </c>
      <c r="D147" s="64">
        <v>4641</v>
      </c>
      <c r="E147" s="64">
        <v>210240.8</v>
      </c>
      <c r="F147" s="64">
        <v>4278</v>
      </c>
      <c r="G147" s="64">
        <v>375113.38</v>
      </c>
      <c r="H147" s="64">
        <v>363</v>
      </c>
      <c r="I147" s="64">
        <v>585354.17000000004</v>
      </c>
      <c r="J147" s="65">
        <f t="shared" si="2"/>
        <v>0.92178409825468643</v>
      </c>
      <c r="L147" s="58"/>
    </row>
    <row r="148" spans="2:12" ht="15" customHeight="1">
      <c r="B148" s="63" t="s">
        <v>12654</v>
      </c>
      <c r="C148" s="64">
        <v>1369362.37</v>
      </c>
      <c r="D148" s="64">
        <v>1874</v>
      </c>
      <c r="E148" s="64">
        <v>162458.92000000001</v>
      </c>
      <c r="F148" s="64">
        <v>1722</v>
      </c>
      <c r="G148" s="64">
        <v>208988.22</v>
      </c>
      <c r="H148" s="64">
        <v>152</v>
      </c>
      <c r="I148" s="64">
        <v>371447.15</v>
      </c>
      <c r="J148" s="65">
        <f t="shared" si="2"/>
        <v>0.91889007470651018</v>
      </c>
      <c r="L148" s="58"/>
    </row>
    <row r="149" spans="2:12" ht="15" customHeight="1">
      <c r="B149" s="63" t="s">
        <v>12440</v>
      </c>
      <c r="C149" s="64">
        <v>1951990.06</v>
      </c>
      <c r="D149" s="64">
        <v>871</v>
      </c>
      <c r="E149" s="64">
        <v>38601.980000000003</v>
      </c>
      <c r="F149" s="64">
        <v>815</v>
      </c>
      <c r="G149" s="64">
        <v>53707.94</v>
      </c>
      <c r="H149" s="64">
        <v>56</v>
      </c>
      <c r="I149" s="64">
        <v>92309.92</v>
      </c>
      <c r="J149" s="65">
        <f t="shared" si="2"/>
        <v>0.93570608495981633</v>
      </c>
      <c r="L149" s="58"/>
    </row>
    <row r="150" spans="2:12" ht="15" customHeight="1">
      <c r="B150" s="63" t="s">
        <v>12655</v>
      </c>
      <c r="C150" s="64">
        <v>854107.95</v>
      </c>
      <c r="D150" s="64">
        <v>2108</v>
      </c>
      <c r="E150" s="64">
        <v>56911.839999999997</v>
      </c>
      <c r="F150" s="64">
        <v>2048</v>
      </c>
      <c r="G150" s="64">
        <v>68401.929999999993</v>
      </c>
      <c r="H150" s="64">
        <v>60</v>
      </c>
      <c r="I150" s="64">
        <v>125313.76</v>
      </c>
      <c r="J150" s="65">
        <f t="shared" si="2"/>
        <v>0.97153700189753323</v>
      </c>
      <c r="L150" s="58"/>
    </row>
    <row r="151" spans="2:12" ht="15" customHeight="1">
      <c r="B151" s="63" t="s">
        <v>12656</v>
      </c>
      <c r="C151" s="64">
        <v>2039473.85</v>
      </c>
      <c r="D151" s="64">
        <v>5152</v>
      </c>
      <c r="E151" s="64">
        <v>268086.46000000002</v>
      </c>
      <c r="F151" s="64">
        <v>4990</v>
      </c>
      <c r="G151" s="64">
        <v>204364.59</v>
      </c>
      <c r="H151" s="64">
        <v>162</v>
      </c>
      <c r="I151" s="64">
        <v>472451.05</v>
      </c>
      <c r="J151" s="65">
        <f t="shared" si="2"/>
        <v>0.96855590062111796</v>
      </c>
      <c r="L151" s="58"/>
    </row>
    <row r="152" spans="2:12" ht="15" customHeight="1">
      <c r="B152" s="63" t="s">
        <v>12657</v>
      </c>
      <c r="C152" s="64">
        <v>5188744.9000000004</v>
      </c>
      <c r="D152" s="64">
        <v>4646</v>
      </c>
      <c r="E152" s="64">
        <v>346363.44</v>
      </c>
      <c r="F152" s="64">
        <v>4289</v>
      </c>
      <c r="G152" s="64">
        <v>472763.11</v>
      </c>
      <c r="H152" s="64">
        <v>357</v>
      </c>
      <c r="I152" s="64">
        <v>819126.55</v>
      </c>
      <c r="J152" s="65">
        <f t="shared" si="2"/>
        <v>0.92315970727507535</v>
      </c>
      <c r="L152" s="58"/>
    </row>
    <row r="153" spans="2:12" ht="15" customHeight="1">
      <c r="B153" s="63" t="s">
        <v>12658</v>
      </c>
      <c r="C153" s="64">
        <v>3995875.62</v>
      </c>
      <c r="D153" s="64">
        <v>7039</v>
      </c>
      <c r="E153" s="64">
        <v>481339</v>
      </c>
      <c r="F153" s="64">
        <v>6752</v>
      </c>
      <c r="G153" s="64">
        <v>343032.12</v>
      </c>
      <c r="H153" s="64">
        <v>287</v>
      </c>
      <c r="I153" s="64">
        <v>824371.12</v>
      </c>
      <c r="J153" s="65">
        <f t="shared" si="2"/>
        <v>0.95922716294928256</v>
      </c>
      <c r="L153" s="58"/>
    </row>
    <row r="154" spans="2:12" ht="15" customHeight="1">
      <c r="B154" s="63" t="s">
        <v>12659</v>
      </c>
      <c r="C154" s="64">
        <v>727232.31</v>
      </c>
      <c r="D154" s="64">
        <v>1621</v>
      </c>
      <c r="E154" s="64">
        <v>257619.99</v>
      </c>
      <c r="F154" s="64">
        <v>1492</v>
      </c>
      <c r="G154" s="64">
        <v>93365.9</v>
      </c>
      <c r="H154" s="64">
        <v>129</v>
      </c>
      <c r="I154" s="64">
        <v>350985.89</v>
      </c>
      <c r="J154" s="65">
        <f t="shared" si="2"/>
        <v>0.92041949413942015</v>
      </c>
      <c r="L154" s="58"/>
    </row>
    <row r="155" spans="2:12" ht="15" customHeight="1">
      <c r="B155" s="63" t="s">
        <v>12660</v>
      </c>
      <c r="C155" s="64">
        <v>1960130.77</v>
      </c>
      <c r="D155" s="64">
        <v>2538</v>
      </c>
      <c r="E155" s="64">
        <v>76550.850000000006</v>
      </c>
      <c r="F155" s="64">
        <v>2478</v>
      </c>
      <c r="G155" s="64">
        <v>79569.19</v>
      </c>
      <c r="H155" s="64">
        <v>60</v>
      </c>
      <c r="I155" s="64">
        <v>156120.04</v>
      </c>
      <c r="J155" s="65">
        <f t="shared" si="2"/>
        <v>0.97635933806146569</v>
      </c>
      <c r="L155" s="58"/>
    </row>
    <row r="156" spans="2:12" ht="15" customHeight="1">
      <c r="B156" s="63" t="s">
        <v>12443</v>
      </c>
      <c r="C156" s="64">
        <v>3321587.99</v>
      </c>
      <c r="D156" s="64">
        <v>5981</v>
      </c>
      <c r="E156" s="64">
        <v>147206.97</v>
      </c>
      <c r="F156" s="64">
        <v>5679</v>
      </c>
      <c r="G156" s="64">
        <v>309084.15000000002</v>
      </c>
      <c r="H156" s="64">
        <v>302</v>
      </c>
      <c r="I156" s="64">
        <v>456291.12</v>
      </c>
      <c r="J156" s="65">
        <f t="shared" si="2"/>
        <v>0.94950677144290252</v>
      </c>
      <c r="L156" s="58"/>
    </row>
    <row r="157" spans="2:12" ht="15" customHeight="1">
      <c r="B157" s="63" t="s">
        <v>12445</v>
      </c>
      <c r="C157" s="64">
        <v>1820159.22</v>
      </c>
      <c r="D157" s="64">
        <v>2868</v>
      </c>
      <c r="E157" s="64">
        <v>131529.03</v>
      </c>
      <c r="F157" s="64">
        <v>2636</v>
      </c>
      <c r="G157" s="64">
        <v>239078.3</v>
      </c>
      <c r="H157" s="64">
        <v>232</v>
      </c>
      <c r="I157" s="64">
        <v>370607.33</v>
      </c>
      <c r="J157" s="65">
        <f t="shared" si="2"/>
        <v>0.9191073919107392</v>
      </c>
      <c r="L157" s="58"/>
    </row>
    <row r="158" spans="2:12" ht="15" customHeight="1">
      <c r="B158" s="63" t="s">
        <v>12446</v>
      </c>
      <c r="C158" s="64">
        <v>958852.78</v>
      </c>
      <c r="D158" s="64">
        <v>1375</v>
      </c>
      <c r="E158" s="64">
        <v>138455.95000000001</v>
      </c>
      <c r="F158" s="64">
        <v>1302</v>
      </c>
      <c r="G158" s="64">
        <v>83666.44</v>
      </c>
      <c r="H158" s="64">
        <v>73</v>
      </c>
      <c r="I158" s="64">
        <v>222122.4</v>
      </c>
      <c r="J158" s="65">
        <f t="shared" si="2"/>
        <v>0.94690909090909092</v>
      </c>
      <c r="L158" s="58"/>
    </row>
    <row r="159" spans="2:12" ht="15" customHeight="1">
      <c r="B159" s="63" t="s">
        <v>12448</v>
      </c>
      <c r="C159" s="64">
        <v>3068035.55</v>
      </c>
      <c r="D159" s="64">
        <v>1693</v>
      </c>
      <c r="E159" s="64">
        <v>182735.08</v>
      </c>
      <c r="F159" s="64">
        <v>1485</v>
      </c>
      <c r="G159" s="64">
        <v>216187.46</v>
      </c>
      <c r="H159" s="64">
        <v>208</v>
      </c>
      <c r="I159" s="64">
        <v>398922.54</v>
      </c>
      <c r="J159" s="65">
        <f t="shared" si="2"/>
        <v>0.87714116952155941</v>
      </c>
      <c r="L159" s="58"/>
    </row>
    <row r="160" spans="2:12" ht="15" customHeight="1">
      <c r="B160" s="63" t="s">
        <v>12450</v>
      </c>
      <c r="C160" s="64">
        <v>4143454.26</v>
      </c>
      <c r="D160" s="64">
        <v>2544</v>
      </c>
      <c r="E160" s="64">
        <v>221735.12</v>
      </c>
      <c r="F160" s="64">
        <v>2384</v>
      </c>
      <c r="G160" s="64">
        <v>217981.32</v>
      </c>
      <c r="H160" s="64">
        <v>160</v>
      </c>
      <c r="I160" s="64">
        <v>439716.43</v>
      </c>
      <c r="J160" s="65">
        <f t="shared" si="2"/>
        <v>0.93710691823899372</v>
      </c>
      <c r="L160" s="58"/>
    </row>
    <row r="161" spans="2:12" ht="15" customHeight="1">
      <c r="B161" s="63" t="s">
        <v>12661</v>
      </c>
      <c r="C161" s="64">
        <v>1794463.65</v>
      </c>
      <c r="D161" s="64">
        <v>13874</v>
      </c>
      <c r="E161" s="64">
        <v>688735.85</v>
      </c>
      <c r="F161" s="64">
        <v>13590</v>
      </c>
      <c r="G161" s="64">
        <v>294340.15999999997</v>
      </c>
      <c r="H161" s="64">
        <v>284</v>
      </c>
      <c r="I161" s="64">
        <v>983076</v>
      </c>
      <c r="J161" s="65">
        <f t="shared" si="2"/>
        <v>0.97953005622026812</v>
      </c>
      <c r="L161" s="58"/>
    </row>
    <row r="162" spans="2:12" ht="15" customHeight="1">
      <c r="B162" s="63" t="s">
        <v>12662</v>
      </c>
      <c r="C162" s="64">
        <v>3890435.4</v>
      </c>
      <c r="D162" s="64">
        <v>5219</v>
      </c>
      <c r="E162" s="64">
        <v>294746.75</v>
      </c>
      <c r="F162" s="64">
        <v>4932</v>
      </c>
      <c r="G162" s="64">
        <v>295240.83</v>
      </c>
      <c r="H162" s="64">
        <v>287</v>
      </c>
      <c r="I162" s="64">
        <v>589987.59</v>
      </c>
      <c r="J162" s="65">
        <f t="shared" si="2"/>
        <v>0.94500862234144467</v>
      </c>
      <c r="L162" s="58"/>
    </row>
    <row r="163" spans="2:12" ht="15" customHeight="1">
      <c r="B163" s="63" t="s">
        <v>12663</v>
      </c>
      <c r="C163" s="64">
        <v>2854266.93</v>
      </c>
      <c r="D163" s="64">
        <v>1424</v>
      </c>
      <c r="E163" s="64">
        <v>84919.09</v>
      </c>
      <c r="F163" s="64">
        <v>1373</v>
      </c>
      <c r="G163" s="64">
        <v>57614.64</v>
      </c>
      <c r="H163" s="64">
        <v>51</v>
      </c>
      <c r="I163" s="64">
        <v>142533.74</v>
      </c>
      <c r="J163" s="65">
        <f t="shared" si="2"/>
        <v>0.964185393258427</v>
      </c>
      <c r="L163" s="58"/>
    </row>
    <row r="164" spans="2:12" ht="15" customHeight="1">
      <c r="B164" s="63" t="s">
        <v>12312</v>
      </c>
      <c r="C164" s="64">
        <v>232122.15</v>
      </c>
      <c r="D164" s="64">
        <v>331</v>
      </c>
      <c r="E164" s="64">
        <v>60349.64</v>
      </c>
      <c r="F164" s="64">
        <v>299</v>
      </c>
      <c r="G164" s="64">
        <v>33607.040000000001</v>
      </c>
      <c r="H164" s="64">
        <v>32</v>
      </c>
      <c r="I164" s="64">
        <v>93956.68</v>
      </c>
      <c r="J164" s="65">
        <f t="shared" si="2"/>
        <v>0.90332326283987918</v>
      </c>
      <c r="L164" s="58"/>
    </row>
    <row r="165" spans="2:12" ht="15" customHeight="1">
      <c r="B165" s="63" t="s">
        <v>12314</v>
      </c>
      <c r="C165" s="64">
        <v>183650.5</v>
      </c>
      <c r="D165" s="64">
        <v>149</v>
      </c>
      <c r="E165" s="64">
        <v>17814.77</v>
      </c>
      <c r="F165" s="64">
        <v>108</v>
      </c>
      <c r="G165" s="64">
        <v>46551.34</v>
      </c>
      <c r="H165" s="64">
        <v>41</v>
      </c>
      <c r="I165" s="64">
        <v>64366.11</v>
      </c>
      <c r="J165" s="65">
        <f t="shared" si="2"/>
        <v>0.72483221476510062</v>
      </c>
      <c r="L165" s="58"/>
    </row>
    <row r="166" spans="2:12" ht="15" customHeight="1">
      <c r="B166" s="63" t="s">
        <v>12315</v>
      </c>
      <c r="C166" s="64">
        <v>685642.92</v>
      </c>
      <c r="D166" s="64">
        <v>386</v>
      </c>
      <c r="E166" s="64">
        <v>83532.850000000006</v>
      </c>
      <c r="F166" s="64">
        <v>347</v>
      </c>
      <c r="G166" s="64">
        <v>38165.15</v>
      </c>
      <c r="H166" s="64">
        <v>39</v>
      </c>
      <c r="I166" s="64">
        <v>121698</v>
      </c>
      <c r="J166" s="65">
        <f t="shared" si="2"/>
        <v>0.89896373056994816</v>
      </c>
      <c r="L166" s="58"/>
    </row>
    <row r="167" spans="2:12" ht="15" customHeight="1">
      <c r="B167" s="63" t="s">
        <v>12318</v>
      </c>
      <c r="C167" s="64">
        <v>279448.93</v>
      </c>
      <c r="D167" s="64">
        <v>762</v>
      </c>
      <c r="E167" s="64">
        <v>67093.429999999993</v>
      </c>
      <c r="F167" s="64">
        <v>704</v>
      </c>
      <c r="G167" s="64">
        <v>54887.72</v>
      </c>
      <c r="H167" s="64">
        <v>58</v>
      </c>
      <c r="I167" s="64">
        <v>121981.14</v>
      </c>
      <c r="J167" s="65">
        <f t="shared" si="2"/>
        <v>0.92388451443569553</v>
      </c>
      <c r="L167" s="58"/>
    </row>
    <row r="168" spans="2:12" ht="15" customHeight="1">
      <c r="B168" s="63" t="s">
        <v>12319</v>
      </c>
      <c r="C168" s="64">
        <v>662377.30000000005</v>
      </c>
      <c r="D168" s="64">
        <v>158</v>
      </c>
      <c r="E168" s="64">
        <v>13547.65</v>
      </c>
      <c r="F168" s="64">
        <v>100</v>
      </c>
      <c r="G168" s="64">
        <v>59108.03</v>
      </c>
      <c r="H168" s="64">
        <v>58</v>
      </c>
      <c r="I168" s="64">
        <v>72655.69</v>
      </c>
      <c r="J168" s="65">
        <f t="shared" si="2"/>
        <v>0.63291139240506333</v>
      </c>
      <c r="L168" s="58"/>
    </row>
    <row r="169" spans="2:12" ht="15" customHeight="1">
      <c r="B169" s="63" t="s">
        <v>12664</v>
      </c>
      <c r="C169" s="64">
        <v>373984.35</v>
      </c>
      <c r="D169" s="64">
        <v>494</v>
      </c>
      <c r="E169" s="64">
        <v>20833.84</v>
      </c>
      <c r="F169" s="64">
        <v>475</v>
      </c>
      <c r="G169" s="64">
        <v>19979.18</v>
      </c>
      <c r="H169" s="64">
        <v>19</v>
      </c>
      <c r="I169" s="64">
        <v>40813.03</v>
      </c>
      <c r="J169" s="65">
        <f t="shared" si="2"/>
        <v>0.96153846153846156</v>
      </c>
      <c r="L169" s="58"/>
    </row>
    <row r="170" spans="2:12" ht="15" customHeight="1">
      <c r="B170" s="63" t="s">
        <v>12665</v>
      </c>
      <c r="C170" s="64">
        <v>65557.759999999995</v>
      </c>
      <c r="D170" s="64">
        <v>202</v>
      </c>
      <c r="E170" s="64">
        <v>30611.279999999999</v>
      </c>
      <c r="F170" s="64">
        <v>192</v>
      </c>
      <c r="G170" s="64">
        <v>11409.34</v>
      </c>
      <c r="H170" s="64">
        <v>10</v>
      </c>
      <c r="I170" s="64">
        <v>42020.62</v>
      </c>
      <c r="J170" s="65">
        <f t="shared" si="2"/>
        <v>0.95049504950495045</v>
      </c>
      <c r="L170" s="58"/>
    </row>
    <row r="171" spans="2:12" ht="15" customHeight="1">
      <c r="B171" s="63" t="s">
        <v>12666</v>
      </c>
      <c r="C171" s="64">
        <v>454507.72</v>
      </c>
      <c r="D171" s="64">
        <v>724</v>
      </c>
      <c r="E171" s="64">
        <v>95760.33</v>
      </c>
      <c r="F171" s="64">
        <v>653</v>
      </c>
      <c r="G171" s="64">
        <v>72493.19</v>
      </c>
      <c r="H171" s="64">
        <v>71</v>
      </c>
      <c r="I171" s="64">
        <v>168253.52</v>
      </c>
      <c r="J171" s="65">
        <f t="shared" si="2"/>
        <v>0.90193370165745856</v>
      </c>
      <c r="L171" s="58"/>
    </row>
    <row r="172" spans="2:12" ht="15" customHeight="1">
      <c r="B172" s="63" t="s">
        <v>12667</v>
      </c>
      <c r="C172" s="64">
        <v>686198.87</v>
      </c>
      <c r="D172" s="64">
        <v>267</v>
      </c>
      <c r="E172" s="64">
        <v>35157.440000000002</v>
      </c>
      <c r="F172" s="64">
        <v>74</v>
      </c>
      <c r="G172" s="64">
        <v>180542.54</v>
      </c>
      <c r="H172" s="64">
        <v>193</v>
      </c>
      <c r="I172" s="64">
        <v>215699.99</v>
      </c>
      <c r="J172" s="65">
        <f t="shared" si="2"/>
        <v>0.27715355805243447</v>
      </c>
      <c r="L172" s="58"/>
    </row>
    <row r="173" spans="2:12" ht="15" customHeight="1">
      <c r="B173" s="63" t="s">
        <v>12668</v>
      </c>
      <c r="C173" s="64">
        <v>135729.72</v>
      </c>
      <c r="D173" s="64">
        <v>196</v>
      </c>
      <c r="E173" s="64">
        <v>40379.56</v>
      </c>
      <c r="F173" s="64">
        <v>158</v>
      </c>
      <c r="G173" s="64">
        <v>37133.120000000003</v>
      </c>
      <c r="H173" s="64">
        <v>38</v>
      </c>
      <c r="I173" s="64">
        <v>77512.67</v>
      </c>
      <c r="J173" s="65">
        <f t="shared" si="2"/>
        <v>0.80612244897959184</v>
      </c>
      <c r="L173" s="58"/>
    </row>
    <row r="174" spans="2:12" ht="15" customHeight="1">
      <c r="B174" s="63" t="s">
        <v>12323</v>
      </c>
      <c r="C174" s="64">
        <v>296909.87</v>
      </c>
      <c r="D174" s="64">
        <v>795</v>
      </c>
      <c r="E174" s="64">
        <v>24846.54</v>
      </c>
      <c r="F174" s="64">
        <v>767</v>
      </c>
      <c r="G174" s="64">
        <v>27551.9</v>
      </c>
      <c r="H174" s="64">
        <v>28</v>
      </c>
      <c r="I174" s="64">
        <v>52398.44</v>
      </c>
      <c r="J174" s="65">
        <f t="shared" si="2"/>
        <v>0.96477987421383649</v>
      </c>
      <c r="L174" s="58"/>
    </row>
    <row r="175" spans="2:12" s="67" customFormat="1" ht="15" customHeight="1">
      <c r="B175" s="63" t="s">
        <v>12324</v>
      </c>
      <c r="C175" s="64">
        <v>160727.75</v>
      </c>
      <c r="D175" s="64">
        <v>593</v>
      </c>
      <c r="E175" s="64">
        <v>19670.939999999999</v>
      </c>
      <c r="F175" s="64">
        <v>574</v>
      </c>
      <c r="G175" s="64">
        <v>24160.17</v>
      </c>
      <c r="H175" s="64">
        <v>19</v>
      </c>
      <c r="I175" s="64">
        <v>43831.11</v>
      </c>
      <c r="J175" s="65">
        <f t="shared" si="2"/>
        <v>0.96795952782462058</v>
      </c>
      <c r="K175" s="51"/>
      <c r="L175" s="66"/>
    </row>
    <row r="176" spans="2:12" ht="15" customHeight="1">
      <c r="B176" s="63" t="s">
        <v>12669</v>
      </c>
      <c r="C176" s="64">
        <v>714349.08</v>
      </c>
      <c r="D176" s="64">
        <v>218</v>
      </c>
      <c r="E176" s="64">
        <v>10385.290000000001</v>
      </c>
      <c r="F176" s="64">
        <v>32</v>
      </c>
      <c r="G176" s="64">
        <v>163322.13</v>
      </c>
      <c r="H176" s="64">
        <v>186</v>
      </c>
      <c r="I176" s="64">
        <v>173707.42</v>
      </c>
      <c r="J176" s="65">
        <f t="shared" si="2"/>
        <v>0.14678899082568808</v>
      </c>
      <c r="L176" s="58"/>
    </row>
    <row r="177" spans="1:12" ht="15" customHeight="1">
      <c r="B177" s="63" t="s">
        <v>12670</v>
      </c>
      <c r="C177" s="64">
        <v>624199.16</v>
      </c>
      <c r="D177" s="64">
        <v>1384</v>
      </c>
      <c r="E177" s="64">
        <v>59839.69</v>
      </c>
      <c r="F177" s="64">
        <v>1332</v>
      </c>
      <c r="G177" s="64">
        <v>91605.24</v>
      </c>
      <c r="H177" s="64">
        <v>52</v>
      </c>
      <c r="I177" s="64">
        <v>151444.93</v>
      </c>
      <c r="J177" s="65">
        <f t="shared" si="2"/>
        <v>0.96242774566473988</v>
      </c>
      <c r="L177" s="58"/>
    </row>
    <row r="178" spans="1:12" ht="15" customHeight="1">
      <c r="B178" s="63" t="s">
        <v>12671</v>
      </c>
      <c r="C178" s="64">
        <v>40974.639999999999</v>
      </c>
      <c r="D178" s="64">
        <v>213</v>
      </c>
      <c r="E178" s="64">
        <v>8947.1200000000008</v>
      </c>
      <c r="F178" s="64">
        <v>205</v>
      </c>
      <c r="G178" s="64">
        <v>10994.76</v>
      </c>
      <c r="H178" s="64">
        <v>8</v>
      </c>
      <c r="I178" s="64">
        <v>19941.88</v>
      </c>
      <c r="J178" s="65">
        <f t="shared" si="2"/>
        <v>0.96244131455399062</v>
      </c>
      <c r="L178" s="58"/>
    </row>
    <row r="179" spans="1:12" ht="15" customHeight="1">
      <c r="B179" s="63" t="s">
        <v>12331</v>
      </c>
      <c r="C179" s="64">
        <v>99089</v>
      </c>
      <c r="D179" s="64">
        <v>187</v>
      </c>
      <c r="E179" s="64">
        <v>23989.23</v>
      </c>
      <c r="F179" s="64">
        <v>174</v>
      </c>
      <c r="G179" s="64">
        <v>12346.79</v>
      </c>
      <c r="H179" s="64">
        <v>13</v>
      </c>
      <c r="I179" s="64">
        <v>36336.019999999997</v>
      </c>
      <c r="J179" s="65">
        <f t="shared" si="2"/>
        <v>0.93048128342245995</v>
      </c>
      <c r="L179" s="58"/>
    </row>
    <row r="180" spans="1:12" ht="15" customHeight="1">
      <c r="A180" s="67"/>
      <c r="B180" s="63" t="s">
        <v>12672</v>
      </c>
      <c r="C180" s="64">
        <v>55319.32</v>
      </c>
      <c r="D180" s="64">
        <v>305</v>
      </c>
      <c r="E180" s="64">
        <v>38460</v>
      </c>
      <c r="F180" s="64">
        <v>296</v>
      </c>
      <c r="G180" s="64">
        <v>9994.5</v>
      </c>
      <c r="H180" s="64">
        <v>9</v>
      </c>
      <c r="I180" s="64">
        <v>48454.5</v>
      </c>
      <c r="J180" s="65">
        <f t="shared" si="2"/>
        <v>0.97049180327868856</v>
      </c>
      <c r="K180" s="67"/>
      <c r="L180" s="58"/>
    </row>
    <row r="181" spans="1:12" s="67" customFormat="1" ht="15" customHeight="1">
      <c r="A181" s="68"/>
      <c r="B181" s="63" t="s">
        <v>12333</v>
      </c>
      <c r="C181" s="64">
        <v>234144.49</v>
      </c>
      <c r="D181" s="64">
        <v>331</v>
      </c>
      <c r="E181" s="64">
        <v>84737.39</v>
      </c>
      <c r="F181" s="64">
        <v>322</v>
      </c>
      <c r="G181" s="64">
        <v>23504.41</v>
      </c>
      <c r="H181" s="64">
        <v>9</v>
      </c>
      <c r="I181" s="64">
        <v>108241.8</v>
      </c>
      <c r="J181" s="65">
        <f t="shared" si="2"/>
        <v>0.97280966767371602</v>
      </c>
      <c r="K181" s="69"/>
      <c r="L181" s="66"/>
    </row>
    <row r="182" spans="1:12" s="67" customFormat="1" ht="15" customHeight="1">
      <c r="B182" s="63" t="s">
        <v>12673</v>
      </c>
      <c r="C182" s="64">
        <v>129729.58</v>
      </c>
      <c r="D182" s="64">
        <v>235</v>
      </c>
      <c r="E182" s="64">
        <v>17266.88</v>
      </c>
      <c r="F182" s="64">
        <v>212</v>
      </c>
      <c r="G182" s="64">
        <v>21651.61</v>
      </c>
      <c r="H182" s="64">
        <v>23</v>
      </c>
      <c r="I182" s="64">
        <v>38918.49</v>
      </c>
      <c r="J182" s="65">
        <f t="shared" si="2"/>
        <v>0.90212765957446805</v>
      </c>
      <c r="K182" s="69"/>
      <c r="L182" s="66"/>
    </row>
    <row r="183" spans="1:12" ht="15" customHeight="1">
      <c r="B183" s="63" t="s">
        <v>12334</v>
      </c>
      <c r="C183" s="64">
        <v>533702.46</v>
      </c>
      <c r="D183" s="64">
        <v>1619</v>
      </c>
      <c r="E183" s="64">
        <v>156081.76999999999</v>
      </c>
      <c r="F183" s="64">
        <v>1578</v>
      </c>
      <c r="G183" s="64">
        <v>51453.599999999999</v>
      </c>
      <c r="H183" s="64">
        <v>41</v>
      </c>
      <c r="I183" s="64">
        <v>207535.37</v>
      </c>
      <c r="J183" s="65">
        <f t="shared" si="2"/>
        <v>0.97467572575663985</v>
      </c>
      <c r="L183" s="58"/>
    </row>
    <row r="184" spans="1:12" ht="15" customHeight="1">
      <c r="B184" s="63" t="s">
        <v>12335</v>
      </c>
      <c r="C184" s="64">
        <v>245258.69</v>
      </c>
      <c r="D184" s="64">
        <v>1091</v>
      </c>
      <c r="E184" s="64">
        <v>49387.62</v>
      </c>
      <c r="F184" s="64">
        <v>1050</v>
      </c>
      <c r="G184" s="64">
        <v>39090.79</v>
      </c>
      <c r="H184" s="64">
        <v>41</v>
      </c>
      <c r="I184" s="64">
        <v>88478.42</v>
      </c>
      <c r="J184" s="65">
        <f t="shared" si="2"/>
        <v>0.96241979835013747</v>
      </c>
      <c r="L184" s="58"/>
    </row>
    <row r="185" spans="1:12" ht="15" customHeight="1">
      <c r="B185" s="63" t="s">
        <v>12674</v>
      </c>
      <c r="C185" s="64">
        <v>210767.66</v>
      </c>
      <c r="D185" s="64">
        <v>501</v>
      </c>
      <c r="E185" s="64">
        <v>63041.35</v>
      </c>
      <c r="F185" s="64">
        <v>438</v>
      </c>
      <c r="G185" s="64">
        <v>44319.71</v>
      </c>
      <c r="H185" s="64">
        <v>63</v>
      </c>
      <c r="I185" s="64">
        <v>107361.06</v>
      </c>
      <c r="J185" s="65">
        <f t="shared" si="2"/>
        <v>0.87425149700598803</v>
      </c>
      <c r="L185" s="58"/>
    </row>
    <row r="186" spans="1:12" ht="15" customHeight="1">
      <c r="B186" s="63" t="s">
        <v>12338</v>
      </c>
      <c r="C186" s="64">
        <v>151242.67000000001</v>
      </c>
      <c r="D186" s="64">
        <v>82</v>
      </c>
      <c r="E186" s="64">
        <v>6891.27</v>
      </c>
      <c r="F186" s="64">
        <v>22</v>
      </c>
      <c r="G186" s="64">
        <v>52636.32</v>
      </c>
      <c r="H186" s="64">
        <v>60</v>
      </c>
      <c r="I186" s="64">
        <v>59527.59</v>
      </c>
      <c r="J186" s="65">
        <f t="shared" si="2"/>
        <v>0.26829268292682928</v>
      </c>
      <c r="L186" s="58"/>
    </row>
    <row r="187" spans="1:12" ht="15" customHeight="1">
      <c r="B187" s="63" t="s">
        <v>12339</v>
      </c>
      <c r="C187" s="64">
        <v>2136924.54</v>
      </c>
      <c r="D187" s="64">
        <v>1252</v>
      </c>
      <c r="E187" s="64">
        <v>165762.73000000001</v>
      </c>
      <c r="F187" s="64">
        <v>1166</v>
      </c>
      <c r="G187" s="64">
        <v>177249.09</v>
      </c>
      <c r="H187" s="64">
        <v>86</v>
      </c>
      <c r="I187" s="64">
        <v>343011.83</v>
      </c>
      <c r="J187" s="65">
        <f t="shared" si="2"/>
        <v>0.93130990415335468</v>
      </c>
      <c r="L187" s="58"/>
    </row>
    <row r="188" spans="1:12" ht="15" customHeight="1">
      <c r="B188" s="63" t="s">
        <v>12340</v>
      </c>
      <c r="C188" s="64">
        <v>853327.08</v>
      </c>
      <c r="D188" s="64">
        <v>1472</v>
      </c>
      <c r="E188" s="64">
        <v>63721.120000000003</v>
      </c>
      <c r="F188" s="64">
        <v>1426</v>
      </c>
      <c r="G188" s="64">
        <v>52332.73</v>
      </c>
      <c r="H188" s="64">
        <v>46</v>
      </c>
      <c r="I188" s="64">
        <v>116053.85</v>
      </c>
      <c r="J188" s="65">
        <f t="shared" si="2"/>
        <v>0.96875</v>
      </c>
      <c r="L188" s="58"/>
    </row>
    <row r="189" spans="1:12" ht="15" customHeight="1">
      <c r="B189" s="63" t="s">
        <v>12341</v>
      </c>
      <c r="C189" s="64">
        <v>15122.25</v>
      </c>
      <c r="D189" s="64">
        <v>213</v>
      </c>
      <c r="E189" s="64">
        <v>15122.25</v>
      </c>
      <c r="F189" s="64">
        <v>213</v>
      </c>
      <c r="G189" s="64">
        <v>0</v>
      </c>
      <c r="H189" s="64">
        <v>0</v>
      </c>
      <c r="I189" s="64">
        <v>15122.25</v>
      </c>
      <c r="J189" s="65">
        <f t="shared" si="2"/>
        <v>1</v>
      </c>
      <c r="L189" s="58"/>
    </row>
    <row r="190" spans="1:12" ht="15" customHeight="1">
      <c r="B190" s="63" t="s">
        <v>12675</v>
      </c>
      <c r="C190" s="64">
        <v>84813</v>
      </c>
      <c r="D190" s="64">
        <v>445</v>
      </c>
      <c r="E190" s="64">
        <v>23385.75</v>
      </c>
      <c r="F190" s="64">
        <v>430</v>
      </c>
      <c r="G190" s="64">
        <v>13484.59</v>
      </c>
      <c r="H190" s="64">
        <v>15</v>
      </c>
      <c r="I190" s="64">
        <v>36870.339999999997</v>
      </c>
      <c r="J190" s="65">
        <f t="shared" si="2"/>
        <v>0.9662921348314607</v>
      </c>
      <c r="L190" s="58"/>
    </row>
    <row r="191" spans="1:12" ht="15" customHeight="1">
      <c r="B191" s="63" t="s">
        <v>12342</v>
      </c>
      <c r="C191" s="64">
        <v>231794.22</v>
      </c>
      <c r="D191" s="64">
        <v>321</v>
      </c>
      <c r="E191" s="64">
        <v>13481.23</v>
      </c>
      <c r="F191" s="64">
        <v>294</v>
      </c>
      <c r="G191" s="64">
        <v>31623.53</v>
      </c>
      <c r="H191" s="64">
        <v>27</v>
      </c>
      <c r="I191" s="64">
        <v>45104.76</v>
      </c>
      <c r="J191" s="65">
        <f t="shared" si="2"/>
        <v>0.91588785046728971</v>
      </c>
      <c r="L191" s="58"/>
    </row>
    <row r="192" spans="1:12" ht="15" customHeight="1">
      <c r="B192" s="63" t="s">
        <v>12676</v>
      </c>
      <c r="C192" s="64">
        <v>76223.7</v>
      </c>
      <c r="D192" s="64">
        <v>153</v>
      </c>
      <c r="E192" s="64">
        <v>15941.68</v>
      </c>
      <c r="F192" s="64">
        <v>131</v>
      </c>
      <c r="G192" s="64">
        <v>19079.330000000002</v>
      </c>
      <c r="H192" s="64">
        <v>22</v>
      </c>
      <c r="I192" s="64">
        <v>35021</v>
      </c>
      <c r="J192" s="65">
        <f t="shared" si="2"/>
        <v>0.85620915032679734</v>
      </c>
      <c r="L192" s="58"/>
    </row>
    <row r="193" spans="2:12" ht="15" customHeight="1">
      <c r="B193" s="63" t="s">
        <v>12677</v>
      </c>
      <c r="C193" s="64">
        <v>220380.25</v>
      </c>
      <c r="D193" s="64">
        <v>3701</v>
      </c>
      <c r="E193" s="64">
        <v>95242.35</v>
      </c>
      <c r="F193" s="64">
        <v>3679</v>
      </c>
      <c r="G193" s="64">
        <v>22240.35</v>
      </c>
      <c r="H193" s="64">
        <v>22</v>
      </c>
      <c r="I193" s="64">
        <v>117482.69</v>
      </c>
      <c r="J193" s="65">
        <f t="shared" si="2"/>
        <v>0.99405566063226158</v>
      </c>
      <c r="L193" s="58"/>
    </row>
    <row r="194" spans="2:12" ht="15" customHeight="1">
      <c r="B194" s="63" t="s">
        <v>12344</v>
      </c>
      <c r="C194" s="64">
        <v>630044.62</v>
      </c>
      <c r="D194" s="64">
        <v>859</v>
      </c>
      <c r="E194" s="64">
        <v>91833.51</v>
      </c>
      <c r="F194" s="64">
        <v>768</v>
      </c>
      <c r="G194" s="64">
        <v>78782.17</v>
      </c>
      <c r="H194" s="64">
        <v>91</v>
      </c>
      <c r="I194" s="64">
        <v>170615.69</v>
      </c>
      <c r="J194" s="65">
        <f t="shared" si="2"/>
        <v>0.89406286379511057</v>
      </c>
      <c r="L194" s="58"/>
    </row>
    <row r="195" spans="2:12" ht="15" customHeight="1">
      <c r="B195" s="63" t="s">
        <v>12345</v>
      </c>
      <c r="C195" s="64">
        <v>62831.67</v>
      </c>
      <c r="D195" s="64">
        <v>143</v>
      </c>
      <c r="E195" s="64">
        <v>46353.58</v>
      </c>
      <c r="F195" s="64">
        <v>135</v>
      </c>
      <c r="G195" s="64">
        <v>10011.91</v>
      </c>
      <c r="H195" s="64">
        <v>8</v>
      </c>
      <c r="I195" s="64">
        <v>56365.49</v>
      </c>
      <c r="J195" s="65">
        <f t="shared" si="2"/>
        <v>0.94405594405594406</v>
      </c>
      <c r="L195" s="58"/>
    </row>
    <row r="196" spans="2:12" ht="15" customHeight="1">
      <c r="B196" s="63" t="s">
        <v>12347</v>
      </c>
      <c r="C196" s="64">
        <v>263720.67</v>
      </c>
      <c r="D196" s="64">
        <v>264</v>
      </c>
      <c r="E196" s="64">
        <v>8711.6200000000008</v>
      </c>
      <c r="F196" s="64">
        <v>258</v>
      </c>
      <c r="G196" s="64">
        <v>7364.09</v>
      </c>
      <c r="H196" s="64">
        <v>6</v>
      </c>
      <c r="I196" s="64">
        <v>16075.7</v>
      </c>
      <c r="J196" s="65">
        <f t="shared" si="2"/>
        <v>0.97727272727272729</v>
      </c>
      <c r="L196" s="58"/>
    </row>
    <row r="197" spans="2:12" ht="15" customHeight="1">
      <c r="B197" s="63" t="s">
        <v>12348</v>
      </c>
      <c r="C197" s="64">
        <v>180426.51</v>
      </c>
      <c r="D197" s="64">
        <v>1242</v>
      </c>
      <c r="E197" s="64">
        <v>59637.13</v>
      </c>
      <c r="F197" s="64">
        <v>1212</v>
      </c>
      <c r="G197" s="64">
        <v>27086.91</v>
      </c>
      <c r="H197" s="64">
        <v>30</v>
      </c>
      <c r="I197" s="64">
        <v>86724.04</v>
      </c>
      <c r="J197" s="65">
        <f t="shared" si="2"/>
        <v>0.97584541062801933</v>
      </c>
      <c r="L197" s="58"/>
    </row>
    <row r="198" spans="2:12" ht="15" customHeight="1">
      <c r="B198" s="63" t="s">
        <v>12678</v>
      </c>
      <c r="C198" s="64">
        <v>63020.44</v>
      </c>
      <c r="D198" s="64">
        <v>167</v>
      </c>
      <c r="E198" s="64">
        <v>49581.07</v>
      </c>
      <c r="F198" s="64">
        <v>163</v>
      </c>
      <c r="G198" s="64">
        <v>7820.33</v>
      </c>
      <c r="H198" s="64">
        <v>4</v>
      </c>
      <c r="I198" s="64">
        <v>57401.4</v>
      </c>
      <c r="J198" s="65">
        <f t="shared" si="2"/>
        <v>0.9760479041916168</v>
      </c>
      <c r="L198" s="58"/>
    </row>
    <row r="199" spans="2:12" ht="15" customHeight="1">
      <c r="B199" s="63" t="s">
        <v>12349</v>
      </c>
      <c r="C199" s="64">
        <v>52015.7</v>
      </c>
      <c r="D199" s="64">
        <v>1041</v>
      </c>
      <c r="E199" s="64">
        <v>33093.910000000003</v>
      </c>
      <c r="F199" s="64">
        <v>1036</v>
      </c>
      <c r="G199" s="64">
        <v>5003.07</v>
      </c>
      <c r="H199" s="64">
        <v>5</v>
      </c>
      <c r="I199" s="64">
        <v>38096.97</v>
      </c>
      <c r="J199" s="65">
        <f t="shared" si="2"/>
        <v>0.99519692603266086</v>
      </c>
      <c r="L199" s="58"/>
    </row>
    <row r="200" spans="2:12" ht="15" customHeight="1">
      <c r="B200" s="63" t="s">
        <v>12679</v>
      </c>
      <c r="C200" s="64">
        <v>14281.19</v>
      </c>
      <c r="D200" s="64">
        <v>95</v>
      </c>
      <c r="E200" s="64">
        <v>2406.9699999999998</v>
      </c>
      <c r="F200" s="64">
        <v>88</v>
      </c>
      <c r="G200" s="64">
        <v>5858.88</v>
      </c>
      <c r="H200" s="64">
        <v>7</v>
      </c>
      <c r="I200" s="64">
        <v>8265.85</v>
      </c>
      <c r="J200" s="65">
        <f t="shared" si="2"/>
        <v>0.9263157894736842</v>
      </c>
      <c r="L200" s="58"/>
    </row>
    <row r="201" spans="2:12" ht="15" customHeight="1">
      <c r="B201" s="63" t="s">
        <v>12680</v>
      </c>
      <c r="C201" s="64">
        <v>365032.32</v>
      </c>
      <c r="D201" s="64">
        <v>4365</v>
      </c>
      <c r="E201" s="64">
        <v>119998.09</v>
      </c>
      <c r="F201" s="64">
        <v>4324</v>
      </c>
      <c r="G201" s="64">
        <v>38396.58</v>
      </c>
      <c r="H201" s="64">
        <v>41</v>
      </c>
      <c r="I201" s="64">
        <v>158394.67000000001</v>
      </c>
      <c r="J201" s="65">
        <f t="shared" si="2"/>
        <v>0.99060710194730817</v>
      </c>
      <c r="L201" s="58"/>
    </row>
    <row r="202" spans="2:12" ht="15" customHeight="1">
      <c r="B202" s="63" t="s">
        <v>12681</v>
      </c>
      <c r="C202" s="64">
        <v>280802.45</v>
      </c>
      <c r="D202" s="64">
        <v>1539</v>
      </c>
      <c r="E202" s="64">
        <v>79356.13</v>
      </c>
      <c r="F202" s="64">
        <v>1503</v>
      </c>
      <c r="G202" s="64">
        <v>48550.07</v>
      </c>
      <c r="H202" s="64">
        <v>36</v>
      </c>
      <c r="I202" s="64">
        <v>127906.21</v>
      </c>
      <c r="J202" s="65">
        <f t="shared" si="2"/>
        <v>0.97660818713450293</v>
      </c>
      <c r="L202" s="58"/>
    </row>
    <row r="203" spans="2:12" ht="15" customHeight="1">
      <c r="B203" s="63" t="s">
        <v>12682</v>
      </c>
      <c r="C203" s="64">
        <v>812739.31</v>
      </c>
      <c r="D203" s="64">
        <v>1556</v>
      </c>
      <c r="E203" s="64">
        <v>112133.18</v>
      </c>
      <c r="F203" s="64">
        <v>1512</v>
      </c>
      <c r="G203" s="64">
        <v>47824.84</v>
      </c>
      <c r="H203" s="64">
        <v>44</v>
      </c>
      <c r="I203" s="64">
        <v>159958.01</v>
      </c>
      <c r="J203" s="65">
        <f t="shared" ref="J203:J266" si="3">+IFERROR(F203/D203,"N/A")</f>
        <v>0.97172236503856046</v>
      </c>
      <c r="L203" s="58"/>
    </row>
    <row r="204" spans="2:12" ht="15" customHeight="1">
      <c r="B204" s="63" t="s">
        <v>12350</v>
      </c>
      <c r="C204" s="64">
        <v>49229.13</v>
      </c>
      <c r="D204" s="64">
        <v>519</v>
      </c>
      <c r="E204" s="64">
        <v>23600.47</v>
      </c>
      <c r="F204" s="64">
        <v>507</v>
      </c>
      <c r="G204" s="64">
        <v>7176.62</v>
      </c>
      <c r="H204" s="64">
        <v>12</v>
      </c>
      <c r="I204" s="64">
        <v>30777.09</v>
      </c>
      <c r="J204" s="65">
        <f t="shared" si="3"/>
        <v>0.97687861271676302</v>
      </c>
      <c r="L204" s="58"/>
    </row>
    <row r="205" spans="2:12" ht="15" customHeight="1">
      <c r="B205" s="63" t="s">
        <v>12351</v>
      </c>
      <c r="C205" s="64">
        <v>266247.27</v>
      </c>
      <c r="D205" s="64">
        <v>1220</v>
      </c>
      <c r="E205" s="64">
        <v>71890.78</v>
      </c>
      <c r="F205" s="64">
        <v>1192</v>
      </c>
      <c r="G205" s="64">
        <v>36678</v>
      </c>
      <c r="H205" s="64">
        <v>28</v>
      </c>
      <c r="I205" s="64">
        <v>108568.78</v>
      </c>
      <c r="J205" s="65">
        <f t="shared" si="3"/>
        <v>0.9770491803278688</v>
      </c>
      <c r="L205" s="58"/>
    </row>
    <row r="206" spans="2:12" ht="15" customHeight="1">
      <c r="B206" s="63" t="s">
        <v>12683</v>
      </c>
      <c r="C206" s="64">
        <v>466127.83</v>
      </c>
      <c r="D206" s="64">
        <v>385</v>
      </c>
      <c r="E206" s="64">
        <v>84483.31</v>
      </c>
      <c r="F206" s="64">
        <v>336</v>
      </c>
      <c r="G206" s="64">
        <v>63126.21</v>
      </c>
      <c r="H206" s="64">
        <v>49</v>
      </c>
      <c r="I206" s="64">
        <v>147609.51</v>
      </c>
      <c r="J206" s="65">
        <f t="shared" si="3"/>
        <v>0.87272727272727268</v>
      </c>
      <c r="L206" s="58"/>
    </row>
    <row r="207" spans="2:12" ht="15" customHeight="1">
      <c r="B207" s="63" t="s">
        <v>12684</v>
      </c>
      <c r="C207" s="64">
        <v>20870.91</v>
      </c>
      <c r="D207" s="64">
        <v>341</v>
      </c>
      <c r="E207" s="64">
        <v>10217.86</v>
      </c>
      <c r="F207" s="64">
        <v>335</v>
      </c>
      <c r="G207" s="64">
        <v>2923.96</v>
      </c>
      <c r="H207" s="64">
        <v>6</v>
      </c>
      <c r="I207" s="64">
        <v>13141.82</v>
      </c>
      <c r="J207" s="65">
        <f t="shared" si="3"/>
        <v>0.98240469208211145</v>
      </c>
      <c r="L207" s="58"/>
    </row>
    <row r="208" spans="2:12" ht="15" customHeight="1">
      <c r="B208" s="63" t="s">
        <v>12685</v>
      </c>
      <c r="C208" s="64">
        <v>744376.63</v>
      </c>
      <c r="D208" s="64">
        <v>50</v>
      </c>
      <c r="E208" s="64">
        <v>1034.6400000000001</v>
      </c>
      <c r="F208" s="64">
        <v>9</v>
      </c>
      <c r="G208" s="64">
        <v>43371.23</v>
      </c>
      <c r="H208" s="64">
        <v>41</v>
      </c>
      <c r="I208" s="64">
        <v>44405.87</v>
      </c>
      <c r="J208" s="65">
        <f t="shared" si="3"/>
        <v>0.18</v>
      </c>
      <c r="L208" s="58"/>
    </row>
    <row r="209" spans="2:12" ht="15" customHeight="1">
      <c r="B209" s="63" t="s">
        <v>12686</v>
      </c>
      <c r="C209" s="64">
        <v>5083</v>
      </c>
      <c r="D209" s="64">
        <v>0</v>
      </c>
      <c r="E209" s="64">
        <v>1277.78</v>
      </c>
      <c r="F209" s="64">
        <v>0</v>
      </c>
      <c r="G209" s="64">
        <v>857.8</v>
      </c>
      <c r="H209" s="64">
        <v>0</v>
      </c>
      <c r="I209" s="64">
        <v>2135.59</v>
      </c>
      <c r="J209" s="65" t="str">
        <f t="shared" si="3"/>
        <v>N/A</v>
      </c>
      <c r="L209" s="58"/>
    </row>
    <row r="210" spans="2:12" ht="15" customHeight="1">
      <c r="B210" s="63" t="s">
        <v>12687</v>
      </c>
      <c r="C210" s="64">
        <v>474903.89</v>
      </c>
      <c r="D210" s="64">
        <v>663</v>
      </c>
      <c r="E210" s="64">
        <v>59172.42</v>
      </c>
      <c r="F210" s="64">
        <v>574</v>
      </c>
      <c r="G210" s="64">
        <v>97646.82</v>
      </c>
      <c r="H210" s="64">
        <v>89</v>
      </c>
      <c r="I210" s="64">
        <v>156819.24</v>
      </c>
      <c r="J210" s="65">
        <f t="shared" si="3"/>
        <v>0.86576168929110109</v>
      </c>
      <c r="L210" s="58"/>
    </row>
    <row r="211" spans="2:12" ht="15" customHeight="1">
      <c r="B211" s="63" t="s">
        <v>12688</v>
      </c>
      <c r="C211" s="64">
        <v>636035.80000000005</v>
      </c>
      <c r="D211" s="64">
        <v>520</v>
      </c>
      <c r="E211" s="64">
        <v>144258.79999999999</v>
      </c>
      <c r="F211" s="64">
        <v>330</v>
      </c>
      <c r="G211" s="64">
        <v>209272.79</v>
      </c>
      <c r="H211" s="64">
        <v>190</v>
      </c>
      <c r="I211" s="64">
        <v>353531.59</v>
      </c>
      <c r="J211" s="65">
        <f t="shared" si="3"/>
        <v>0.63461538461538458</v>
      </c>
      <c r="L211" s="58"/>
    </row>
    <row r="212" spans="2:12" ht="15" customHeight="1">
      <c r="B212" s="63" t="s">
        <v>12353</v>
      </c>
      <c r="C212" s="64">
        <v>42040.41</v>
      </c>
      <c r="D212" s="64">
        <v>174</v>
      </c>
      <c r="E212" s="64">
        <v>35840.81</v>
      </c>
      <c r="F212" s="64">
        <v>171</v>
      </c>
      <c r="G212" s="64">
        <v>2753.56</v>
      </c>
      <c r="H212" s="64">
        <v>3</v>
      </c>
      <c r="I212" s="64">
        <v>38594.370000000003</v>
      </c>
      <c r="J212" s="65">
        <f t="shared" si="3"/>
        <v>0.98275862068965514</v>
      </c>
      <c r="L212" s="58"/>
    </row>
    <row r="213" spans="2:12" ht="15" customHeight="1">
      <c r="B213" s="63" t="s">
        <v>12355</v>
      </c>
      <c r="C213" s="64">
        <v>80617.86</v>
      </c>
      <c r="D213" s="64">
        <v>471</v>
      </c>
      <c r="E213" s="64">
        <v>30025.51</v>
      </c>
      <c r="F213" s="64">
        <v>466</v>
      </c>
      <c r="G213" s="64">
        <v>5459.83</v>
      </c>
      <c r="H213" s="64">
        <v>5</v>
      </c>
      <c r="I213" s="64">
        <v>35485.339999999997</v>
      </c>
      <c r="J213" s="65">
        <f t="shared" si="3"/>
        <v>0.98938428874734607</v>
      </c>
      <c r="L213" s="58"/>
    </row>
    <row r="214" spans="2:12" ht="15" customHeight="1">
      <c r="B214" s="63" t="s">
        <v>12689</v>
      </c>
      <c r="C214" s="64">
        <v>767207.46</v>
      </c>
      <c r="D214" s="64">
        <v>353</v>
      </c>
      <c r="E214" s="64">
        <v>9402.18</v>
      </c>
      <c r="F214" s="64">
        <v>312</v>
      </c>
      <c r="G214" s="64">
        <v>41759.910000000003</v>
      </c>
      <c r="H214" s="64">
        <v>41</v>
      </c>
      <c r="I214" s="64">
        <v>51162.09</v>
      </c>
      <c r="J214" s="65">
        <f t="shared" si="3"/>
        <v>0.88385269121813026</v>
      </c>
      <c r="L214" s="58"/>
    </row>
    <row r="215" spans="2:12" ht="15" customHeight="1">
      <c r="B215" s="63" t="s">
        <v>12690</v>
      </c>
      <c r="C215" s="64">
        <v>209276.3</v>
      </c>
      <c r="D215" s="64">
        <v>112</v>
      </c>
      <c r="E215" s="64">
        <v>15472.73</v>
      </c>
      <c r="F215" s="64">
        <v>70</v>
      </c>
      <c r="G215" s="64">
        <v>51363.26</v>
      </c>
      <c r="H215" s="64">
        <v>42</v>
      </c>
      <c r="I215" s="64">
        <v>66835.990000000005</v>
      </c>
      <c r="J215" s="65">
        <f t="shared" si="3"/>
        <v>0.625</v>
      </c>
      <c r="L215" s="58"/>
    </row>
    <row r="216" spans="2:12" ht="15" customHeight="1">
      <c r="B216" s="63" t="s">
        <v>12359</v>
      </c>
      <c r="C216" s="64">
        <v>392369.75</v>
      </c>
      <c r="D216" s="64">
        <v>407</v>
      </c>
      <c r="E216" s="64">
        <v>141664.76</v>
      </c>
      <c r="F216" s="64">
        <v>278</v>
      </c>
      <c r="G216" s="64">
        <v>129258.62</v>
      </c>
      <c r="H216" s="64">
        <v>129</v>
      </c>
      <c r="I216" s="64">
        <v>270923.38</v>
      </c>
      <c r="J216" s="65">
        <f t="shared" si="3"/>
        <v>0.68304668304668303</v>
      </c>
      <c r="L216" s="58"/>
    </row>
    <row r="217" spans="2:12" ht="15" customHeight="1">
      <c r="B217" s="63" t="s">
        <v>12691</v>
      </c>
      <c r="C217" s="64">
        <v>41085.4</v>
      </c>
      <c r="D217" s="64">
        <v>671</v>
      </c>
      <c r="E217" s="64">
        <v>23934.36</v>
      </c>
      <c r="F217" s="64">
        <v>665</v>
      </c>
      <c r="G217" s="64">
        <v>3501.4</v>
      </c>
      <c r="H217" s="64">
        <v>6</v>
      </c>
      <c r="I217" s="64">
        <v>27435.75</v>
      </c>
      <c r="J217" s="65">
        <f t="shared" si="3"/>
        <v>0.99105812220566314</v>
      </c>
      <c r="L217" s="58"/>
    </row>
    <row r="218" spans="2:12" ht="15" customHeight="1">
      <c r="B218" s="63" t="s">
        <v>12692</v>
      </c>
      <c r="C218" s="64">
        <v>78944.77</v>
      </c>
      <c r="D218" s="64">
        <v>153</v>
      </c>
      <c r="E218" s="64">
        <v>11515.31</v>
      </c>
      <c r="F218" s="64">
        <v>138</v>
      </c>
      <c r="G218" s="64">
        <v>14245.88</v>
      </c>
      <c r="H218" s="64">
        <v>15</v>
      </c>
      <c r="I218" s="64">
        <v>25761.19</v>
      </c>
      <c r="J218" s="65">
        <f t="shared" si="3"/>
        <v>0.90196078431372551</v>
      </c>
      <c r="L218" s="58"/>
    </row>
    <row r="219" spans="2:12" ht="15" customHeight="1">
      <c r="B219" s="63" t="s">
        <v>12363</v>
      </c>
      <c r="C219" s="64">
        <v>187413.36</v>
      </c>
      <c r="D219" s="64">
        <v>123</v>
      </c>
      <c r="E219" s="64">
        <v>27055.62</v>
      </c>
      <c r="F219" s="64">
        <v>65</v>
      </c>
      <c r="G219" s="64">
        <v>58000</v>
      </c>
      <c r="H219" s="64">
        <v>58</v>
      </c>
      <c r="I219" s="64">
        <v>85055.62</v>
      </c>
      <c r="J219" s="65">
        <f t="shared" si="3"/>
        <v>0.52845528455284552</v>
      </c>
      <c r="L219" s="58"/>
    </row>
    <row r="220" spans="2:12" ht="15" customHeight="1">
      <c r="B220" s="63" t="s">
        <v>12693</v>
      </c>
      <c r="C220" s="64">
        <v>430894.97</v>
      </c>
      <c r="D220" s="64">
        <v>1032</v>
      </c>
      <c r="E220" s="64">
        <v>343262.71999999997</v>
      </c>
      <c r="F220" s="64">
        <v>1001</v>
      </c>
      <c r="G220" s="64">
        <v>38865.22</v>
      </c>
      <c r="H220" s="64">
        <v>31</v>
      </c>
      <c r="I220" s="64">
        <v>382127.94</v>
      </c>
      <c r="J220" s="65">
        <f t="shared" si="3"/>
        <v>0.96996124031007747</v>
      </c>
      <c r="L220" s="58"/>
    </row>
    <row r="221" spans="2:12" ht="15" customHeight="1">
      <c r="B221" s="63" t="s">
        <v>12364</v>
      </c>
      <c r="C221" s="64">
        <v>620311.82999999996</v>
      </c>
      <c r="D221" s="64">
        <v>1219</v>
      </c>
      <c r="E221" s="64">
        <v>272283.05</v>
      </c>
      <c r="F221" s="64">
        <v>1054</v>
      </c>
      <c r="G221" s="64">
        <v>156040.22</v>
      </c>
      <c r="H221" s="64">
        <v>165</v>
      </c>
      <c r="I221" s="64">
        <v>428323.27</v>
      </c>
      <c r="J221" s="65">
        <f t="shared" si="3"/>
        <v>0.86464315012305171</v>
      </c>
      <c r="L221" s="58"/>
    </row>
    <row r="222" spans="2:12" ht="15" customHeight="1">
      <c r="B222" s="63" t="s">
        <v>12694</v>
      </c>
      <c r="C222" s="64">
        <v>71720.05</v>
      </c>
      <c r="D222" s="64">
        <v>1037</v>
      </c>
      <c r="E222" s="64">
        <v>19817.71</v>
      </c>
      <c r="F222" s="64">
        <v>1026</v>
      </c>
      <c r="G222" s="64">
        <v>8301.24</v>
      </c>
      <c r="H222" s="64">
        <v>11</v>
      </c>
      <c r="I222" s="64">
        <v>28118.95</v>
      </c>
      <c r="J222" s="65">
        <f t="shared" si="3"/>
        <v>0.98939247830279653</v>
      </c>
      <c r="L222" s="58"/>
    </row>
    <row r="223" spans="2:12" ht="15" customHeight="1">
      <c r="B223" s="63" t="s">
        <v>12367</v>
      </c>
      <c r="C223" s="64">
        <v>352089.24</v>
      </c>
      <c r="D223" s="64">
        <v>73</v>
      </c>
      <c r="E223" s="64">
        <v>18467.05</v>
      </c>
      <c r="F223" s="64">
        <v>41</v>
      </c>
      <c r="G223" s="64">
        <v>39354.559999999998</v>
      </c>
      <c r="H223" s="64">
        <v>32</v>
      </c>
      <c r="I223" s="64">
        <v>57821.61</v>
      </c>
      <c r="J223" s="65">
        <f t="shared" si="3"/>
        <v>0.56164383561643838</v>
      </c>
      <c r="L223" s="58"/>
    </row>
    <row r="224" spans="2:12" ht="15" customHeight="1">
      <c r="B224" s="63" t="s">
        <v>12695</v>
      </c>
      <c r="C224" s="64">
        <v>41025.57</v>
      </c>
      <c r="D224" s="64">
        <v>263</v>
      </c>
      <c r="E224" s="64">
        <v>10238.959999999999</v>
      </c>
      <c r="F224" s="64">
        <v>258</v>
      </c>
      <c r="G224" s="64">
        <v>5373.66</v>
      </c>
      <c r="H224" s="64">
        <v>5</v>
      </c>
      <c r="I224" s="64">
        <v>15612.62</v>
      </c>
      <c r="J224" s="65">
        <f t="shared" si="3"/>
        <v>0.98098859315589348</v>
      </c>
      <c r="L224" s="58"/>
    </row>
    <row r="225" spans="2:12" ht="15" customHeight="1">
      <c r="B225" s="63" t="s">
        <v>12696</v>
      </c>
      <c r="C225" s="64">
        <v>210987.11</v>
      </c>
      <c r="D225" s="64">
        <v>312</v>
      </c>
      <c r="E225" s="64">
        <v>129326.31</v>
      </c>
      <c r="F225" s="64">
        <v>245</v>
      </c>
      <c r="G225" s="64">
        <v>64177.04</v>
      </c>
      <c r="H225" s="64">
        <v>67</v>
      </c>
      <c r="I225" s="64">
        <v>193503.34</v>
      </c>
      <c r="J225" s="65">
        <f t="shared" si="3"/>
        <v>0.78525641025641024</v>
      </c>
      <c r="L225" s="58"/>
    </row>
    <row r="226" spans="2:12" ht="15" customHeight="1">
      <c r="B226" s="63" t="s">
        <v>12370</v>
      </c>
      <c r="C226" s="64">
        <v>537803.39</v>
      </c>
      <c r="D226" s="64">
        <v>764</v>
      </c>
      <c r="E226" s="64">
        <v>84195.35</v>
      </c>
      <c r="F226" s="64">
        <v>703</v>
      </c>
      <c r="G226" s="64">
        <v>70706.39</v>
      </c>
      <c r="H226" s="64">
        <v>61</v>
      </c>
      <c r="I226" s="64">
        <v>154901.74</v>
      </c>
      <c r="J226" s="65">
        <f t="shared" si="3"/>
        <v>0.92015706806282727</v>
      </c>
      <c r="L226" s="58"/>
    </row>
    <row r="227" spans="2:12" ht="15" customHeight="1">
      <c r="B227" s="63" t="s">
        <v>12371</v>
      </c>
      <c r="C227" s="64">
        <v>465193.85</v>
      </c>
      <c r="D227" s="64">
        <v>856</v>
      </c>
      <c r="E227" s="64">
        <v>97508.26</v>
      </c>
      <c r="F227" s="64">
        <v>788</v>
      </c>
      <c r="G227" s="64">
        <v>74991.64</v>
      </c>
      <c r="H227" s="64">
        <v>68</v>
      </c>
      <c r="I227" s="64">
        <v>172499.9</v>
      </c>
      <c r="J227" s="65">
        <f t="shared" si="3"/>
        <v>0.92056074766355145</v>
      </c>
      <c r="L227" s="58"/>
    </row>
    <row r="228" spans="2:12" ht="15" customHeight="1">
      <c r="B228" s="63" t="s">
        <v>12697</v>
      </c>
      <c r="C228" s="64">
        <v>769844.13</v>
      </c>
      <c r="D228" s="64">
        <v>874</v>
      </c>
      <c r="E228" s="64">
        <v>40113.629999999997</v>
      </c>
      <c r="F228" s="64">
        <v>824</v>
      </c>
      <c r="G228" s="64">
        <v>56985.5</v>
      </c>
      <c r="H228" s="64">
        <v>50</v>
      </c>
      <c r="I228" s="64">
        <v>97099.14</v>
      </c>
      <c r="J228" s="65">
        <f t="shared" si="3"/>
        <v>0.94279176201372994</v>
      </c>
      <c r="L228" s="58"/>
    </row>
    <row r="229" spans="2:12" ht="15" customHeight="1">
      <c r="B229" s="63" t="s">
        <v>12372</v>
      </c>
      <c r="C229" s="64">
        <v>81772.539999999994</v>
      </c>
      <c r="D229" s="64">
        <v>261</v>
      </c>
      <c r="E229" s="64">
        <v>24508.880000000001</v>
      </c>
      <c r="F229" s="64">
        <v>239</v>
      </c>
      <c r="G229" s="64">
        <v>22000</v>
      </c>
      <c r="H229" s="64">
        <v>22</v>
      </c>
      <c r="I229" s="64">
        <v>46508.88</v>
      </c>
      <c r="J229" s="65">
        <f t="shared" si="3"/>
        <v>0.91570881226053635</v>
      </c>
      <c r="L229" s="58"/>
    </row>
    <row r="230" spans="2:12" ht="15" customHeight="1">
      <c r="B230" s="63" t="s">
        <v>12377</v>
      </c>
      <c r="C230" s="64">
        <v>141022.79</v>
      </c>
      <c r="D230" s="64">
        <v>99</v>
      </c>
      <c r="E230" s="64">
        <v>13889.75</v>
      </c>
      <c r="F230" s="64">
        <v>55</v>
      </c>
      <c r="G230" s="64">
        <v>41564.33</v>
      </c>
      <c r="H230" s="64">
        <v>44</v>
      </c>
      <c r="I230" s="64">
        <v>55454.080000000002</v>
      </c>
      <c r="J230" s="65">
        <f t="shared" si="3"/>
        <v>0.55555555555555558</v>
      </c>
      <c r="L230" s="58"/>
    </row>
    <row r="231" spans="2:12" ht="15" customHeight="1">
      <c r="B231" s="63" t="s">
        <v>12378</v>
      </c>
      <c r="C231" s="64">
        <v>616157.06999999995</v>
      </c>
      <c r="D231" s="64">
        <v>1832</v>
      </c>
      <c r="E231" s="64">
        <v>81479.88</v>
      </c>
      <c r="F231" s="64">
        <v>1736</v>
      </c>
      <c r="G231" s="64">
        <v>90583.37</v>
      </c>
      <c r="H231" s="64">
        <v>96</v>
      </c>
      <c r="I231" s="64">
        <v>172063.25</v>
      </c>
      <c r="J231" s="65">
        <f t="shared" si="3"/>
        <v>0.94759825327510916</v>
      </c>
      <c r="L231" s="58"/>
    </row>
    <row r="232" spans="2:12" ht="15" customHeight="1">
      <c r="B232" s="63" t="s">
        <v>12383</v>
      </c>
      <c r="C232" s="64">
        <v>150073.39000000001</v>
      </c>
      <c r="D232" s="64">
        <v>618</v>
      </c>
      <c r="E232" s="64">
        <v>32177.11</v>
      </c>
      <c r="F232" s="64">
        <v>591</v>
      </c>
      <c r="G232" s="64">
        <v>29398.5</v>
      </c>
      <c r="H232" s="64">
        <v>27</v>
      </c>
      <c r="I232" s="64">
        <v>61575.62</v>
      </c>
      <c r="J232" s="65">
        <f t="shared" si="3"/>
        <v>0.9563106796116505</v>
      </c>
      <c r="L232" s="58"/>
    </row>
    <row r="233" spans="2:12" ht="15" customHeight="1">
      <c r="B233" s="63" t="s">
        <v>12384</v>
      </c>
      <c r="C233" s="64">
        <v>343188.58</v>
      </c>
      <c r="D233" s="64">
        <v>1879</v>
      </c>
      <c r="E233" s="64">
        <v>67147.11</v>
      </c>
      <c r="F233" s="64">
        <v>1844</v>
      </c>
      <c r="G233" s="64">
        <v>33084.769999999997</v>
      </c>
      <c r="H233" s="64">
        <v>35</v>
      </c>
      <c r="I233" s="64">
        <v>100231.88</v>
      </c>
      <c r="J233" s="65">
        <f t="shared" si="3"/>
        <v>0.98137307078233105</v>
      </c>
      <c r="L233" s="58"/>
    </row>
    <row r="234" spans="2:12" ht="15" customHeight="1">
      <c r="B234" s="63" t="s">
        <v>12698</v>
      </c>
      <c r="C234" s="64">
        <v>5520658.6699999999</v>
      </c>
      <c r="D234" s="64">
        <v>1983</v>
      </c>
      <c r="E234" s="64">
        <v>249779.54</v>
      </c>
      <c r="F234" s="64">
        <v>1864</v>
      </c>
      <c r="G234" s="64">
        <v>387802.43</v>
      </c>
      <c r="H234" s="64">
        <v>119</v>
      </c>
      <c r="I234" s="64">
        <v>637581.97</v>
      </c>
      <c r="J234" s="65">
        <f t="shared" si="3"/>
        <v>0.93998991427130607</v>
      </c>
      <c r="L234" s="58"/>
    </row>
    <row r="235" spans="2:12" ht="15" customHeight="1">
      <c r="B235" s="63" t="s">
        <v>12699</v>
      </c>
      <c r="C235" s="64">
        <v>38091.870000000003</v>
      </c>
      <c r="D235" s="64">
        <v>436</v>
      </c>
      <c r="E235" s="64">
        <v>13133.06</v>
      </c>
      <c r="F235" s="64">
        <v>431</v>
      </c>
      <c r="G235" s="64">
        <v>4339.37</v>
      </c>
      <c r="H235" s="64">
        <v>5</v>
      </c>
      <c r="I235" s="64">
        <v>17472.43</v>
      </c>
      <c r="J235" s="65">
        <f t="shared" si="3"/>
        <v>0.98853211009174313</v>
      </c>
      <c r="L235" s="58"/>
    </row>
    <row r="236" spans="2:12" ht="15" customHeight="1">
      <c r="B236" s="63" t="s">
        <v>12385</v>
      </c>
      <c r="C236" s="64">
        <v>384201.86</v>
      </c>
      <c r="D236" s="64">
        <v>1425</v>
      </c>
      <c r="E236" s="64">
        <v>98108.72</v>
      </c>
      <c r="F236" s="64">
        <v>1371</v>
      </c>
      <c r="G236" s="64">
        <v>62660.59</v>
      </c>
      <c r="H236" s="64">
        <v>54</v>
      </c>
      <c r="I236" s="64">
        <v>160769.31</v>
      </c>
      <c r="J236" s="65">
        <f t="shared" si="3"/>
        <v>0.96210526315789469</v>
      </c>
      <c r="L236" s="58"/>
    </row>
    <row r="237" spans="2:12" ht="15" customHeight="1">
      <c r="B237" s="63" t="s">
        <v>12390</v>
      </c>
      <c r="C237" s="64">
        <v>234811.43</v>
      </c>
      <c r="D237" s="64">
        <v>579</v>
      </c>
      <c r="E237" s="64">
        <v>27139.79</v>
      </c>
      <c r="F237" s="64">
        <v>551</v>
      </c>
      <c r="G237" s="64">
        <v>29155.57</v>
      </c>
      <c r="H237" s="64">
        <v>28</v>
      </c>
      <c r="I237" s="64">
        <v>56295.360000000001</v>
      </c>
      <c r="J237" s="65">
        <f t="shared" si="3"/>
        <v>0.95164075993091535</v>
      </c>
      <c r="L237" s="58"/>
    </row>
    <row r="238" spans="2:12" ht="15" customHeight="1">
      <c r="B238" s="63" t="s">
        <v>12700</v>
      </c>
      <c r="C238" s="64">
        <v>249521.37</v>
      </c>
      <c r="D238" s="64">
        <v>2018</v>
      </c>
      <c r="E238" s="64">
        <v>50625.02</v>
      </c>
      <c r="F238" s="64">
        <v>1965</v>
      </c>
      <c r="G238" s="64">
        <v>54784.86</v>
      </c>
      <c r="H238" s="64">
        <v>53</v>
      </c>
      <c r="I238" s="64">
        <v>105409.88</v>
      </c>
      <c r="J238" s="65">
        <f t="shared" si="3"/>
        <v>0.97373637264618429</v>
      </c>
      <c r="L238" s="58"/>
    </row>
    <row r="239" spans="2:12" ht="15" customHeight="1">
      <c r="B239" s="63" t="s">
        <v>12394</v>
      </c>
      <c r="C239" s="64">
        <v>154382.71</v>
      </c>
      <c r="D239" s="64">
        <v>1928</v>
      </c>
      <c r="E239" s="64">
        <v>116018.7</v>
      </c>
      <c r="F239" s="64">
        <v>1919</v>
      </c>
      <c r="G239" s="64">
        <v>9063.56</v>
      </c>
      <c r="H239" s="64">
        <v>9</v>
      </c>
      <c r="I239" s="64">
        <v>125082.27</v>
      </c>
      <c r="J239" s="65">
        <f t="shared" si="3"/>
        <v>0.9953319502074689</v>
      </c>
      <c r="L239" s="58"/>
    </row>
    <row r="240" spans="2:12" ht="15" customHeight="1">
      <c r="B240" s="63" t="s">
        <v>12701</v>
      </c>
      <c r="C240" s="64">
        <v>475203.01</v>
      </c>
      <c r="D240" s="64">
        <v>99</v>
      </c>
      <c r="E240" s="64">
        <v>452.81</v>
      </c>
      <c r="F240" s="64">
        <v>16</v>
      </c>
      <c r="G240" s="64">
        <v>79843.210000000006</v>
      </c>
      <c r="H240" s="64">
        <v>83</v>
      </c>
      <c r="I240" s="64">
        <v>80296.02</v>
      </c>
      <c r="J240" s="65">
        <f t="shared" si="3"/>
        <v>0.16161616161616163</v>
      </c>
      <c r="L240" s="58"/>
    </row>
    <row r="241" spans="2:12" ht="15" customHeight="1">
      <c r="B241" s="63" t="s">
        <v>12702</v>
      </c>
      <c r="C241" s="64">
        <v>10190.33</v>
      </c>
      <c r="D241" s="64">
        <v>197</v>
      </c>
      <c r="E241" s="64">
        <v>10190.33</v>
      </c>
      <c r="F241" s="64">
        <v>197</v>
      </c>
      <c r="G241" s="64">
        <v>0</v>
      </c>
      <c r="H241" s="64">
        <v>0</v>
      </c>
      <c r="I241" s="64">
        <v>10190.33</v>
      </c>
      <c r="J241" s="65">
        <f t="shared" si="3"/>
        <v>1</v>
      </c>
      <c r="L241" s="58"/>
    </row>
    <row r="242" spans="2:12" ht="15" customHeight="1">
      <c r="B242" s="63" t="s">
        <v>12396</v>
      </c>
      <c r="C242" s="64">
        <v>8914.2199999999993</v>
      </c>
      <c r="D242" s="64">
        <v>103</v>
      </c>
      <c r="E242" s="64">
        <v>3819.36</v>
      </c>
      <c r="F242" s="64">
        <v>100</v>
      </c>
      <c r="G242" s="64">
        <v>1820.64</v>
      </c>
      <c r="H242" s="64">
        <v>3</v>
      </c>
      <c r="I242" s="64">
        <v>5640</v>
      </c>
      <c r="J242" s="65">
        <f t="shared" si="3"/>
        <v>0.970873786407767</v>
      </c>
      <c r="L242" s="58"/>
    </row>
    <row r="243" spans="2:12" ht="15" customHeight="1">
      <c r="B243" s="63" t="s">
        <v>12397</v>
      </c>
      <c r="C243" s="64">
        <v>473418.99</v>
      </c>
      <c r="D243" s="64">
        <v>346</v>
      </c>
      <c r="E243" s="64">
        <v>80504.62</v>
      </c>
      <c r="F243" s="64">
        <v>198</v>
      </c>
      <c r="G243" s="64">
        <v>138589.01</v>
      </c>
      <c r="H243" s="64">
        <v>148</v>
      </c>
      <c r="I243" s="64">
        <v>219093.63</v>
      </c>
      <c r="J243" s="65">
        <f t="shared" si="3"/>
        <v>0.5722543352601156</v>
      </c>
      <c r="L243" s="58"/>
    </row>
    <row r="244" spans="2:12" ht="15" customHeight="1">
      <c r="B244" s="63" t="s">
        <v>12398</v>
      </c>
      <c r="C244" s="64">
        <v>441676.46</v>
      </c>
      <c r="D244" s="64">
        <v>1522</v>
      </c>
      <c r="E244" s="64">
        <v>79220.56</v>
      </c>
      <c r="F244" s="64">
        <v>1487</v>
      </c>
      <c r="G244" s="64">
        <v>40745.269999999997</v>
      </c>
      <c r="H244" s="64">
        <v>35</v>
      </c>
      <c r="I244" s="64">
        <v>119965.83</v>
      </c>
      <c r="J244" s="65">
        <f t="shared" si="3"/>
        <v>0.97700394218134035</v>
      </c>
      <c r="L244" s="58"/>
    </row>
    <row r="245" spans="2:12" ht="15" customHeight="1">
      <c r="B245" s="63" t="s">
        <v>12703</v>
      </c>
      <c r="C245" s="64">
        <v>806853.7</v>
      </c>
      <c r="D245" s="64">
        <v>3251</v>
      </c>
      <c r="E245" s="64">
        <v>150108.87</v>
      </c>
      <c r="F245" s="64">
        <v>3201</v>
      </c>
      <c r="G245" s="64">
        <v>79871.16</v>
      </c>
      <c r="H245" s="64">
        <v>50</v>
      </c>
      <c r="I245" s="64">
        <v>229980.04</v>
      </c>
      <c r="J245" s="65">
        <f t="shared" si="3"/>
        <v>0.98462011688711171</v>
      </c>
      <c r="L245" s="58"/>
    </row>
    <row r="246" spans="2:12" ht="15" customHeight="1">
      <c r="B246" s="63" t="s">
        <v>12704</v>
      </c>
      <c r="C246" s="64">
        <v>323544.28999999998</v>
      </c>
      <c r="D246" s="64">
        <v>919</v>
      </c>
      <c r="E246" s="64">
        <v>201469.86</v>
      </c>
      <c r="F246" s="64">
        <v>855</v>
      </c>
      <c r="G246" s="64">
        <v>69260.149999999994</v>
      </c>
      <c r="H246" s="64">
        <v>64</v>
      </c>
      <c r="I246" s="64">
        <v>270730.01</v>
      </c>
      <c r="J246" s="65">
        <f t="shared" si="3"/>
        <v>0.93035908596300332</v>
      </c>
      <c r="L246" s="58"/>
    </row>
    <row r="247" spans="2:12" ht="15" customHeight="1">
      <c r="B247" s="63" t="s">
        <v>12705</v>
      </c>
      <c r="C247" s="64">
        <v>143144.24</v>
      </c>
      <c r="D247" s="64">
        <v>267</v>
      </c>
      <c r="E247" s="64">
        <v>31778.38</v>
      </c>
      <c r="F247" s="64">
        <v>224</v>
      </c>
      <c r="G247" s="64">
        <v>35519.06</v>
      </c>
      <c r="H247" s="64">
        <v>43</v>
      </c>
      <c r="I247" s="64">
        <v>67297.440000000002</v>
      </c>
      <c r="J247" s="65">
        <f t="shared" si="3"/>
        <v>0.83895131086142327</v>
      </c>
      <c r="L247" s="58"/>
    </row>
    <row r="248" spans="2:12" ht="15" customHeight="1">
      <c r="B248" s="63" t="s">
        <v>12706</v>
      </c>
      <c r="C248" s="64">
        <v>654656.42000000004</v>
      </c>
      <c r="D248" s="64">
        <v>1457</v>
      </c>
      <c r="E248" s="64">
        <v>52206.22</v>
      </c>
      <c r="F248" s="64">
        <v>1400</v>
      </c>
      <c r="G248" s="64">
        <v>60860.89</v>
      </c>
      <c r="H248" s="64">
        <v>57</v>
      </c>
      <c r="I248" s="64">
        <v>113067.11</v>
      </c>
      <c r="J248" s="65">
        <f t="shared" si="3"/>
        <v>0.96087851750171582</v>
      </c>
      <c r="L248" s="58"/>
    </row>
    <row r="249" spans="2:12" ht="15" customHeight="1">
      <c r="B249" s="63" t="s">
        <v>12707</v>
      </c>
      <c r="C249" s="64">
        <v>171504.84</v>
      </c>
      <c r="D249" s="64">
        <v>653</v>
      </c>
      <c r="E249" s="64">
        <v>26344.69</v>
      </c>
      <c r="F249" s="64">
        <v>632</v>
      </c>
      <c r="G249" s="64">
        <v>19310.669999999998</v>
      </c>
      <c r="H249" s="64">
        <v>21</v>
      </c>
      <c r="I249" s="64">
        <v>45655.360000000001</v>
      </c>
      <c r="J249" s="65">
        <f t="shared" si="3"/>
        <v>0.96784073506891266</v>
      </c>
      <c r="L249" s="58"/>
    </row>
    <row r="250" spans="2:12" ht="15" customHeight="1">
      <c r="B250" s="63" t="s">
        <v>12400</v>
      </c>
      <c r="C250" s="64">
        <v>470105.49</v>
      </c>
      <c r="D250" s="64">
        <v>1962</v>
      </c>
      <c r="E250" s="64">
        <v>97475.5</v>
      </c>
      <c r="F250" s="64">
        <v>1895</v>
      </c>
      <c r="G250" s="64">
        <v>74969.460000000006</v>
      </c>
      <c r="H250" s="64">
        <v>67</v>
      </c>
      <c r="I250" s="64">
        <v>172444.96</v>
      </c>
      <c r="J250" s="65">
        <f t="shared" si="3"/>
        <v>0.96585117227319062</v>
      </c>
      <c r="L250" s="58"/>
    </row>
    <row r="251" spans="2:12" ht="15" customHeight="1">
      <c r="B251" s="63" t="s">
        <v>12708</v>
      </c>
      <c r="C251" s="64">
        <v>20390.86</v>
      </c>
      <c r="D251" s="64">
        <v>199</v>
      </c>
      <c r="E251" s="64">
        <v>7944.57</v>
      </c>
      <c r="F251" s="64">
        <v>197</v>
      </c>
      <c r="G251" s="64">
        <v>1595.99</v>
      </c>
      <c r="H251" s="64">
        <v>2</v>
      </c>
      <c r="I251" s="64">
        <v>9540.56</v>
      </c>
      <c r="J251" s="65">
        <f t="shared" si="3"/>
        <v>0.98994974874371855</v>
      </c>
      <c r="L251" s="58"/>
    </row>
    <row r="252" spans="2:12" ht="15" customHeight="1">
      <c r="B252" s="63" t="s">
        <v>12709</v>
      </c>
      <c r="C252" s="64">
        <v>93322.25</v>
      </c>
      <c r="D252" s="64">
        <v>603</v>
      </c>
      <c r="E252" s="64">
        <v>43558.720000000001</v>
      </c>
      <c r="F252" s="64">
        <v>592</v>
      </c>
      <c r="G252" s="64">
        <v>16407.759999999998</v>
      </c>
      <c r="H252" s="64">
        <v>11</v>
      </c>
      <c r="I252" s="64">
        <v>59966.48</v>
      </c>
      <c r="J252" s="65">
        <f t="shared" si="3"/>
        <v>0.98175787728026531</v>
      </c>
      <c r="L252" s="58"/>
    </row>
    <row r="253" spans="2:12" ht="15" customHeight="1">
      <c r="B253" s="63" t="s">
        <v>12402</v>
      </c>
      <c r="C253" s="64">
        <v>305482.78000000003</v>
      </c>
      <c r="D253" s="64">
        <v>709</v>
      </c>
      <c r="E253" s="64">
        <v>114253.75</v>
      </c>
      <c r="F253" s="64">
        <v>543</v>
      </c>
      <c r="G253" s="64">
        <v>120117.5</v>
      </c>
      <c r="H253" s="64">
        <v>166</v>
      </c>
      <c r="I253" s="64">
        <v>234371.25</v>
      </c>
      <c r="J253" s="65">
        <f t="shared" si="3"/>
        <v>0.76586741889985899</v>
      </c>
      <c r="L253" s="58"/>
    </row>
    <row r="254" spans="2:12" ht="15" customHeight="1">
      <c r="B254" s="63" t="s">
        <v>12403</v>
      </c>
      <c r="C254" s="64">
        <v>197631.01</v>
      </c>
      <c r="D254" s="64">
        <v>96</v>
      </c>
      <c r="E254" s="64">
        <v>18319.77</v>
      </c>
      <c r="F254" s="64">
        <v>47</v>
      </c>
      <c r="G254" s="64">
        <v>49912.51</v>
      </c>
      <c r="H254" s="64">
        <v>49</v>
      </c>
      <c r="I254" s="64">
        <v>68232.28</v>
      </c>
      <c r="J254" s="65">
        <f t="shared" si="3"/>
        <v>0.48958333333333331</v>
      </c>
      <c r="L254" s="58"/>
    </row>
    <row r="255" spans="2:12" ht="15" customHeight="1">
      <c r="B255" s="63" t="s">
        <v>12406</v>
      </c>
      <c r="C255" s="64">
        <v>717774.52</v>
      </c>
      <c r="D255" s="64">
        <v>1163</v>
      </c>
      <c r="E255" s="64">
        <v>96129.5</v>
      </c>
      <c r="F255" s="64">
        <v>1052</v>
      </c>
      <c r="G255" s="64">
        <v>95470.12</v>
      </c>
      <c r="H255" s="64">
        <v>111</v>
      </c>
      <c r="I255" s="64">
        <v>191599.63</v>
      </c>
      <c r="J255" s="65">
        <f t="shared" si="3"/>
        <v>0.90455717970765259</v>
      </c>
      <c r="L255" s="58"/>
    </row>
    <row r="256" spans="2:12" ht="15" customHeight="1">
      <c r="B256" s="63" t="s">
        <v>12409</v>
      </c>
      <c r="C256" s="64">
        <v>864106.97</v>
      </c>
      <c r="D256" s="64">
        <v>143</v>
      </c>
      <c r="E256" s="64">
        <v>7669.73</v>
      </c>
      <c r="F256" s="64">
        <v>23</v>
      </c>
      <c r="G256" s="64">
        <v>123222.76</v>
      </c>
      <c r="H256" s="64">
        <v>120</v>
      </c>
      <c r="I256" s="64">
        <v>130892.49</v>
      </c>
      <c r="J256" s="65">
        <f t="shared" si="3"/>
        <v>0.16083916083916083</v>
      </c>
      <c r="L256" s="58"/>
    </row>
    <row r="257" spans="2:12" ht="15" customHeight="1">
      <c r="B257" s="63" t="s">
        <v>12710</v>
      </c>
      <c r="C257" s="64">
        <v>160981.07</v>
      </c>
      <c r="D257" s="64">
        <v>327</v>
      </c>
      <c r="E257" s="64">
        <v>38939.75</v>
      </c>
      <c r="F257" s="64">
        <v>246</v>
      </c>
      <c r="G257" s="64">
        <v>82524.86</v>
      </c>
      <c r="H257" s="64">
        <v>81</v>
      </c>
      <c r="I257" s="64">
        <v>121464.62</v>
      </c>
      <c r="J257" s="65">
        <f t="shared" si="3"/>
        <v>0.75229357798165142</v>
      </c>
      <c r="L257" s="58"/>
    </row>
    <row r="258" spans="2:12" ht="15" customHeight="1">
      <c r="B258" s="63" t="s">
        <v>12413</v>
      </c>
      <c r="C258" s="64">
        <v>42539.27</v>
      </c>
      <c r="D258" s="64">
        <v>80</v>
      </c>
      <c r="E258" s="64">
        <v>21624.37</v>
      </c>
      <c r="F258" s="64">
        <v>65</v>
      </c>
      <c r="G258" s="64">
        <v>15445.29</v>
      </c>
      <c r="H258" s="64">
        <v>15</v>
      </c>
      <c r="I258" s="64">
        <v>37069.660000000003</v>
      </c>
      <c r="J258" s="65">
        <f t="shared" si="3"/>
        <v>0.8125</v>
      </c>
      <c r="L258" s="58"/>
    </row>
    <row r="259" spans="2:12" ht="15" customHeight="1">
      <c r="B259" s="63" t="s">
        <v>12415</v>
      </c>
      <c r="C259" s="64">
        <v>71815.34</v>
      </c>
      <c r="D259" s="64">
        <v>53</v>
      </c>
      <c r="E259" s="64">
        <v>4157.25</v>
      </c>
      <c r="F259" s="64">
        <v>19</v>
      </c>
      <c r="G259" s="64">
        <v>22954.97</v>
      </c>
      <c r="H259" s="64">
        <v>34</v>
      </c>
      <c r="I259" s="64">
        <v>27112.21</v>
      </c>
      <c r="J259" s="65">
        <f t="shared" si="3"/>
        <v>0.35849056603773582</v>
      </c>
      <c r="L259" s="58"/>
    </row>
    <row r="260" spans="2:12" ht="15" customHeight="1">
      <c r="B260" s="63" t="s">
        <v>12711</v>
      </c>
      <c r="C260" s="64">
        <v>615385.01</v>
      </c>
      <c r="D260" s="64">
        <v>528</v>
      </c>
      <c r="E260" s="64">
        <v>37015.06</v>
      </c>
      <c r="F260" s="64">
        <v>479</v>
      </c>
      <c r="G260" s="64">
        <v>46275.81</v>
      </c>
      <c r="H260" s="64">
        <v>49</v>
      </c>
      <c r="I260" s="64">
        <v>83290.87</v>
      </c>
      <c r="J260" s="65">
        <f t="shared" si="3"/>
        <v>0.90719696969696972</v>
      </c>
      <c r="L260" s="58"/>
    </row>
    <row r="261" spans="2:12" ht="15" customHeight="1">
      <c r="B261" s="63" t="s">
        <v>12418</v>
      </c>
      <c r="C261" s="64">
        <v>51224.4</v>
      </c>
      <c r="D261" s="64">
        <v>488</v>
      </c>
      <c r="E261" s="64">
        <v>5741.49</v>
      </c>
      <c r="F261" s="64">
        <v>481</v>
      </c>
      <c r="G261" s="64">
        <v>6462.36</v>
      </c>
      <c r="H261" s="64">
        <v>7</v>
      </c>
      <c r="I261" s="64">
        <v>12203.85</v>
      </c>
      <c r="J261" s="65">
        <f t="shared" si="3"/>
        <v>0.98565573770491799</v>
      </c>
      <c r="L261" s="58"/>
    </row>
    <row r="262" spans="2:12" ht="15" customHeight="1">
      <c r="B262" s="63" t="s">
        <v>12419</v>
      </c>
      <c r="C262" s="64">
        <v>304257.98</v>
      </c>
      <c r="D262" s="64">
        <v>915</v>
      </c>
      <c r="E262" s="64">
        <v>78766.83</v>
      </c>
      <c r="F262" s="64">
        <v>814</v>
      </c>
      <c r="G262" s="64">
        <v>86720.91</v>
      </c>
      <c r="H262" s="64">
        <v>101</v>
      </c>
      <c r="I262" s="64">
        <v>165487.74</v>
      </c>
      <c r="J262" s="65">
        <f t="shared" si="3"/>
        <v>0.88961748633879778</v>
      </c>
      <c r="L262" s="58"/>
    </row>
    <row r="263" spans="2:12" ht="15" customHeight="1">
      <c r="B263" s="63" t="s">
        <v>12420</v>
      </c>
      <c r="C263" s="64">
        <v>196835.84</v>
      </c>
      <c r="D263" s="64">
        <v>253</v>
      </c>
      <c r="E263" s="64">
        <v>50049.2</v>
      </c>
      <c r="F263" s="64">
        <v>185</v>
      </c>
      <c r="G263" s="64">
        <v>65957.14</v>
      </c>
      <c r="H263" s="64">
        <v>68</v>
      </c>
      <c r="I263" s="64">
        <v>116006.34</v>
      </c>
      <c r="J263" s="65">
        <f t="shared" si="3"/>
        <v>0.73122529644268774</v>
      </c>
      <c r="L263" s="58"/>
    </row>
    <row r="264" spans="2:12" ht="15" customHeight="1">
      <c r="B264" s="63" t="s">
        <v>12422</v>
      </c>
      <c r="C264" s="64">
        <v>277375.83</v>
      </c>
      <c r="D264" s="64">
        <v>793</v>
      </c>
      <c r="E264" s="64">
        <v>46087.97</v>
      </c>
      <c r="F264" s="64">
        <v>753</v>
      </c>
      <c r="G264" s="64">
        <v>41383.620000000003</v>
      </c>
      <c r="H264" s="64">
        <v>40</v>
      </c>
      <c r="I264" s="64">
        <v>87471.59</v>
      </c>
      <c r="J264" s="65">
        <f t="shared" si="3"/>
        <v>0.94955863808322827</v>
      </c>
      <c r="L264" s="58"/>
    </row>
    <row r="265" spans="2:12" ht="15" customHeight="1">
      <c r="B265" s="63" t="s">
        <v>12712</v>
      </c>
      <c r="C265" s="64">
        <v>895899.3</v>
      </c>
      <c r="D265" s="64">
        <v>762</v>
      </c>
      <c r="E265" s="64">
        <v>165496.56</v>
      </c>
      <c r="F265" s="64">
        <v>693</v>
      </c>
      <c r="G265" s="64">
        <v>69558.210000000006</v>
      </c>
      <c r="H265" s="64">
        <v>69</v>
      </c>
      <c r="I265" s="64">
        <v>235054.77</v>
      </c>
      <c r="J265" s="65">
        <f t="shared" si="3"/>
        <v>0.90944881889763785</v>
      </c>
      <c r="L265" s="58"/>
    </row>
    <row r="266" spans="2:12" ht="15" customHeight="1">
      <c r="B266" s="63" t="s">
        <v>12713</v>
      </c>
      <c r="C266" s="64">
        <v>91526.93</v>
      </c>
      <c r="D266" s="64">
        <v>93</v>
      </c>
      <c r="E266" s="64">
        <v>23343.65</v>
      </c>
      <c r="F266" s="64">
        <v>66</v>
      </c>
      <c r="G266" s="64">
        <v>25684.46</v>
      </c>
      <c r="H266" s="64">
        <v>27</v>
      </c>
      <c r="I266" s="64">
        <v>49028.11</v>
      </c>
      <c r="J266" s="65">
        <f t="shared" si="3"/>
        <v>0.70967741935483875</v>
      </c>
      <c r="L266" s="58"/>
    </row>
    <row r="267" spans="2:12" ht="15" customHeight="1">
      <c r="B267" s="63" t="s">
        <v>12425</v>
      </c>
      <c r="C267" s="64">
        <v>150715.04</v>
      </c>
      <c r="D267" s="64">
        <v>193</v>
      </c>
      <c r="E267" s="64">
        <v>29211.73</v>
      </c>
      <c r="F267" s="64">
        <v>137</v>
      </c>
      <c r="G267" s="64">
        <v>47749.61</v>
      </c>
      <c r="H267" s="64">
        <v>56</v>
      </c>
      <c r="I267" s="64">
        <v>76961.34</v>
      </c>
      <c r="J267" s="65">
        <f t="shared" ref="J267:J309" si="4">+IFERROR(F267/D267,"N/A")</f>
        <v>0.7098445595854922</v>
      </c>
      <c r="L267" s="58"/>
    </row>
    <row r="268" spans="2:12" ht="15" customHeight="1">
      <c r="B268" s="63" t="s">
        <v>12714</v>
      </c>
      <c r="C268" s="64">
        <v>1012120.51</v>
      </c>
      <c r="D268" s="64">
        <v>810</v>
      </c>
      <c r="E268" s="64">
        <v>57841.95</v>
      </c>
      <c r="F268" s="64">
        <v>735</v>
      </c>
      <c r="G268" s="64">
        <v>82726.42</v>
      </c>
      <c r="H268" s="64">
        <v>75</v>
      </c>
      <c r="I268" s="64">
        <v>140568.37</v>
      </c>
      <c r="J268" s="65">
        <f t="shared" si="4"/>
        <v>0.90740740740740744</v>
      </c>
      <c r="L268" s="58"/>
    </row>
    <row r="269" spans="2:12" ht="15" customHeight="1">
      <c r="B269" s="63" t="s">
        <v>12715</v>
      </c>
      <c r="C269" s="64">
        <v>27259.23</v>
      </c>
      <c r="D269" s="64">
        <v>81</v>
      </c>
      <c r="E269" s="64">
        <v>14072.13</v>
      </c>
      <c r="F269" s="64">
        <v>75</v>
      </c>
      <c r="G269" s="64">
        <v>7475.52</v>
      </c>
      <c r="H269" s="64">
        <v>6</v>
      </c>
      <c r="I269" s="64">
        <v>21547.66</v>
      </c>
      <c r="J269" s="65">
        <f t="shared" si="4"/>
        <v>0.92592592592592593</v>
      </c>
      <c r="L269" s="58"/>
    </row>
    <row r="270" spans="2:12" ht="15" customHeight="1">
      <c r="B270" s="63" t="s">
        <v>12716</v>
      </c>
      <c r="C270" s="64">
        <v>343571.05</v>
      </c>
      <c r="D270" s="64">
        <v>848</v>
      </c>
      <c r="E270" s="64">
        <v>74926.67</v>
      </c>
      <c r="F270" s="64">
        <v>800</v>
      </c>
      <c r="G270" s="64">
        <v>60949.37</v>
      </c>
      <c r="H270" s="64">
        <v>48</v>
      </c>
      <c r="I270" s="64">
        <v>135876.03</v>
      </c>
      <c r="J270" s="65">
        <f t="shared" si="4"/>
        <v>0.94339622641509435</v>
      </c>
      <c r="L270" s="58"/>
    </row>
    <row r="271" spans="2:12" ht="15" customHeight="1">
      <c r="B271" s="63" t="s">
        <v>12432</v>
      </c>
      <c r="C271" s="64">
        <v>221946.44</v>
      </c>
      <c r="D271" s="64">
        <v>452</v>
      </c>
      <c r="E271" s="64">
        <v>28653.81</v>
      </c>
      <c r="F271" s="64">
        <v>410</v>
      </c>
      <c r="G271" s="64">
        <v>35090.980000000003</v>
      </c>
      <c r="H271" s="64">
        <v>42</v>
      </c>
      <c r="I271" s="64">
        <v>63744.79</v>
      </c>
      <c r="J271" s="65">
        <f t="shared" si="4"/>
        <v>0.90707964601769908</v>
      </c>
      <c r="L271" s="58"/>
    </row>
    <row r="272" spans="2:12" ht="15" customHeight="1">
      <c r="B272" s="63" t="s">
        <v>12717</v>
      </c>
      <c r="C272" s="64">
        <v>1920347.84</v>
      </c>
      <c r="D272" s="64">
        <v>1707</v>
      </c>
      <c r="E272" s="64">
        <v>102717.03</v>
      </c>
      <c r="F272" s="64">
        <v>1548</v>
      </c>
      <c r="G272" s="64">
        <v>162658.15</v>
      </c>
      <c r="H272" s="64">
        <v>159</v>
      </c>
      <c r="I272" s="64">
        <v>265375.18</v>
      </c>
      <c r="J272" s="65">
        <f t="shared" si="4"/>
        <v>0.90685413005272408</v>
      </c>
      <c r="L272" s="58"/>
    </row>
    <row r="273" spans="2:12" ht="15" customHeight="1">
      <c r="B273" s="63" t="s">
        <v>12433</v>
      </c>
      <c r="C273" s="64">
        <v>401194.65</v>
      </c>
      <c r="D273" s="64">
        <v>104</v>
      </c>
      <c r="E273" s="64">
        <v>7768.11</v>
      </c>
      <c r="F273" s="64">
        <v>16</v>
      </c>
      <c r="G273" s="64">
        <v>86634.65</v>
      </c>
      <c r="H273" s="64">
        <v>88</v>
      </c>
      <c r="I273" s="64">
        <v>94402.76</v>
      </c>
      <c r="J273" s="65">
        <f t="shared" si="4"/>
        <v>0.15384615384615385</v>
      </c>
      <c r="L273" s="58"/>
    </row>
    <row r="274" spans="2:12" ht="15" customHeight="1">
      <c r="B274" s="63" t="s">
        <v>12718</v>
      </c>
      <c r="C274" s="64">
        <v>286524.65000000002</v>
      </c>
      <c r="D274" s="64">
        <v>479</v>
      </c>
      <c r="E274" s="64">
        <v>94464.15</v>
      </c>
      <c r="F274" s="64">
        <v>430</v>
      </c>
      <c r="G274" s="64">
        <v>51274.01</v>
      </c>
      <c r="H274" s="64">
        <v>49</v>
      </c>
      <c r="I274" s="64">
        <v>145738.16</v>
      </c>
      <c r="J274" s="65">
        <f t="shared" si="4"/>
        <v>0.89770354906054284</v>
      </c>
      <c r="L274" s="58"/>
    </row>
    <row r="275" spans="2:12" ht="15" customHeight="1">
      <c r="B275" s="63" t="s">
        <v>12719</v>
      </c>
      <c r="C275" s="64">
        <v>520198.27</v>
      </c>
      <c r="D275" s="64">
        <v>863</v>
      </c>
      <c r="E275" s="64">
        <v>108449.11</v>
      </c>
      <c r="F275" s="64">
        <v>847</v>
      </c>
      <c r="G275" s="64">
        <v>25243.69</v>
      </c>
      <c r="H275" s="64">
        <v>16</v>
      </c>
      <c r="I275" s="64">
        <v>133692.79999999999</v>
      </c>
      <c r="J275" s="65">
        <f t="shared" si="4"/>
        <v>0.98146002317497105</v>
      </c>
      <c r="L275" s="58"/>
    </row>
    <row r="276" spans="2:12" ht="15" customHeight="1">
      <c r="B276" s="63" t="s">
        <v>12434</v>
      </c>
      <c r="C276" s="64">
        <v>360695.61</v>
      </c>
      <c r="D276" s="64">
        <v>2646</v>
      </c>
      <c r="E276" s="64">
        <v>110460.89</v>
      </c>
      <c r="F276" s="64">
        <v>2590</v>
      </c>
      <c r="G276" s="64">
        <v>62204.28</v>
      </c>
      <c r="H276" s="64">
        <v>56</v>
      </c>
      <c r="I276" s="64">
        <v>172665.18</v>
      </c>
      <c r="J276" s="65">
        <f t="shared" si="4"/>
        <v>0.97883597883597884</v>
      </c>
      <c r="L276" s="58"/>
    </row>
    <row r="277" spans="2:12" ht="15" customHeight="1">
      <c r="B277" s="63" t="s">
        <v>12720</v>
      </c>
      <c r="C277" s="64">
        <v>803424.22</v>
      </c>
      <c r="D277" s="64">
        <v>1379</v>
      </c>
      <c r="E277" s="64">
        <v>154628.78</v>
      </c>
      <c r="F277" s="64">
        <v>1321</v>
      </c>
      <c r="G277" s="64">
        <v>100190.44</v>
      </c>
      <c r="H277" s="64">
        <v>58</v>
      </c>
      <c r="I277" s="64">
        <v>254819.23</v>
      </c>
      <c r="J277" s="65">
        <f t="shared" si="4"/>
        <v>0.95794053662073964</v>
      </c>
      <c r="L277" s="58"/>
    </row>
    <row r="278" spans="2:12" ht="15" customHeight="1">
      <c r="B278" s="63" t="s">
        <v>12721</v>
      </c>
      <c r="C278" s="64">
        <v>97202.35</v>
      </c>
      <c r="D278" s="64">
        <v>132</v>
      </c>
      <c r="E278" s="64">
        <v>15531.24</v>
      </c>
      <c r="F278" s="64">
        <v>110</v>
      </c>
      <c r="G278" s="64">
        <v>23426.03</v>
      </c>
      <c r="H278" s="64">
        <v>22</v>
      </c>
      <c r="I278" s="64">
        <v>38957.269999999997</v>
      </c>
      <c r="J278" s="65">
        <f t="shared" si="4"/>
        <v>0.83333333333333337</v>
      </c>
      <c r="L278" s="58"/>
    </row>
    <row r="279" spans="2:12" ht="15" customHeight="1">
      <c r="B279" s="63" t="s">
        <v>12722</v>
      </c>
      <c r="C279" s="64">
        <v>302053.51</v>
      </c>
      <c r="D279" s="64">
        <v>312</v>
      </c>
      <c r="E279" s="64">
        <v>82181.61</v>
      </c>
      <c r="F279" s="64">
        <v>178</v>
      </c>
      <c r="G279" s="64">
        <v>135340.54</v>
      </c>
      <c r="H279" s="64">
        <v>134</v>
      </c>
      <c r="I279" s="64">
        <v>217522.15</v>
      </c>
      <c r="J279" s="65">
        <f t="shared" si="4"/>
        <v>0.57051282051282048</v>
      </c>
      <c r="L279" s="58"/>
    </row>
    <row r="280" spans="2:12" ht="15" customHeight="1">
      <c r="B280" s="63" t="s">
        <v>12723</v>
      </c>
      <c r="C280" s="64">
        <v>706135.82</v>
      </c>
      <c r="D280" s="64">
        <v>905</v>
      </c>
      <c r="E280" s="64">
        <v>160128.88</v>
      </c>
      <c r="F280" s="64">
        <v>829</v>
      </c>
      <c r="G280" s="64">
        <v>102672.22</v>
      </c>
      <c r="H280" s="64">
        <v>76</v>
      </c>
      <c r="I280" s="64">
        <v>262801.09999999998</v>
      </c>
      <c r="J280" s="65">
        <f t="shared" si="4"/>
        <v>0.91602209944751378</v>
      </c>
      <c r="L280" s="58"/>
    </row>
    <row r="281" spans="2:12" ht="15" customHeight="1">
      <c r="B281" s="63" t="s">
        <v>12724</v>
      </c>
      <c r="C281" s="64">
        <v>171496.93</v>
      </c>
      <c r="D281" s="64">
        <v>428</v>
      </c>
      <c r="E281" s="64">
        <v>37763.86</v>
      </c>
      <c r="F281" s="64">
        <v>396</v>
      </c>
      <c r="G281" s="64">
        <v>33870.35</v>
      </c>
      <c r="H281" s="64">
        <v>32</v>
      </c>
      <c r="I281" s="64">
        <v>71634.210000000006</v>
      </c>
      <c r="J281" s="65">
        <f t="shared" si="4"/>
        <v>0.92523364485981308</v>
      </c>
      <c r="L281" s="58"/>
    </row>
    <row r="282" spans="2:12" ht="15" customHeight="1">
      <c r="B282" s="63" t="s">
        <v>12725</v>
      </c>
      <c r="C282" s="64">
        <v>367666.9</v>
      </c>
      <c r="D282" s="64">
        <v>1148</v>
      </c>
      <c r="E282" s="64">
        <v>78531.509999999995</v>
      </c>
      <c r="F282" s="64">
        <v>1090</v>
      </c>
      <c r="G282" s="64">
        <v>59222.57</v>
      </c>
      <c r="H282" s="64">
        <v>58</v>
      </c>
      <c r="I282" s="64">
        <v>137754.07999999999</v>
      </c>
      <c r="J282" s="65">
        <f t="shared" si="4"/>
        <v>0.94947735191637628</v>
      </c>
      <c r="L282" s="58"/>
    </row>
    <row r="283" spans="2:12" ht="15" customHeight="1">
      <c r="B283" s="63" t="s">
        <v>12437</v>
      </c>
      <c r="C283" s="64">
        <v>248047.46</v>
      </c>
      <c r="D283" s="64">
        <v>680</v>
      </c>
      <c r="E283" s="64">
        <v>72253.95</v>
      </c>
      <c r="F283" s="64">
        <v>644</v>
      </c>
      <c r="G283" s="64">
        <v>33087.86</v>
      </c>
      <c r="H283" s="64">
        <v>36</v>
      </c>
      <c r="I283" s="64">
        <v>105341.82</v>
      </c>
      <c r="J283" s="65">
        <f t="shared" si="4"/>
        <v>0.94705882352941173</v>
      </c>
      <c r="L283" s="58"/>
    </row>
    <row r="284" spans="2:12" ht="15" customHeight="1">
      <c r="B284" s="63" t="s">
        <v>12726</v>
      </c>
      <c r="C284" s="64">
        <v>574171.61</v>
      </c>
      <c r="D284" s="64">
        <v>1188</v>
      </c>
      <c r="E284" s="64">
        <v>112021.94</v>
      </c>
      <c r="F284" s="64">
        <v>1074</v>
      </c>
      <c r="G284" s="64">
        <v>126781.52</v>
      </c>
      <c r="H284" s="64">
        <v>114</v>
      </c>
      <c r="I284" s="64">
        <v>238803.46</v>
      </c>
      <c r="J284" s="65">
        <f t="shared" si="4"/>
        <v>0.90404040404040409</v>
      </c>
      <c r="L284" s="58"/>
    </row>
    <row r="285" spans="2:12" ht="15" customHeight="1">
      <c r="B285" s="63" t="s">
        <v>12727</v>
      </c>
      <c r="C285" s="64">
        <v>16685.36</v>
      </c>
      <c r="D285" s="64">
        <v>772</v>
      </c>
      <c r="E285" s="64">
        <v>3357.24</v>
      </c>
      <c r="F285" s="64">
        <v>762</v>
      </c>
      <c r="G285" s="64">
        <v>3131.25</v>
      </c>
      <c r="H285" s="64">
        <v>10</v>
      </c>
      <c r="I285" s="64">
        <v>6488.49</v>
      </c>
      <c r="J285" s="65">
        <f t="shared" si="4"/>
        <v>0.98704663212435229</v>
      </c>
      <c r="L285" s="58"/>
    </row>
    <row r="286" spans="2:12" ht="15" customHeight="1">
      <c r="B286" s="63" t="s">
        <v>12728</v>
      </c>
      <c r="C286" s="64">
        <v>36825.440000000002</v>
      </c>
      <c r="D286" s="64">
        <v>160</v>
      </c>
      <c r="E286" s="64">
        <v>7141.86</v>
      </c>
      <c r="F286" s="64">
        <v>151</v>
      </c>
      <c r="G286" s="64">
        <v>8454.85</v>
      </c>
      <c r="H286" s="64">
        <v>9</v>
      </c>
      <c r="I286" s="64">
        <v>15596.71</v>
      </c>
      <c r="J286" s="65">
        <f t="shared" si="4"/>
        <v>0.94374999999999998</v>
      </c>
      <c r="L286" s="58"/>
    </row>
    <row r="287" spans="2:12" ht="15" customHeight="1">
      <c r="B287" s="63" t="s">
        <v>12729</v>
      </c>
      <c r="C287" s="64">
        <v>152403.04999999999</v>
      </c>
      <c r="D287" s="64">
        <v>881</v>
      </c>
      <c r="E287" s="64">
        <v>29185.95</v>
      </c>
      <c r="F287" s="64">
        <v>852</v>
      </c>
      <c r="G287" s="64">
        <v>37203.379999999997</v>
      </c>
      <c r="H287" s="64">
        <v>29</v>
      </c>
      <c r="I287" s="64">
        <v>66389.33</v>
      </c>
      <c r="J287" s="65">
        <f t="shared" si="4"/>
        <v>0.96708286038592506</v>
      </c>
      <c r="L287" s="58"/>
    </row>
    <row r="288" spans="2:12" ht="15" customHeight="1">
      <c r="B288" s="63" t="s">
        <v>12730</v>
      </c>
      <c r="C288" s="64">
        <v>66662.19</v>
      </c>
      <c r="D288" s="64">
        <v>1038</v>
      </c>
      <c r="E288" s="64">
        <v>15674.37</v>
      </c>
      <c r="F288" s="64">
        <v>1022</v>
      </c>
      <c r="G288" s="64">
        <v>8882.98</v>
      </c>
      <c r="H288" s="64">
        <v>16</v>
      </c>
      <c r="I288" s="64">
        <v>24557.35</v>
      </c>
      <c r="J288" s="65">
        <f t="shared" si="4"/>
        <v>0.98458574181117531</v>
      </c>
      <c r="L288" s="58"/>
    </row>
    <row r="289" spans="2:12" ht="15" customHeight="1">
      <c r="B289" s="63" t="s">
        <v>12731</v>
      </c>
      <c r="C289" s="64">
        <v>16515.240000000002</v>
      </c>
      <c r="D289" s="64">
        <v>212</v>
      </c>
      <c r="E289" s="64">
        <v>5596.68</v>
      </c>
      <c r="F289" s="64">
        <v>209</v>
      </c>
      <c r="G289" s="64">
        <v>4152.78</v>
      </c>
      <c r="H289" s="64">
        <v>3</v>
      </c>
      <c r="I289" s="64">
        <v>9749.4599999999991</v>
      </c>
      <c r="J289" s="65">
        <f t="shared" si="4"/>
        <v>0.98584905660377353</v>
      </c>
      <c r="L289" s="58"/>
    </row>
    <row r="290" spans="2:12" ht="15" customHeight="1">
      <c r="B290" s="63" t="s">
        <v>12732</v>
      </c>
      <c r="C290" s="64">
        <v>183191.67999999999</v>
      </c>
      <c r="D290" s="64">
        <v>549</v>
      </c>
      <c r="E290" s="64">
        <v>46677.7</v>
      </c>
      <c r="F290" s="64">
        <v>520</v>
      </c>
      <c r="G290" s="64">
        <v>32763.24</v>
      </c>
      <c r="H290" s="64">
        <v>29</v>
      </c>
      <c r="I290" s="64">
        <v>79440.95</v>
      </c>
      <c r="J290" s="65">
        <f t="shared" si="4"/>
        <v>0.94717668488160289</v>
      </c>
      <c r="L290" s="58"/>
    </row>
    <row r="291" spans="2:12" ht="15" customHeight="1">
      <c r="B291" s="63" t="s">
        <v>12733</v>
      </c>
      <c r="C291" s="64">
        <v>6113.59</v>
      </c>
      <c r="D291" s="64">
        <v>277</v>
      </c>
      <c r="E291" s="64">
        <v>3128.35</v>
      </c>
      <c r="F291" s="64">
        <v>274</v>
      </c>
      <c r="G291" s="64">
        <v>1594.32</v>
      </c>
      <c r="H291" s="64">
        <v>3</v>
      </c>
      <c r="I291" s="64">
        <v>4722.67</v>
      </c>
      <c r="J291" s="65">
        <f t="shared" si="4"/>
        <v>0.98916967509025266</v>
      </c>
      <c r="L291" s="58"/>
    </row>
    <row r="292" spans="2:12" ht="15" customHeight="1">
      <c r="B292" s="63" t="s">
        <v>12734</v>
      </c>
      <c r="C292" s="64">
        <v>126208.35</v>
      </c>
      <c r="D292" s="64">
        <v>594</v>
      </c>
      <c r="E292" s="64">
        <v>15618.37</v>
      </c>
      <c r="F292" s="64">
        <v>570</v>
      </c>
      <c r="G292" s="64">
        <v>24104.720000000001</v>
      </c>
      <c r="H292" s="64">
        <v>24</v>
      </c>
      <c r="I292" s="64">
        <v>39723.1</v>
      </c>
      <c r="J292" s="65">
        <f t="shared" si="4"/>
        <v>0.95959595959595956</v>
      </c>
      <c r="L292" s="58"/>
    </row>
    <row r="293" spans="2:12" ht="15" customHeight="1">
      <c r="B293" s="63" t="s">
        <v>12735</v>
      </c>
      <c r="C293" s="64">
        <v>356847.95</v>
      </c>
      <c r="D293" s="64">
        <v>298</v>
      </c>
      <c r="E293" s="64">
        <v>47669.17</v>
      </c>
      <c r="F293" s="64">
        <v>200</v>
      </c>
      <c r="G293" s="64">
        <v>107321.47</v>
      </c>
      <c r="H293" s="64">
        <v>98</v>
      </c>
      <c r="I293" s="64">
        <v>154990.64000000001</v>
      </c>
      <c r="J293" s="65">
        <f t="shared" si="4"/>
        <v>0.67114093959731547</v>
      </c>
      <c r="L293" s="58"/>
    </row>
    <row r="294" spans="2:12" ht="15" customHeight="1">
      <c r="B294" s="63" t="s">
        <v>12736</v>
      </c>
      <c r="C294" s="64">
        <v>999935.71</v>
      </c>
      <c r="D294" s="64">
        <v>4046</v>
      </c>
      <c r="E294" s="64">
        <v>59427.3</v>
      </c>
      <c r="F294" s="64">
        <v>3958</v>
      </c>
      <c r="G294" s="64">
        <v>86416.14</v>
      </c>
      <c r="H294" s="64">
        <v>88</v>
      </c>
      <c r="I294" s="64">
        <v>145843.43</v>
      </c>
      <c r="J294" s="65">
        <f t="shared" si="4"/>
        <v>0.97825012357884333</v>
      </c>
      <c r="L294" s="58"/>
    </row>
    <row r="295" spans="2:12" ht="15" customHeight="1">
      <c r="B295" s="63" t="s">
        <v>12737</v>
      </c>
      <c r="C295" s="64">
        <v>436430.25</v>
      </c>
      <c r="D295" s="64">
        <v>1505</v>
      </c>
      <c r="E295" s="64">
        <v>59750.83</v>
      </c>
      <c r="F295" s="64">
        <v>1458</v>
      </c>
      <c r="G295" s="64">
        <v>48606.01</v>
      </c>
      <c r="H295" s="64">
        <v>47</v>
      </c>
      <c r="I295" s="64">
        <v>108356.84</v>
      </c>
      <c r="J295" s="65">
        <f t="shared" si="4"/>
        <v>0.96877076411960128</v>
      </c>
      <c r="L295" s="58"/>
    </row>
    <row r="296" spans="2:12" ht="15" customHeight="1">
      <c r="B296" s="63" t="s">
        <v>12441</v>
      </c>
      <c r="C296" s="64">
        <v>654217.86</v>
      </c>
      <c r="D296" s="64">
        <v>677</v>
      </c>
      <c r="E296" s="64">
        <v>20359.419999999998</v>
      </c>
      <c r="F296" s="64">
        <v>647</v>
      </c>
      <c r="G296" s="64">
        <v>30498.89</v>
      </c>
      <c r="H296" s="64">
        <v>30</v>
      </c>
      <c r="I296" s="64">
        <v>50858.31</v>
      </c>
      <c r="J296" s="65">
        <f t="shared" si="4"/>
        <v>0.95568685376661744</v>
      </c>
      <c r="L296" s="58"/>
    </row>
    <row r="297" spans="2:12" ht="15" customHeight="1">
      <c r="B297" s="63" t="s">
        <v>51</v>
      </c>
      <c r="C297" s="64">
        <v>6500</v>
      </c>
      <c r="D297" s="64">
        <v>1</v>
      </c>
      <c r="E297" s="64">
        <v>0</v>
      </c>
      <c r="F297" s="64">
        <v>0</v>
      </c>
      <c r="G297" s="64">
        <v>1000</v>
      </c>
      <c r="H297" s="64">
        <v>1</v>
      </c>
      <c r="I297" s="64">
        <v>1000</v>
      </c>
      <c r="J297" s="65">
        <f t="shared" si="4"/>
        <v>0</v>
      </c>
      <c r="L297" s="58"/>
    </row>
    <row r="298" spans="2:12" ht="15" customHeight="1">
      <c r="B298" s="63" t="s">
        <v>12738</v>
      </c>
      <c r="C298" s="64">
        <v>53805.63</v>
      </c>
      <c r="D298" s="64">
        <v>81</v>
      </c>
      <c r="E298" s="64">
        <v>8523.01</v>
      </c>
      <c r="F298" s="64">
        <v>76</v>
      </c>
      <c r="G298" s="64">
        <v>4729.87</v>
      </c>
      <c r="H298" s="64">
        <v>5</v>
      </c>
      <c r="I298" s="64">
        <v>13252.88</v>
      </c>
      <c r="J298" s="65">
        <f t="shared" si="4"/>
        <v>0.93827160493827155</v>
      </c>
      <c r="L298" s="58"/>
    </row>
    <row r="299" spans="2:12" ht="15" customHeight="1">
      <c r="B299" s="63" t="s">
        <v>12442</v>
      </c>
      <c r="C299" s="64">
        <v>177306.85</v>
      </c>
      <c r="D299" s="64">
        <v>341</v>
      </c>
      <c r="E299" s="64">
        <v>7259.32</v>
      </c>
      <c r="F299" s="64">
        <v>327</v>
      </c>
      <c r="G299" s="64">
        <v>15023.88</v>
      </c>
      <c r="H299" s="64">
        <v>14</v>
      </c>
      <c r="I299" s="64">
        <v>22283.200000000001</v>
      </c>
      <c r="J299" s="65">
        <f t="shared" si="4"/>
        <v>0.95894428152492672</v>
      </c>
      <c r="L299" s="58"/>
    </row>
    <row r="300" spans="2:12" ht="15" customHeight="1">
      <c r="B300" s="63" t="s">
        <v>12444</v>
      </c>
      <c r="C300" s="64">
        <v>105548.82</v>
      </c>
      <c r="D300" s="64">
        <v>911</v>
      </c>
      <c r="E300" s="64">
        <v>64947.8</v>
      </c>
      <c r="F300" s="64">
        <v>902</v>
      </c>
      <c r="G300" s="64">
        <v>18954.900000000001</v>
      </c>
      <c r="H300" s="64">
        <v>9</v>
      </c>
      <c r="I300" s="64">
        <v>83902.7</v>
      </c>
      <c r="J300" s="65">
        <f t="shared" si="4"/>
        <v>0.99012074643249182</v>
      </c>
      <c r="L300" s="58"/>
    </row>
    <row r="301" spans="2:12" ht="15" customHeight="1">
      <c r="B301" s="63" t="s">
        <v>12449</v>
      </c>
      <c r="C301" s="64">
        <v>39013.050000000003</v>
      </c>
      <c r="D301" s="64">
        <v>399</v>
      </c>
      <c r="E301" s="64">
        <v>13676.02</v>
      </c>
      <c r="F301" s="64">
        <v>388</v>
      </c>
      <c r="G301" s="64">
        <v>8793.93</v>
      </c>
      <c r="H301" s="64">
        <v>11</v>
      </c>
      <c r="I301" s="64">
        <v>22469.95</v>
      </c>
      <c r="J301" s="65">
        <f t="shared" si="4"/>
        <v>0.97243107769423553</v>
      </c>
      <c r="L301" s="58"/>
    </row>
    <row r="302" spans="2:12" ht="15" customHeight="1">
      <c r="B302" s="63" t="s">
        <v>12739</v>
      </c>
      <c r="C302" s="64">
        <v>889690.06</v>
      </c>
      <c r="D302" s="64">
        <v>2219</v>
      </c>
      <c r="E302" s="64">
        <v>31340.26</v>
      </c>
      <c r="F302" s="64">
        <v>2179</v>
      </c>
      <c r="G302" s="64">
        <v>42485.55</v>
      </c>
      <c r="H302" s="64">
        <v>40</v>
      </c>
      <c r="I302" s="64">
        <v>73825.81</v>
      </c>
      <c r="J302" s="65">
        <f t="shared" si="4"/>
        <v>0.98197386210004511</v>
      </c>
      <c r="L302" s="58"/>
    </row>
    <row r="303" spans="2:12" ht="15" customHeight="1">
      <c r="B303" s="63" t="s">
        <v>12451</v>
      </c>
      <c r="C303" s="64">
        <v>416476.4</v>
      </c>
      <c r="D303" s="64">
        <v>874</v>
      </c>
      <c r="E303" s="64">
        <v>63804.4</v>
      </c>
      <c r="F303" s="64">
        <v>824</v>
      </c>
      <c r="G303" s="64">
        <v>67314.080000000002</v>
      </c>
      <c r="H303" s="64">
        <v>50</v>
      </c>
      <c r="I303" s="64">
        <v>131118.48000000001</v>
      </c>
      <c r="J303" s="65">
        <f t="shared" si="4"/>
        <v>0.94279176201372994</v>
      </c>
      <c r="L303" s="58"/>
    </row>
    <row r="304" spans="2:12" ht="15" customHeight="1">
      <c r="B304" s="63" t="s">
        <v>12452</v>
      </c>
      <c r="C304" s="64">
        <v>462394.32</v>
      </c>
      <c r="D304" s="64">
        <v>2770</v>
      </c>
      <c r="E304" s="64">
        <v>92372.41</v>
      </c>
      <c r="F304" s="64">
        <v>2715</v>
      </c>
      <c r="G304" s="64">
        <v>58719.03</v>
      </c>
      <c r="H304" s="64">
        <v>55</v>
      </c>
      <c r="I304" s="64">
        <v>151091.43</v>
      </c>
      <c r="J304" s="65">
        <f t="shared" si="4"/>
        <v>0.98014440433213001</v>
      </c>
      <c r="L304" s="58"/>
    </row>
    <row r="305" spans="1:12" ht="15" customHeight="1">
      <c r="B305" s="63" t="s">
        <v>12740</v>
      </c>
      <c r="C305" s="64">
        <v>301886.98</v>
      </c>
      <c r="D305" s="64">
        <v>1011</v>
      </c>
      <c r="E305" s="64">
        <v>63317.919999999998</v>
      </c>
      <c r="F305" s="64">
        <v>969</v>
      </c>
      <c r="G305" s="64">
        <v>35220.080000000002</v>
      </c>
      <c r="H305" s="64">
        <v>42</v>
      </c>
      <c r="I305" s="64">
        <v>98538</v>
      </c>
      <c r="J305" s="65">
        <f t="shared" si="4"/>
        <v>0.95845697329376855</v>
      </c>
      <c r="L305" s="58"/>
    </row>
    <row r="306" spans="1:12" ht="15" customHeight="1">
      <c r="B306" s="63" t="s">
        <v>12453</v>
      </c>
      <c r="C306" s="64">
        <v>457580.97</v>
      </c>
      <c r="D306" s="64">
        <v>1790</v>
      </c>
      <c r="E306" s="64">
        <v>55957.53</v>
      </c>
      <c r="F306" s="64">
        <v>1763</v>
      </c>
      <c r="G306" s="64">
        <v>24978.27</v>
      </c>
      <c r="H306" s="64">
        <v>27</v>
      </c>
      <c r="I306" s="64">
        <v>80935.8</v>
      </c>
      <c r="J306" s="65">
        <f t="shared" si="4"/>
        <v>0.98491620111731848</v>
      </c>
      <c r="L306" s="58"/>
    </row>
    <row r="307" spans="1:12" ht="15" customHeight="1">
      <c r="B307" s="63" t="s">
        <v>12741</v>
      </c>
      <c r="C307" s="64">
        <v>799237.22</v>
      </c>
      <c r="D307" s="64">
        <v>2634</v>
      </c>
      <c r="E307" s="64">
        <v>209227.85</v>
      </c>
      <c r="F307" s="64">
        <v>2527</v>
      </c>
      <c r="G307" s="64">
        <v>121783.05</v>
      </c>
      <c r="H307" s="64">
        <v>107</v>
      </c>
      <c r="I307" s="64">
        <v>331010.90000000002</v>
      </c>
      <c r="J307" s="65">
        <f t="shared" si="4"/>
        <v>0.9593773728170083</v>
      </c>
      <c r="L307" s="58"/>
    </row>
    <row r="308" spans="1:12" ht="15" customHeight="1">
      <c r="B308" s="63" t="s">
        <v>12742</v>
      </c>
      <c r="C308" s="64">
        <v>251847.4</v>
      </c>
      <c r="D308" s="64">
        <v>279</v>
      </c>
      <c r="E308" s="64">
        <v>10043.469999999999</v>
      </c>
      <c r="F308" s="64">
        <v>270</v>
      </c>
      <c r="G308" s="64">
        <v>13066.56</v>
      </c>
      <c r="H308" s="64">
        <v>9</v>
      </c>
      <c r="I308" s="64">
        <v>23110.03</v>
      </c>
      <c r="J308" s="65">
        <f t="shared" si="4"/>
        <v>0.967741935483871</v>
      </c>
      <c r="L308" s="58"/>
    </row>
    <row r="309" spans="1:12" ht="15" customHeight="1">
      <c r="B309" s="63" t="s">
        <v>12456</v>
      </c>
      <c r="C309" s="64">
        <v>36500</v>
      </c>
      <c r="D309" s="64">
        <v>471</v>
      </c>
      <c r="E309" s="64">
        <v>36500</v>
      </c>
      <c r="F309" s="64">
        <v>471</v>
      </c>
      <c r="G309" s="64">
        <v>0</v>
      </c>
      <c r="H309" s="64">
        <v>0</v>
      </c>
      <c r="I309" s="64">
        <v>36500</v>
      </c>
      <c r="J309" s="65">
        <f t="shared" si="4"/>
        <v>1</v>
      </c>
      <c r="L309" s="58"/>
    </row>
    <row r="310" spans="1:12">
      <c r="A310" s="51">
        <f>+COUNTA(B11:B309)</f>
        <v>299</v>
      </c>
      <c r="B310" s="70" t="s">
        <v>0</v>
      </c>
      <c r="C310" s="71">
        <f t="shared" ref="C310:I310" si="5">+SUM(C11:C309)</f>
        <v>350867179.41000009</v>
      </c>
      <c r="D310" s="71">
        <f t="shared" si="5"/>
        <v>611959</v>
      </c>
      <c r="E310" s="71">
        <f t="shared" si="5"/>
        <v>43437013.18999999</v>
      </c>
      <c r="F310" s="71">
        <f t="shared" si="5"/>
        <v>573368</v>
      </c>
      <c r="G310" s="71">
        <f t="shared" si="5"/>
        <v>41568927.449999958</v>
      </c>
      <c r="H310" s="71">
        <f t="shared" si="5"/>
        <v>38591</v>
      </c>
      <c r="I310" s="71">
        <f t="shared" si="5"/>
        <v>85005940.759999976</v>
      </c>
      <c r="J310" s="72">
        <v>0.98240000000000005</v>
      </c>
    </row>
    <row r="311" spans="1:12">
      <c r="B311" s="12" t="s">
        <v>15</v>
      </c>
      <c r="C311" s="73"/>
      <c r="D311" s="74"/>
      <c r="E311" s="73"/>
      <c r="F311" s="74"/>
      <c r="G311" s="73"/>
      <c r="H311" s="74"/>
      <c r="I311" s="73"/>
      <c r="J311" s="75"/>
    </row>
    <row r="312" spans="1:12">
      <c r="B312" s="31" t="s">
        <v>47</v>
      </c>
      <c r="C312" s="73"/>
      <c r="D312" s="74"/>
      <c r="E312" s="73"/>
      <c r="F312" s="74"/>
      <c r="G312" s="73"/>
      <c r="H312" s="74"/>
      <c r="I312" s="73"/>
      <c r="J312" s="75"/>
    </row>
    <row r="313" spans="1:12">
      <c r="B313" s="12" t="s">
        <v>60</v>
      </c>
    </row>
    <row r="314" spans="1:12" ht="18.600000000000001" customHeight="1">
      <c r="B314" s="167" t="s">
        <v>12752</v>
      </c>
      <c r="C314" s="167"/>
      <c r="D314" s="167"/>
      <c r="E314" s="167"/>
      <c r="F314" s="167"/>
      <c r="G314" s="167"/>
      <c r="H314" s="167"/>
      <c r="I314" s="167"/>
      <c r="J314" s="167"/>
    </row>
    <row r="315" spans="1:12"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1:12">
      <c r="C316" s="58"/>
      <c r="D316" s="58"/>
      <c r="E316" s="58"/>
      <c r="F316" s="58"/>
      <c r="G316" s="58"/>
      <c r="H316" s="58"/>
      <c r="I316" s="58"/>
    </row>
    <row r="317" spans="1:12">
      <c r="C317" s="58"/>
      <c r="D317" s="58"/>
      <c r="E317" s="58"/>
      <c r="F317" s="58"/>
      <c r="G317" s="58"/>
      <c r="H317" s="58"/>
      <c r="I317" s="58"/>
    </row>
  </sheetData>
  <mergeCells count="14">
    <mergeCell ref="B314:J314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09">
    <cfRule type="duplicateValues" dxfId="0" priority="10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7" customWidth="1"/>
    <col min="2" max="2" width="20" style="27" customWidth="1"/>
    <col min="3" max="3" width="100" style="27" customWidth="1"/>
    <col min="4" max="4" width="50" style="27" customWidth="1"/>
    <col min="5" max="5" width="16.7109375" style="27" customWidth="1"/>
    <col min="6" max="6" width="25" style="27" customWidth="1"/>
    <col min="7" max="7" width="12.42578125" style="27" customWidth="1"/>
    <col min="8" max="8" width="33.28515625" style="27" customWidth="1"/>
    <col min="9" max="9" width="13.28515625" style="27" customWidth="1"/>
    <col min="10" max="10" width="20" style="27" customWidth="1"/>
    <col min="11" max="11" width="26.7109375" style="27" customWidth="1"/>
    <col min="12" max="13" width="25" style="27" customWidth="1"/>
    <col min="14" max="14" width="58.28515625" style="27" customWidth="1"/>
    <col min="15" max="16" width="15" style="27" customWidth="1"/>
    <col min="17" max="17" width="50" style="27" customWidth="1"/>
    <col min="18" max="18" width="16.710937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7109375" style="27" customWidth="1"/>
    <col min="25" max="25" width="50" style="27" customWidth="1"/>
    <col min="26" max="26" width="18.28515625" style="27" customWidth="1"/>
    <col min="27" max="27" width="50" style="27" customWidth="1"/>
    <col min="28" max="28" width="16.710937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40625" style="27"/>
  </cols>
  <sheetData>
    <row r="1" spans="1:32" ht="51.95" customHeight="1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56"/>
    </row>
    <row r="2" spans="1:32" ht="38.1" customHeight="1">
      <c r="A2" s="172">
        <v>43012.531562500168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74" t="s">
        <v>100</v>
      </c>
      <c r="AF3" s="175"/>
    </row>
    <row r="4" spans="1:32" ht="39.950000000000003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68" t="s">
        <v>11406</v>
      </c>
      <c r="AF4" s="169"/>
    </row>
    <row r="5" spans="1:32" ht="39.950000000000003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68" t="s">
        <v>137</v>
      </c>
      <c r="AF5" s="169"/>
    </row>
    <row r="6" spans="1:32" ht="39.950000000000003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68" t="s">
        <v>156</v>
      </c>
      <c r="AF6" s="169"/>
    </row>
    <row r="7" spans="1:32" ht="39.950000000000003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68" t="s">
        <v>173</v>
      </c>
      <c r="AF7" s="169"/>
    </row>
    <row r="8" spans="1:32" ht="39.950000000000003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68" t="s">
        <v>11372</v>
      </c>
      <c r="AF8" s="169"/>
    </row>
    <row r="9" spans="1:32" ht="39.950000000000003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68" t="s">
        <v>203</v>
      </c>
      <c r="AF9" s="169"/>
    </row>
    <row r="10" spans="1:32" ht="39.950000000000003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68" t="s">
        <v>219</v>
      </c>
      <c r="AF10" s="169"/>
    </row>
    <row r="11" spans="1:32" ht="39.950000000000003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68" t="s">
        <v>237</v>
      </c>
      <c r="AF11" s="169"/>
    </row>
    <row r="12" spans="1:32" ht="39.950000000000003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68" t="s">
        <v>11215</v>
      </c>
      <c r="AF12" s="169"/>
    </row>
    <row r="13" spans="1:32" ht="39.950000000000003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68" t="s">
        <v>268</v>
      </c>
      <c r="AF13" s="169"/>
    </row>
    <row r="14" spans="1:32" ht="39.950000000000003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68" t="s">
        <v>282</v>
      </c>
      <c r="AF14" s="169"/>
    </row>
    <row r="15" spans="1:32" ht="39.950000000000003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68" t="s">
        <v>304</v>
      </c>
      <c r="AF15" s="169"/>
    </row>
    <row r="16" spans="1:32" ht="39.950000000000003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68" t="s">
        <v>320</v>
      </c>
      <c r="AF16" s="169"/>
    </row>
    <row r="17" spans="1:32" ht="39.950000000000003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68" t="s">
        <v>11426</v>
      </c>
      <c r="AF17" s="169"/>
    </row>
    <row r="18" spans="1:32" ht="39.950000000000003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68" t="s">
        <v>348</v>
      </c>
      <c r="AF18" s="169"/>
    </row>
    <row r="19" spans="1:32" ht="39.950000000000003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68" t="s">
        <v>368</v>
      </c>
      <c r="AF19" s="169"/>
    </row>
    <row r="20" spans="1:32" ht="39.950000000000003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68" t="s">
        <v>387</v>
      </c>
      <c r="AF20" s="169"/>
    </row>
    <row r="21" spans="1:32" ht="39.950000000000003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68" t="s">
        <v>11430</v>
      </c>
      <c r="AF21" s="169"/>
    </row>
    <row r="22" spans="1:32" ht="39.950000000000003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68" t="s">
        <v>416</v>
      </c>
      <c r="AF22" s="169"/>
    </row>
    <row r="23" spans="1:32" ht="39.950000000000003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68" t="s">
        <v>429</v>
      </c>
      <c r="AF23" s="169"/>
    </row>
    <row r="24" spans="1:32" ht="39.950000000000003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68" t="s">
        <v>449</v>
      </c>
      <c r="AF24" s="169"/>
    </row>
    <row r="25" spans="1:32" ht="39.950000000000003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68" t="s">
        <v>462</v>
      </c>
      <c r="AF25" s="169"/>
    </row>
    <row r="26" spans="1:32" ht="39.950000000000003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68" t="s">
        <v>476</v>
      </c>
      <c r="AF26" s="169"/>
    </row>
    <row r="27" spans="1:32" ht="39.950000000000003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68" t="s">
        <v>492</v>
      </c>
      <c r="AF27" s="169"/>
    </row>
    <row r="28" spans="1:32" ht="39.950000000000003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68" t="s">
        <v>511</v>
      </c>
      <c r="AF28" s="169"/>
    </row>
    <row r="29" spans="1:32" ht="39.950000000000003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68" t="s">
        <v>527</v>
      </c>
      <c r="AF29" s="169"/>
    </row>
    <row r="30" spans="1:32" ht="39.950000000000003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68" t="s">
        <v>11228</v>
      </c>
      <c r="AF30" s="169"/>
    </row>
    <row r="31" spans="1:32" ht="39.950000000000003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68" t="s">
        <v>129</v>
      </c>
      <c r="AF31" s="169"/>
    </row>
    <row r="32" spans="1:32" ht="39.950000000000003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68" t="s">
        <v>11449</v>
      </c>
      <c r="AF32" s="169"/>
    </row>
    <row r="33" spans="1:32" ht="39.950000000000003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68" t="s">
        <v>577</v>
      </c>
      <c r="AF33" s="169"/>
    </row>
    <row r="34" spans="1:32" ht="39.950000000000003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68" t="s">
        <v>594</v>
      </c>
      <c r="AF34" s="169"/>
    </row>
    <row r="35" spans="1:32" ht="39.950000000000003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68" t="s">
        <v>609</v>
      </c>
      <c r="AF35" s="169"/>
    </row>
    <row r="36" spans="1:32" ht="39.950000000000003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68" t="s">
        <v>626</v>
      </c>
      <c r="AF36" s="169"/>
    </row>
    <row r="37" spans="1:32" ht="39.950000000000003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68" t="s">
        <v>643</v>
      </c>
      <c r="AF37" s="169"/>
    </row>
    <row r="38" spans="1:32" ht="39.950000000000003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68" t="s">
        <v>660</v>
      </c>
      <c r="AF38" s="169"/>
    </row>
    <row r="39" spans="1:32" ht="39.950000000000003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68" t="s">
        <v>679</v>
      </c>
      <c r="AF39" s="169"/>
    </row>
    <row r="40" spans="1:32" ht="39.950000000000003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68" t="s">
        <v>10919</v>
      </c>
      <c r="AF40" s="169"/>
    </row>
    <row r="41" spans="1:32" ht="39.950000000000003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68" t="s">
        <v>10927</v>
      </c>
      <c r="AF41" s="169"/>
    </row>
    <row r="42" spans="1:32" ht="39.950000000000003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68" t="s">
        <v>720</v>
      </c>
      <c r="AF42" s="169"/>
    </row>
    <row r="43" spans="1:32" ht="39.950000000000003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68" t="s">
        <v>738</v>
      </c>
      <c r="AF43" s="169"/>
    </row>
    <row r="44" spans="1:32" ht="39.950000000000003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68" t="s">
        <v>755</v>
      </c>
      <c r="AF44" s="169"/>
    </row>
    <row r="45" spans="1:32" ht="39.950000000000003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68" t="s">
        <v>11458</v>
      </c>
      <c r="AF45" s="169"/>
    </row>
    <row r="46" spans="1:32" ht="39.950000000000003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68" t="s">
        <v>10939</v>
      </c>
      <c r="AF46" s="169"/>
    </row>
    <row r="47" spans="1:32" ht="39.950000000000003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68" t="s">
        <v>802</v>
      </c>
      <c r="AF47" s="169"/>
    </row>
    <row r="48" spans="1:32" ht="39.950000000000003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68" t="s">
        <v>818</v>
      </c>
      <c r="AF48" s="169"/>
    </row>
    <row r="49" spans="1:32" ht="39.950000000000003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68" t="s">
        <v>834</v>
      </c>
      <c r="AF49" s="169"/>
    </row>
    <row r="50" spans="1:32" ht="39.950000000000003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68" t="s">
        <v>850</v>
      </c>
      <c r="AF50" s="169"/>
    </row>
    <row r="51" spans="1:32" ht="39.950000000000003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68" t="s">
        <v>867</v>
      </c>
      <c r="AF51" s="169"/>
    </row>
    <row r="52" spans="1:32" ht="39.950000000000003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68" t="s">
        <v>883</v>
      </c>
      <c r="AF52" s="169"/>
    </row>
    <row r="53" spans="1:32" ht="39.950000000000003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68" t="s">
        <v>898</v>
      </c>
      <c r="AF53" s="169"/>
    </row>
    <row r="54" spans="1:32" ht="39.950000000000003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68" t="s">
        <v>913</v>
      </c>
      <c r="AF54" s="169"/>
    </row>
    <row r="55" spans="1:32" ht="39.950000000000003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68" t="s">
        <v>930</v>
      </c>
      <c r="AF55" s="169"/>
    </row>
    <row r="56" spans="1:32" ht="39.950000000000003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68" t="s">
        <v>945</v>
      </c>
      <c r="AF56" s="169"/>
    </row>
    <row r="57" spans="1:32" ht="39.950000000000003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68" t="s">
        <v>966</v>
      </c>
      <c r="AF57" s="169"/>
    </row>
    <row r="58" spans="1:32" ht="39.950000000000003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68" t="s">
        <v>984</v>
      </c>
      <c r="AF58" s="169"/>
    </row>
    <row r="59" spans="1:32" ht="39.950000000000003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68" t="s">
        <v>10946</v>
      </c>
      <c r="AF59" s="169"/>
    </row>
    <row r="60" spans="1:32" ht="39.950000000000003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68" t="s">
        <v>1018</v>
      </c>
      <c r="AF60" s="169"/>
    </row>
    <row r="61" spans="1:32" ht="39.950000000000003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68" t="s">
        <v>11478</v>
      </c>
      <c r="AF61" s="169"/>
    </row>
    <row r="62" spans="1:32" ht="39.950000000000003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68" t="s">
        <v>1051</v>
      </c>
      <c r="AF62" s="169"/>
    </row>
    <row r="63" spans="1:32" ht="39.950000000000003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68" t="s">
        <v>1069</v>
      </c>
      <c r="AF63" s="169"/>
    </row>
    <row r="64" spans="1:32" ht="39.950000000000003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68" t="s">
        <v>1085</v>
      </c>
      <c r="AF64" s="169"/>
    </row>
    <row r="65" spans="1:32" ht="39.950000000000003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68" t="s">
        <v>1104</v>
      </c>
      <c r="AF65" s="169"/>
    </row>
    <row r="66" spans="1:32" ht="39.950000000000003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68" t="s">
        <v>1120</v>
      </c>
      <c r="AF66" s="169"/>
    </row>
    <row r="67" spans="1:32" ht="39.950000000000003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68" t="s">
        <v>1138</v>
      </c>
      <c r="AF67" s="169"/>
    </row>
    <row r="68" spans="1:32" ht="39.950000000000003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68" t="s">
        <v>1153</v>
      </c>
      <c r="AF68" s="169"/>
    </row>
    <row r="69" spans="1:32" ht="39.950000000000003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68" t="s">
        <v>1171</v>
      </c>
      <c r="AF69" s="169"/>
    </row>
    <row r="70" spans="1:32" ht="39.950000000000003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68" t="s">
        <v>1188</v>
      </c>
      <c r="AF70" s="169"/>
    </row>
    <row r="71" spans="1:32" ht="39.950000000000003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68" t="s">
        <v>1206</v>
      </c>
      <c r="AF71" s="169"/>
    </row>
    <row r="72" spans="1:32" ht="39.950000000000003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68" t="s">
        <v>1223</v>
      </c>
      <c r="AF72" s="169"/>
    </row>
    <row r="73" spans="1:32" ht="39.950000000000003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68" t="s">
        <v>1239</v>
      </c>
      <c r="AF73" s="169"/>
    </row>
    <row r="74" spans="1:32" ht="39.950000000000003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68" t="s">
        <v>1260</v>
      </c>
      <c r="AF74" s="169"/>
    </row>
    <row r="75" spans="1:32" ht="39.950000000000003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68" t="s">
        <v>11493</v>
      </c>
      <c r="AF75" s="169"/>
    </row>
    <row r="76" spans="1:32" ht="39.950000000000003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68" t="s">
        <v>11494</v>
      </c>
      <c r="AF76" s="169"/>
    </row>
    <row r="77" spans="1:32" ht="39.950000000000003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68" t="s">
        <v>1309</v>
      </c>
      <c r="AF77" s="169"/>
    </row>
    <row r="78" spans="1:32" ht="39.950000000000003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68" t="s">
        <v>1327</v>
      </c>
      <c r="AF78" s="169"/>
    </row>
    <row r="79" spans="1:32" ht="39.950000000000003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68" t="s">
        <v>1345</v>
      </c>
      <c r="AF79" s="169"/>
    </row>
    <row r="80" spans="1:32" ht="39.950000000000003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68" t="s">
        <v>1361</v>
      </c>
      <c r="AF80" s="169"/>
    </row>
    <row r="81" spans="1:32" ht="39.950000000000003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68" t="s">
        <v>1380</v>
      </c>
      <c r="AF81" s="169"/>
    </row>
    <row r="82" spans="1:32" ht="39.950000000000003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68" t="s">
        <v>1397</v>
      </c>
      <c r="AF82" s="169"/>
    </row>
    <row r="83" spans="1:32" ht="39.950000000000003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68" t="s">
        <v>1413</v>
      </c>
      <c r="AF83" s="169"/>
    </row>
    <row r="84" spans="1:32" ht="39.950000000000003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68" t="s">
        <v>1430</v>
      </c>
      <c r="AF84" s="169"/>
    </row>
    <row r="85" spans="1:32" ht="39.950000000000003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68" t="s">
        <v>1447</v>
      </c>
      <c r="AF85" s="169"/>
    </row>
    <row r="86" spans="1:32" ht="39.950000000000003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68" t="s">
        <v>1465</v>
      </c>
      <c r="AF86" s="169"/>
    </row>
    <row r="87" spans="1:32" ht="39.950000000000003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68" t="s">
        <v>1481</v>
      </c>
      <c r="AF87" s="169"/>
    </row>
    <row r="88" spans="1:32" ht="39.950000000000003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68" t="s">
        <v>1498</v>
      </c>
      <c r="AF88" s="169"/>
    </row>
    <row r="89" spans="1:32" ht="39.950000000000003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68" t="s">
        <v>1515</v>
      </c>
      <c r="AF89" s="169"/>
    </row>
    <row r="90" spans="1:32" ht="39.950000000000003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68" t="s">
        <v>11507</v>
      </c>
      <c r="AF90" s="169"/>
    </row>
    <row r="91" spans="1:32" ht="39.950000000000003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68" t="s">
        <v>1546</v>
      </c>
      <c r="AF91" s="169"/>
    </row>
    <row r="92" spans="1:32" ht="39.950000000000003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68" t="s">
        <v>1563</v>
      </c>
      <c r="AF92" s="169"/>
    </row>
    <row r="93" spans="1:32" ht="39.950000000000003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68" t="s">
        <v>1579</v>
      </c>
      <c r="AF93" s="169"/>
    </row>
    <row r="94" spans="1:32" ht="39.950000000000003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68" t="s">
        <v>11512</v>
      </c>
      <c r="AF94" s="169"/>
    </row>
    <row r="95" spans="1:32" ht="39.950000000000003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68" t="s">
        <v>1611</v>
      </c>
      <c r="AF95" s="169"/>
    </row>
    <row r="96" spans="1:32" ht="39.950000000000003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68" t="s">
        <v>1629</v>
      </c>
      <c r="AF96" s="169"/>
    </row>
    <row r="97" spans="1:32" ht="39.950000000000003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68" t="s">
        <v>1646</v>
      </c>
      <c r="AF97" s="169"/>
    </row>
    <row r="98" spans="1:32" ht="39.950000000000003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68" t="s">
        <v>11524</v>
      </c>
      <c r="AF98" s="169"/>
    </row>
    <row r="99" spans="1:32" ht="39.950000000000003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68" t="s">
        <v>1671</v>
      </c>
      <c r="AF99" s="169"/>
    </row>
    <row r="100" spans="1:32" ht="39.950000000000003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68" t="s">
        <v>1687</v>
      </c>
      <c r="AF100" s="169"/>
    </row>
    <row r="101" spans="1:32" ht="39.950000000000003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68" t="s">
        <v>1705</v>
      </c>
      <c r="AF101" s="169"/>
    </row>
    <row r="102" spans="1:32" ht="39.950000000000003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68" t="s">
        <v>11538</v>
      </c>
      <c r="AF102" s="169"/>
    </row>
    <row r="103" spans="1:32" ht="39.950000000000003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68" t="s">
        <v>1729</v>
      </c>
      <c r="AF103" s="169"/>
    </row>
    <row r="104" spans="1:32" ht="39.950000000000003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68" t="s">
        <v>1746</v>
      </c>
      <c r="AF104" s="169"/>
    </row>
    <row r="105" spans="1:32" ht="39.950000000000003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68" t="s">
        <v>1764</v>
      </c>
      <c r="AF105" s="169"/>
    </row>
    <row r="106" spans="1:32" ht="39.950000000000003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68" t="s">
        <v>1780</v>
      </c>
      <c r="AF106" s="169"/>
    </row>
    <row r="107" spans="1:32" ht="39.950000000000003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68" t="s">
        <v>1796</v>
      </c>
      <c r="AF107" s="169"/>
    </row>
    <row r="108" spans="1:32" ht="39.950000000000003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68" t="s">
        <v>129</v>
      </c>
      <c r="AF108" s="169"/>
    </row>
    <row r="109" spans="1:32" ht="39.950000000000003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68" t="s">
        <v>11544</v>
      </c>
      <c r="AF109" s="169"/>
    </row>
    <row r="110" spans="1:32" ht="39.950000000000003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68" t="s">
        <v>1837</v>
      </c>
      <c r="AF110" s="169"/>
    </row>
    <row r="111" spans="1:32" ht="39.950000000000003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68" t="s">
        <v>1852</v>
      </c>
      <c r="AF111" s="169"/>
    </row>
    <row r="112" spans="1:32" ht="39.950000000000003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68" t="s">
        <v>1869</v>
      </c>
      <c r="AF112" s="169"/>
    </row>
    <row r="113" spans="1:32" ht="39.950000000000003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68" t="s">
        <v>1886</v>
      </c>
      <c r="AF113" s="169"/>
    </row>
    <row r="114" spans="1:32" ht="39.950000000000003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68" t="s">
        <v>11234</v>
      </c>
      <c r="AF114" s="169"/>
    </row>
    <row r="115" spans="1:32" ht="39.950000000000003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68" t="s">
        <v>1915</v>
      </c>
      <c r="AF115" s="169"/>
    </row>
    <row r="116" spans="1:32" ht="39.950000000000003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68" t="s">
        <v>1932</v>
      </c>
      <c r="AF116" s="169"/>
    </row>
    <row r="117" spans="1:32" ht="39.950000000000003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68" t="s">
        <v>1948</v>
      </c>
      <c r="AF117" s="169"/>
    </row>
    <row r="118" spans="1:32" ht="39.950000000000003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68" t="s">
        <v>1965</v>
      </c>
      <c r="AF118" s="169"/>
    </row>
    <row r="119" spans="1:32" ht="39.950000000000003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68" t="s">
        <v>1982</v>
      </c>
      <c r="AF119" s="169"/>
    </row>
    <row r="120" spans="1:32" ht="39.950000000000003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68" t="s">
        <v>1999</v>
      </c>
      <c r="AF120" s="169"/>
    </row>
    <row r="121" spans="1:32" ht="39.950000000000003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68" t="s">
        <v>2017</v>
      </c>
      <c r="AF121" s="169"/>
    </row>
    <row r="122" spans="1:32" ht="39.950000000000003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68" t="s">
        <v>2034</v>
      </c>
      <c r="AF122" s="169"/>
    </row>
    <row r="123" spans="1:32" ht="39.950000000000003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68" t="s">
        <v>2051</v>
      </c>
      <c r="AF123" s="169"/>
    </row>
    <row r="124" spans="1:32" ht="39.950000000000003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68" t="s">
        <v>2067</v>
      </c>
      <c r="AF124" s="169"/>
    </row>
    <row r="125" spans="1:32" ht="39.950000000000003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68" t="s">
        <v>2084</v>
      </c>
      <c r="AF125" s="169"/>
    </row>
    <row r="126" spans="1:32" ht="39.950000000000003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68" t="s">
        <v>2096</v>
      </c>
      <c r="AF126" s="169"/>
    </row>
    <row r="127" spans="1:32" ht="39.950000000000003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68" t="s">
        <v>2113</v>
      </c>
      <c r="AF127" s="169"/>
    </row>
    <row r="128" spans="1:32" ht="39.950000000000003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68" t="s">
        <v>2129</v>
      </c>
      <c r="AF128" s="169"/>
    </row>
    <row r="129" spans="1:32" ht="39.950000000000003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68" t="s">
        <v>2143</v>
      </c>
      <c r="AF129" s="169"/>
    </row>
    <row r="130" spans="1:32" ht="39.950000000000003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68" t="s">
        <v>2160</v>
      </c>
      <c r="AF130" s="169"/>
    </row>
    <row r="131" spans="1:32" ht="39.950000000000003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68" t="s">
        <v>2181</v>
      </c>
      <c r="AF131" s="169"/>
    </row>
    <row r="132" spans="1:32" ht="39.950000000000003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68" t="s">
        <v>2196</v>
      </c>
      <c r="AF132" s="169"/>
    </row>
    <row r="133" spans="1:32" ht="39.950000000000003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68" t="s">
        <v>2213</v>
      </c>
      <c r="AF133" s="169"/>
    </row>
    <row r="134" spans="1:32" ht="39.950000000000003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68" t="s">
        <v>2226</v>
      </c>
      <c r="AF134" s="169"/>
    </row>
    <row r="135" spans="1:32" ht="39.950000000000003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68" t="s">
        <v>2238</v>
      </c>
      <c r="AF135" s="169"/>
    </row>
    <row r="136" spans="1:32" ht="39.950000000000003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68" t="s">
        <v>2255</v>
      </c>
      <c r="AF136" s="169"/>
    </row>
    <row r="137" spans="1:32" ht="39.950000000000003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68" t="s">
        <v>2269</v>
      </c>
      <c r="AF137" s="169"/>
    </row>
    <row r="138" spans="1:32" ht="39.950000000000003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68" t="s">
        <v>2286</v>
      </c>
      <c r="AF138" s="169"/>
    </row>
    <row r="139" spans="1:32" ht="39.950000000000003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68" t="s">
        <v>2304</v>
      </c>
      <c r="AF139" s="169"/>
    </row>
    <row r="140" spans="1:32" ht="39.950000000000003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68" t="s">
        <v>2320</v>
      </c>
      <c r="AF140" s="169"/>
    </row>
    <row r="141" spans="1:32" ht="39.950000000000003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68" t="s">
        <v>2335</v>
      </c>
      <c r="AF141" s="169"/>
    </row>
    <row r="142" spans="1:32" ht="39.950000000000003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68" t="s">
        <v>2352</v>
      </c>
      <c r="AF142" s="169"/>
    </row>
    <row r="143" spans="1:32" ht="39.950000000000003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68" t="s">
        <v>11581</v>
      </c>
      <c r="AF143" s="169"/>
    </row>
    <row r="144" spans="1:32" ht="39.950000000000003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68" t="s">
        <v>2384</v>
      </c>
      <c r="AF144" s="169"/>
    </row>
    <row r="145" spans="1:32" ht="39.950000000000003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68" t="s">
        <v>2400</v>
      </c>
      <c r="AF145" s="169"/>
    </row>
    <row r="146" spans="1:32" ht="39.950000000000003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68" t="s">
        <v>11583</v>
      </c>
      <c r="AF146" s="169"/>
    </row>
    <row r="147" spans="1:32" ht="39.950000000000003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68" t="s">
        <v>2433</v>
      </c>
      <c r="AF147" s="169"/>
    </row>
    <row r="148" spans="1:32" ht="39.950000000000003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68" t="s">
        <v>2449</v>
      </c>
      <c r="AF148" s="169"/>
    </row>
    <row r="149" spans="1:32" ht="39.950000000000003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68" t="s">
        <v>129</v>
      </c>
      <c r="AF149" s="169"/>
    </row>
    <row r="150" spans="1:32" ht="39.950000000000003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68" t="s">
        <v>2475</v>
      </c>
      <c r="AF150" s="169"/>
    </row>
    <row r="151" spans="1:32" ht="39.950000000000003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68" t="s">
        <v>2491</v>
      </c>
      <c r="AF151" s="169"/>
    </row>
    <row r="152" spans="1:32" ht="39.950000000000003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68" t="s">
        <v>2507</v>
      </c>
      <c r="AF152" s="169"/>
    </row>
    <row r="153" spans="1:32" ht="39.950000000000003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68" t="s">
        <v>2522</v>
      </c>
      <c r="AF153" s="169"/>
    </row>
    <row r="154" spans="1:32" ht="39.950000000000003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68" t="s">
        <v>2538</v>
      </c>
      <c r="AF154" s="169"/>
    </row>
    <row r="155" spans="1:32" ht="39.950000000000003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68" t="s">
        <v>2552</v>
      </c>
      <c r="AF155" s="169"/>
    </row>
    <row r="156" spans="1:32" ht="39.950000000000003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68" t="s">
        <v>2572</v>
      </c>
      <c r="AF156" s="169"/>
    </row>
    <row r="157" spans="1:32" ht="39.950000000000003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68" t="s">
        <v>2590</v>
      </c>
      <c r="AF157" s="169"/>
    </row>
    <row r="158" spans="1:32" ht="39.950000000000003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68" t="s">
        <v>2607</v>
      </c>
      <c r="AF158" s="169"/>
    </row>
    <row r="159" spans="1:32" ht="39.950000000000003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68" t="s">
        <v>2623</v>
      </c>
      <c r="AF159" s="169"/>
    </row>
    <row r="160" spans="1:32" ht="39.950000000000003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68" t="s">
        <v>2641</v>
      </c>
      <c r="AF160" s="169"/>
    </row>
    <row r="161" spans="1:32" ht="39.950000000000003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68" t="s">
        <v>2658</v>
      </c>
      <c r="AF161" s="169"/>
    </row>
    <row r="162" spans="1:32" ht="39.950000000000003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68" t="s">
        <v>2676</v>
      </c>
      <c r="AF162" s="169"/>
    </row>
    <row r="163" spans="1:32" ht="39.950000000000003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68" t="s">
        <v>2692</v>
      </c>
      <c r="AF163" s="169"/>
    </row>
    <row r="164" spans="1:32" ht="39.950000000000003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68" t="s">
        <v>2710</v>
      </c>
      <c r="AF164" s="169"/>
    </row>
    <row r="165" spans="1:32" ht="39.950000000000003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68" t="s">
        <v>2726</v>
      </c>
      <c r="AF165" s="169"/>
    </row>
    <row r="166" spans="1:32" ht="39.950000000000003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68" t="s">
        <v>2742</v>
      </c>
      <c r="AF166" s="169"/>
    </row>
    <row r="167" spans="1:32" ht="39.950000000000003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68" t="s">
        <v>2760</v>
      </c>
      <c r="AF167" s="169"/>
    </row>
    <row r="168" spans="1:32" ht="39.950000000000003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68" t="s">
        <v>2777</v>
      </c>
      <c r="AF168" s="169"/>
    </row>
    <row r="169" spans="1:32" ht="39.950000000000003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68" t="s">
        <v>2794</v>
      </c>
      <c r="AF169" s="169"/>
    </row>
    <row r="170" spans="1:32" ht="39.950000000000003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68" t="s">
        <v>2813</v>
      </c>
      <c r="AF170" s="169"/>
    </row>
    <row r="171" spans="1:32" ht="39.950000000000003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68" t="s">
        <v>11598</v>
      </c>
      <c r="AF171" s="169"/>
    </row>
    <row r="172" spans="1:32" ht="39.950000000000003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68" t="s">
        <v>2845</v>
      </c>
      <c r="AF172" s="169"/>
    </row>
    <row r="173" spans="1:32" ht="39.950000000000003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68" t="s">
        <v>2863</v>
      </c>
      <c r="AF173" s="169"/>
    </row>
    <row r="174" spans="1:32" ht="39.950000000000003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68" t="s">
        <v>2882</v>
      </c>
      <c r="AF174" s="169"/>
    </row>
    <row r="175" spans="1:32" ht="39.950000000000003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68" t="s">
        <v>10984</v>
      </c>
      <c r="AF175" s="169"/>
    </row>
    <row r="176" spans="1:32" ht="39.950000000000003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68" t="s">
        <v>2905</v>
      </c>
      <c r="AF176" s="169"/>
    </row>
    <row r="177" spans="1:32" ht="39.950000000000003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68" t="s">
        <v>2921</v>
      </c>
      <c r="AF177" s="169"/>
    </row>
    <row r="178" spans="1:32" ht="39.950000000000003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68" t="s">
        <v>2937</v>
      </c>
      <c r="AF178" s="169"/>
    </row>
    <row r="179" spans="1:32" ht="39.950000000000003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68" t="s">
        <v>2952</v>
      </c>
      <c r="AF179" s="169"/>
    </row>
    <row r="180" spans="1:32" ht="39.950000000000003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68" t="s">
        <v>2970</v>
      </c>
      <c r="AF180" s="169"/>
    </row>
    <row r="181" spans="1:32" ht="39.950000000000003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68" t="s">
        <v>2986</v>
      </c>
      <c r="AF181" s="169"/>
    </row>
    <row r="182" spans="1:32" ht="39.950000000000003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68" t="s">
        <v>3004</v>
      </c>
      <c r="AF182" s="169"/>
    </row>
    <row r="183" spans="1:32" ht="39.950000000000003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68" t="s">
        <v>11245</v>
      </c>
      <c r="AF183" s="169"/>
    </row>
    <row r="184" spans="1:32" ht="39.950000000000003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68" t="s">
        <v>3031</v>
      </c>
      <c r="AF184" s="169"/>
    </row>
    <row r="185" spans="1:32" ht="39.950000000000003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68" t="s">
        <v>3046</v>
      </c>
      <c r="AF185" s="169"/>
    </row>
    <row r="186" spans="1:32" ht="39.950000000000003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68" t="s">
        <v>129</v>
      </c>
      <c r="AF186" s="169"/>
    </row>
    <row r="187" spans="1:32" ht="39.950000000000003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68" t="s">
        <v>3072</v>
      </c>
      <c r="AF187" s="169"/>
    </row>
    <row r="188" spans="1:32" ht="39.950000000000003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68" t="s">
        <v>3089</v>
      </c>
      <c r="AF188" s="169"/>
    </row>
    <row r="189" spans="1:32" ht="39.950000000000003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68" t="s">
        <v>3104</v>
      </c>
      <c r="AF189" s="169"/>
    </row>
    <row r="190" spans="1:32" ht="39.950000000000003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68" t="s">
        <v>3119</v>
      </c>
      <c r="AF190" s="169"/>
    </row>
    <row r="191" spans="1:32" ht="39.950000000000003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68" t="s">
        <v>3136</v>
      </c>
      <c r="AF191" s="169"/>
    </row>
    <row r="192" spans="1:32" ht="39.950000000000003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68" t="s">
        <v>3151</v>
      </c>
      <c r="AF192" s="169"/>
    </row>
    <row r="193" spans="1:32" ht="39.950000000000003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68" t="s">
        <v>3167</v>
      </c>
      <c r="AF193" s="169"/>
    </row>
    <row r="194" spans="1:32" ht="39.950000000000003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68" t="s">
        <v>3186</v>
      </c>
      <c r="AF194" s="169"/>
    </row>
    <row r="195" spans="1:32" ht="39.950000000000003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68" t="s">
        <v>3205</v>
      </c>
      <c r="AF195" s="169"/>
    </row>
    <row r="196" spans="1:32" ht="39.950000000000003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68" t="s">
        <v>3220</v>
      </c>
      <c r="AF196" s="169"/>
    </row>
    <row r="197" spans="1:32" ht="39.950000000000003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68" t="s">
        <v>11621</v>
      </c>
      <c r="AF197" s="169"/>
    </row>
    <row r="198" spans="1:32" ht="39.950000000000003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68" t="s">
        <v>3252</v>
      </c>
      <c r="AF198" s="169"/>
    </row>
    <row r="199" spans="1:32" ht="39.950000000000003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68" t="s">
        <v>3268</v>
      </c>
      <c r="AF199" s="169"/>
    </row>
    <row r="200" spans="1:32" ht="39.950000000000003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68" t="s">
        <v>3285</v>
      </c>
      <c r="AF200" s="169"/>
    </row>
    <row r="201" spans="1:32" ht="39.950000000000003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68" t="s">
        <v>129</v>
      </c>
      <c r="AF201" s="169"/>
    </row>
    <row r="202" spans="1:32" ht="39.950000000000003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68" t="s">
        <v>3315</v>
      </c>
      <c r="AF202" s="169"/>
    </row>
    <row r="203" spans="1:32" ht="39.950000000000003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68" t="s">
        <v>3332</v>
      </c>
      <c r="AF203" s="169"/>
    </row>
    <row r="204" spans="1:32" ht="39.950000000000003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68" t="s">
        <v>3350</v>
      </c>
      <c r="AF204" s="169"/>
    </row>
    <row r="205" spans="1:32" ht="39.950000000000003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68" t="s">
        <v>3366</v>
      </c>
      <c r="AF205" s="169"/>
    </row>
    <row r="206" spans="1:32" ht="39.950000000000003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68" t="s">
        <v>3383</v>
      </c>
      <c r="AF206" s="169"/>
    </row>
    <row r="207" spans="1:32" ht="39.950000000000003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68" t="s">
        <v>3403</v>
      </c>
      <c r="AF207" s="169"/>
    </row>
    <row r="208" spans="1:32" ht="39.950000000000003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68" t="s">
        <v>3419</v>
      </c>
      <c r="AF208" s="169"/>
    </row>
    <row r="209" spans="1:32" ht="39.950000000000003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68" t="s">
        <v>3436</v>
      </c>
      <c r="AF209" s="169"/>
    </row>
    <row r="210" spans="1:32" ht="39.950000000000003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68" t="s">
        <v>3451</v>
      </c>
      <c r="AF210" s="169"/>
    </row>
    <row r="211" spans="1:32" ht="39.950000000000003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68" t="s">
        <v>3468</v>
      </c>
      <c r="AF211" s="169"/>
    </row>
    <row r="212" spans="1:32" ht="39.950000000000003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68" t="s">
        <v>3489</v>
      </c>
      <c r="AF212" s="169"/>
    </row>
    <row r="213" spans="1:32" ht="39.950000000000003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68" t="s">
        <v>3507</v>
      </c>
      <c r="AF213" s="169"/>
    </row>
    <row r="214" spans="1:32" ht="39.950000000000003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68" t="s">
        <v>11256</v>
      </c>
      <c r="AF214" s="169"/>
    </row>
    <row r="215" spans="1:32" ht="39.950000000000003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68" t="s">
        <v>3532</v>
      </c>
      <c r="AF215" s="169"/>
    </row>
    <row r="216" spans="1:32" ht="39.950000000000003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68" t="s">
        <v>3547</v>
      </c>
      <c r="AF216" s="169"/>
    </row>
    <row r="217" spans="1:32" ht="39.950000000000003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68" t="s">
        <v>3564</v>
      </c>
      <c r="AF217" s="169"/>
    </row>
    <row r="218" spans="1:32" ht="39.950000000000003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68" t="s">
        <v>3581</v>
      </c>
      <c r="AF218" s="169"/>
    </row>
    <row r="219" spans="1:32" ht="39.950000000000003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68" t="s">
        <v>3603</v>
      </c>
      <c r="AF219" s="169"/>
    </row>
    <row r="220" spans="1:32" ht="39.950000000000003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68" t="s">
        <v>3619</v>
      </c>
      <c r="AF220" s="169"/>
    </row>
    <row r="221" spans="1:32" ht="39.950000000000003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68" t="s">
        <v>3636</v>
      </c>
      <c r="AF221" s="169"/>
    </row>
    <row r="222" spans="1:32" ht="39.950000000000003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68" t="s">
        <v>11642</v>
      </c>
      <c r="AF222" s="169"/>
    </row>
    <row r="223" spans="1:32" ht="39.950000000000003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68" t="s">
        <v>3667</v>
      </c>
      <c r="AF223" s="169"/>
    </row>
    <row r="224" spans="1:32" ht="39.950000000000003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68" t="s">
        <v>3682</v>
      </c>
      <c r="AF224" s="169"/>
    </row>
    <row r="225" spans="1:32" ht="39.950000000000003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68" t="s">
        <v>11645</v>
      </c>
      <c r="AF225" s="169"/>
    </row>
    <row r="226" spans="1:32" ht="39.950000000000003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68" t="s">
        <v>3715</v>
      </c>
      <c r="AF226" s="169"/>
    </row>
    <row r="227" spans="1:32" ht="39.950000000000003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68" t="s">
        <v>3732</v>
      </c>
      <c r="AF227" s="169"/>
    </row>
    <row r="228" spans="1:32" ht="39.950000000000003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68" t="s">
        <v>3751</v>
      </c>
      <c r="AF228" s="169"/>
    </row>
    <row r="229" spans="1:32" ht="39.950000000000003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68" t="s">
        <v>129</v>
      </c>
      <c r="AF229" s="169"/>
    </row>
    <row r="230" spans="1:32" ht="39.950000000000003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68" t="s">
        <v>3781</v>
      </c>
      <c r="AF230" s="169"/>
    </row>
    <row r="231" spans="1:32" ht="39.950000000000003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68" t="s">
        <v>3800</v>
      </c>
      <c r="AF231" s="169"/>
    </row>
    <row r="232" spans="1:32" ht="39.950000000000003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68" t="s">
        <v>3816</v>
      </c>
      <c r="AF232" s="169"/>
    </row>
    <row r="233" spans="1:32" ht="39.950000000000003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68" t="s">
        <v>3836</v>
      </c>
      <c r="AF233" s="169"/>
    </row>
    <row r="234" spans="1:32" ht="39.950000000000003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68" t="s">
        <v>3851</v>
      </c>
      <c r="AF234" s="169"/>
    </row>
    <row r="235" spans="1:32" ht="39.950000000000003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68" t="s">
        <v>3865</v>
      </c>
      <c r="AF235" s="169"/>
    </row>
    <row r="236" spans="1:32" ht="39.950000000000003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68" t="s">
        <v>11656</v>
      </c>
      <c r="AF236" s="169"/>
    </row>
    <row r="237" spans="1:32" ht="39.950000000000003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68" t="s">
        <v>11663</v>
      </c>
      <c r="AF237" s="169"/>
    </row>
    <row r="238" spans="1:32" ht="39.950000000000003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68" t="s">
        <v>3907</v>
      </c>
      <c r="AF238" s="169"/>
    </row>
    <row r="239" spans="1:32" ht="39.950000000000003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68" t="s">
        <v>3924</v>
      </c>
      <c r="AF239" s="169"/>
    </row>
    <row r="240" spans="1:32" ht="39.950000000000003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68" t="s">
        <v>3940</v>
      </c>
      <c r="AF240" s="169"/>
    </row>
    <row r="241" spans="1:32" ht="39.950000000000003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68" t="s">
        <v>3958</v>
      </c>
      <c r="AF241" s="169"/>
    </row>
    <row r="242" spans="1:32" ht="39.950000000000003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68" t="s">
        <v>3976</v>
      </c>
      <c r="AF242" s="169"/>
    </row>
    <row r="243" spans="1:32" ht="39.950000000000003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68" t="s">
        <v>3991</v>
      </c>
      <c r="AF243" s="169"/>
    </row>
    <row r="244" spans="1:32" ht="39.950000000000003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68" t="s">
        <v>4006</v>
      </c>
      <c r="AF244" s="169"/>
    </row>
    <row r="245" spans="1:32" ht="39.950000000000003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68" t="s">
        <v>4023</v>
      </c>
      <c r="AF245" s="169"/>
    </row>
    <row r="246" spans="1:32" ht="39.950000000000003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68" t="s">
        <v>4038</v>
      </c>
      <c r="AF246" s="169"/>
    </row>
    <row r="247" spans="1:32" ht="39.950000000000003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68" t="s">
        <v>4054</v>
      </c>
      <c r="AF247" s="169"/>
    </row>
    <row r="248" spans="1:32" ht="39.950000000000003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68" t="s">
        <v>4070</v>
      </c>
      <c r="AF248" s="169"/>
    </row>
    <row r="249" spans="1:32" ht="39.950000000000003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68" t="s">
        <v>4086</v>
      </c>
      <c r="AF249" s="169"/>
    </row>
    <row r="250" spans="1:32" ht="39.950000000000003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68" t="s">
        <v>4103</v>
      </c>
      <c r="AF250" s="169"/>
    </row>
    <row r="251" spans="1:32" ht="39.950000000000003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68" t="s">
        <v>4120</v>
      </c>
      <c r="AF251" s="169"/>
    </row>
    <row r="252" spans="1:32" ht="39.950000000000003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68" t="s">
        <v>4139</v>
      </c>
      <c r="AF252" s="169"/>
    </row>
    <row r="253" spans="1:32" ht="39.950000000000003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68" t="s">
        <v>4156</v>
      </c>
      <c r="AF253" s="169"/>
    </row>
    <row r="254" spans="1:32" ht="39.950000000000003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68" t="s">
        <v>4168</v>
      </c>
      <c r="AF254" s="169"/>
    </row>
    <row r="255" spans="1:32" ht="39.950000000000003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68" t="s">
        <v>11676</v>
      </c>
      <c r="AF255" s="169"/>
    </row>
    <row r="256" spans="1:32" ht="39.950000000000003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68" t="s">
        <v>4197</v>
      </c>
      <c r="AF256" s="169"/>
    </row>
    <row r="257" spans="1:32" ht="39.950000000000003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68" t="s">
        <v>11680</v>
      </c>
      <c r="AF257" s="169"/>
    </row>
    <row r="258" spans="1:32" ht="39.950000000000003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68" t="s">
        <v>4233</v>
      </c>
      <c r="AF258" s="169"/>
    </row>
    <row r="259" spans="1:32" ht="39.950000000000003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68" t="s">
        <v>11017</v>
      </c>
      <c r="AF259" s="169"/>
    </row>
    <row r="260" spans="1:32" ht="39.950000000000003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68" t="s">
        <v>4272</v>
      </c>
      <c r="AF260" s="169"/>
    </row>
    <row r="261" spans="1:32" ht="39.950000000000003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68" t="s">
        <v>4289</v>
      </c>
      <c r="AF261" s="169"/>
    </row>
    <row r="262" spans="1:32" ht="39.950000000000003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68" t="s">
        <v>4305</v>
      </c>
      <c r="AF262" s="169"/>
    </row>
    <row r="263" spans="1:32" ht="39.950000000000003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68" t="s">
        <v>4322</v>
      </c>
      <c r="AF263" s="169"/>
    </row>
    <row r="264" spans="1:32" ht="39.950000000000003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68" t="s">
        <v>4339</v>
      </c>
      <c r="AF264" s="169"/>
    </row>
    <row r="265" spans="1:32" ht="39.950000000000003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68" t="s">
        <v>4359</v>
      </c>
      <c r="AF265" s="169"/>
    </row>
    <row r="266" spans="1:32" ht="39.950000000000003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68" t="s">
        <v>4376</v>
      </c>
      <c r="AF266" s="169"/>
    </row>
    <row r="267" spans="1:32" ht="39.950000000000003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68" t="s">
        <v>4394</v>
      </c>
      <c r="AF267" s="169"/>
    </row>
    <row r="268" spans="1:32" ht="39.950000000000003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68" t="s">
        <v>4413</v>
      </c>
      <c r="AF268" s="169"/>
    </row>
    <row r="269" spans="1:32" ht="39.950000000000003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68" t="s">
        <v>4431</v>
      </c>
      <c r="AF269" s="169"/>
    </row>
    <row r="270" spans="1:32" ht="39.950000000000003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68" t="s">
        <v>4452</v>
      </c>
      <c r="AF270" s="169"/>
    </row>
    <row r="271" spans="1:32" ht="39.950000000000003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68" t="s">
        <v>4468</v>
      </c>
      <c r="AF271" s="169"/>
    </row>
    <row r="272" spans="1:32" ht="39.950000000000003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68" t="s">
        <v>4485</v>
      </c>
      <c r="AF272" s="169"/>
    </row>
    <row r="273" spans="1:32" ht="39.950000000000003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68" t="s">
        <v>4502</v>
      </c>
      <c r="AF273" s="169"/>
    </row>
    <row r="274" spans="1:32" ht="39.950000000000003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68" t="s">
        <v>4519</v>
      </c>
      <c r="AF274" s="169"/>
    </row>
    <row r="275" spans="1:32" ht="39.950000000000003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68" t="s">
        <v>4537</v>
      </c>
      <c r="AF275" s="169"/>
    </row>
    <row r="276" spans="1:32" ht="39.950000000000003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68" t="s">
        <v>4554</v>
      </c>
      <c r="AF276" s="169"/>
    </row>
    <row r="277" spans="1:32" ht="39.950000000000003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68" t="s">
        <v>4572</v>
      </c>
      <c r="AF277" s="169"/>
    </row>
    <row r="278" spans="1:32" ht="39.950000000000003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68" t="s">
        <v>11695</v>
      </c>
      <c r="AF278" s="169"/>
    </row>
    <row r="279" spans="1:32" ht="39.950000000000003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68" t="s">
        <v>4596</v>
      </c>
      <c r="AF279" s="169"/>
    </row>
    <row r="280" spans="1:32" ht="39.950000000000003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68" t="s">
        <v>4613</v>
      </c>
      <c r="AF280" s="169"/>
    </row>
    <row r="281" spans="1:32" ht="39.950000000000003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68" t="s">
        <v>4627</v>
      </c>
      <c r="AF281" s="169"/>
    </row>
    <row r="282" spans="1:32" ht="39.950000000000003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68" t="s">
        <v>11699</v>
      </c>
      <c r="AF282" s="169"/>
    </row>
    <row r="283" spans="1:32" ht="39.950000000000003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68" t="s">
        <v>11031</v>
      </c>
      <c r="AF283" s="169"/>
    </row>
    <row r="284" spans="1:32" ht="39.950000000000003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68" t="s">
        <v>4671</v>
      </c>
      <c r="AF284" s="169"/>
    </row>
    <row r="285" spans="1:32" ht="39.950000000000003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68" t="s">
        <v>11704</v>
      </c>
      <c r="AF285" s="169"/>
    </row>
    <row r="286" spans="1:32" ht="39.950000000000003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68" t="s">
        <v>11715</v>
      </c>
      <c r="AF286" s="169"/>
    </row>
    <row r="287" spans="1:32" ht="39.950000000000003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68" t="s">
        <v>11716</v>
      </c>
      <c r="AF287" s="169"/>
    </row>
    <row r="288" spans="1:32" ht="39.950000000000003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68" t="s">
        <v>4726</v>
      </c>
      <c r="AF288" s="169"/>
    </row>
    <row r="289" spans="1:32" ht="39.950000000000003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68" t="s">
        <v>4741</v>
      </c>
      <c r="AF289" s="169"/>
    </row>
    <row r="290" spans="1:32" ht="39.950000000000003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68" t="s">
        <v>4759</v>
      </c>
      <c r="AF290" s="169"/>
    </row>
    <row r="291" spans="1:32" ht="39.950000000000003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68" t="s">
        <v>4777</v>
      </c>
      <c r="AF291" s="169"/>
    </row>
    <row r="292" spans="1:32" ht="39.950000000000003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68" t="s">
        <v>11274</v>
      </c>
      <c r="AF292" s="169"/>
    </row>
    <row r="293" spans="1:32" ht="39.950000000000003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68" t="s">
        <v>4803</v>
      </c>
      <c r="AF293" s="169"/>
    </row>
    <row r="294" spans="1:32" ht="39.950000000000003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68" t="s">
        <v>4816</v>
      </c>
      <c r="AF294" s="169"/>
    </row>
    <row r="295" spans="1:32" ht="39.950000000000003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68" t="s">
        <v>11736</v>
      </c>
      <c r="AF295" s="169"/>
    </row>
    <row r="296" spans="1:32" ht="39.950000000000003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68" t="s">
        <v>11739</v>
      </c>
      <c r="AF296" s="169"/>
    </row>
    <row r="297" spans="1:32" ht="39.950000000000003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68" t="s">
        <v>4864</v>
      </c>
      <c r="AF297" s="169"/>
    </row>
    <row r="298" spans="1:32" ht="39.950000000000003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68" t="s">
        <v>4879</v>
      </c>
      <c r="AF298" s="169"/>
    </row>
    <row r="299" spans="1:32" ht="39.950000000000003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68" t="s">
        <v>4894</v>
      </c>
      <c r="AF299" s="169"/>
    </row>
    <row r="300" spans="1:32" ht="39.950000000000003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68" t="s">
        <v>4909</v>
      </c>
      <c r="AF300" s="169"/>
    </row>
    <row r="301" spans="1:32" ht="39.950000000000003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68" t="s">
        <v>4925</v>
      </c>
      <c r="AF301" s="169"/>
    </row>
    <row r="302" spans="1:32" ht="39.950000000000003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68" t="s">
        <v>4940</v>
      </c>
      <c r="AF302" s="169"/>
    </row>
    <row r="303" spans="1:32" ht="39.950000000000003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68" t="s">
        <v>4955</v>
      </c>
      <c r="AF303" s="169"/>
    </row>
    <row r="304" spans="1:32" ht="39.950000000000003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68" t="s">
        <v>4968</v>
      </c>
      <c r="AF304" s="169"/>
    </row>
    <row r="305" spans="1:32" ht="39.950000000000003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68" t="s">
        <v>4984</v>
      </c>
      <c r="AF305" s="169"/>
    </row>
    <row r="306" spans="1:32" ht="39.950000000000003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68" t="s">
        <v>5002</v>
      </c>
      <c r="AF306" s="169"/>
    </row>
    <row r="307" spans="1:32" ht="39.950000000000003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68" t="s">
        <v>5020</v>
      </c>
      <c r="AF307" s="169"/>
    </row>
    <row r="308" spans="1:32" ht="39.950000000000003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68" t="s">
        <v>11756</v>
      </c>
      <c r="AF308" s="169"/>
    </row>
    <row r="309" spans="1:32" ht="39.950000000000003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68" t="s">
        <v>11044</v>
      </c>
      <c r="AF309" s="169"/>
    </row>
    <row r="310" spans="1:32" ht="39.950000000000003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68" t="s">
        <v>5070</v>
      </c>
      <c r="AF310" s="169"/>
    </row>
    <row r="311" spans="1:32" ht="39.950000000000003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68" t="s">
        <v>5089</v>
      </c>
      <c r="AF311" s="169"/>
    </row>
    <row r="312" spans="1:32" ht="39.950000000000003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68" t="s">
        <v>11762</v>
      </c>
      <c r="AF312" s="169"/>
    </row>
    <row r="313" spans="1:32" ht="39.950000000000003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68" t="s">
        <v>5123</v>
      </c>
      <c r="AF313" s="169"/>
    </row>
    <row r="314" spans="1:32" ht="39.950000000000003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68" t="s">
        <v>5140</v>
      </c>
      <c r="AF314" s="169"/>
    </row>
    <row r="315" spans="1:32" ht="39.950000000000003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68" t="s">
        <v>5155</v>
      </c>
      <c r="AF315" s="169"/>
    </row>
    <row r="316" spans="1:32" ht="39.950000000000003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68" t="s">
        <v>5171</v>
      </c>
      <c r="AF316" s="169"/>
    </row>
    <row r="317" spans="1:32" ht="39.950000000000003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68" t="s">
        <v>11767</v>
      </c>
      <c r="AF317" s="169"/>
    </row>
    <row r="318" spans="1:32" ht="39.950000000000003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68" t="s">
        <v>5206</v>
      </c>
      <c r="AF318" s="169"/>
    </row>
    <row r="319" spans="1:32" ht="39.950000000000003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68" t="s">
        <v>5220</v>
      </c>
      <c r="AF319" s="169"/>
    </row>
    <row r="320" spans="1:32" ht="39.950000000000003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68" t="s">
        <v>5236</v>
      </c>
      <c r="AF320" s="169"/>
    </row>
    <row r="321" spans="1:32" ht="39.950000000000003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68" t="s">
        <v>5253</v>
      </c>
      <c r="AF321" s="169"/>
    </row>
    <row r="322" spans="1:32" ht="39.950000000000003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68" t="s">
        <v>5271</v>
      </c>
      <c r="AF322" s="169"/>
    </row>
    <row r="323" spans="1:32" ht="39.950000000000003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68" t="s">
        <v>5288</v>
      </c>
      <c r="AF323" s="169"/>
    </row>
    <row r="324" spans="1:32" ht="39.950000000000003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68" t="s">
        <v>11779</v>
      </c>
      <c r="AF324" s="169"/>
    </row>
    <row r="325" spans="1:32" ht="39.950000000000003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68" t="s">
        <v>4948</v>
      </c>
      <c r="AF325" s="169"/>
    </row>
    <row r="326" spans="1:32" ht="39.950000000000003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68" t="s">
        <v>5319</v>
      </c>
      <c r="AF326" s="169"/>
    </row>
    <row r="327" spans="1:32" ht="39.950000000000003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68" t="s">
        <v>11790</v>
      </c>
      <c r="AF327" s="169"/>
    </row>
    <row r="328" spans="1:32" ht="39.950000000000003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68" t="s">
        <v>5341</v>
      </c>
      <c r="AF328" s="169"/>
    </row>
    <row r="329" spans="1:32" ht="39.950000000000003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68" t="s">
        <v>5359</v>
      </c>
      <c r="AF329" s="169"/>
    </row>
    <row r="330" spans="1:32" ht="39.950000000000003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68" t="s">
        <v>5377</v>
      </c>
      <c r="AF330" s="169"/>
    </row>
    <row r="331" spans="1:32" ht="39.950000000000003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68" t="s">
        <v>5393</v>
      </c>
      <c r="AF331" s="169"/>
    </row>
    <row r="332" spans="1:32" ht="39.950000000000003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68" t="s">
        <v>5410</v>
      </c>
      <c r="AF332" s="169"/>
    </row>
    <row r="333" spans="1:32" ht="39.950000000000003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68" t="s">
        <v>5425</v>
      </c>
      <c r="AF333" s="169"/>
    </row>
    <row r="334" spans="1:32" ht="39.950000000000003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68" t="s">
        <v>11287</v>
      </c>
      <c r="AF334" s="169"/>
    </row>
    <row r="335" spans="1:32" ht="39.950000000000003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68" t="s">
        <v>5455</v>
      </c>
      <c r="AF335" s="169"/>
    </row>
    <row r="336" spans="1:32" ht="39.950000000000003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68" t="s">
        <v>5469</v>
      </c>
      <c r="AF336" s="169"/>
    </row>
    <row r="337" spans="1:32" ht="39.950000000000003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68" t="s">
        <v>5485</v>
      </c>
      <c r="AF337" s="169"/>
    </row>
    <row r="338" spans="1:32" ht="39.950000000000003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68" t="s">
        <v>5503</v>
      </c>
      <c r="AF338" s="169"/>
    </row>
    <row r="339" spans="1:32" ht="39.950000000000003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68" t="s">
        <v>5520</v>
      </c>
      <c r="AF339" s="169"/>
    </row>
    <row r="340" spans="1:32" ht="39.950000000000003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68" t="s">
        <v>5536</v>
      </c>
      <c r="AF340" s="169"/>
    </row>
    <row r="341" spans="1:32" ht="39.950000000000003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68" t="s">
        <v>11806</v>
      </c>
      <c r="AF341" s="169"/>
    </row>
    <row r="342" spans="1:32" ht="39.950000000000003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68" t="s">
        <v>11064</v>
      </c>
      <c r="AF342" s="169"/>
    </row>
    <row r="343" spans="1:32" ht="39.950000000000003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68" t="s">
        <v>5573</v>
      </c>
      <c r="AF343" s="169"/>
    </row>
    <row r="344" spans="1:32" ht="39.950000000000003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68" t="s">
        <v>5591</v>
      </c>
      <c r="AF344" s="169"/>
    </row>
    <row r="345" spans="1:32" ht="39.950000000000003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68" t="s">
        <v>5611</v>
      </c>
      <c r="AF345" s="169"/>
    </row>
    <row r="346" spans="1:32" ht="39.950000000000003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68" t="s">
        <v>5631</v>
      </c>
      <c r="AF346" s="169"/>
    </row>
    <row r="347" spans="1:32" ht="39.950000000000003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68" t="s">
        <v>5648</v>
      </c>
      <c r="AF347" s="169"/>
    </row>
    <row r="348" spans="1:32" ht="39.950000000000003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68" t="s">
        <v>5663</v>
      </c>
      <c r="AF348" s="169"/>
    </row>
    <row r="349" spans="1:32" ht="39.950000000000003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68" t="s">
        <v>5680</v>
      </c>
      <c r="AF349" s="169"/>
    </row>
    <row r="350" spans="1:32" ht="39.950000000000003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68" t="s">
        <v>11815</v>
      </c>
      <c r="AF350" s="169"/>
    </row>
    <row r="351" spans="1:32" ht="39.950000000000003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68" t="s">
        <v>5716</v>
      </c>
      <c r="AF351" s="169"/>
    </row>
    <row r="352" spans="1:32" ht="39.950000000000003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68" t="s">
        <v>5732</v>
      </c>
      <c r="AF352" s="169"/>
    </row>
    <row r="353" spans="1:32" ht="39.950000000000003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68" t="s">
        <v>5749</v>
      </c>
      <c r="AF353" s="169"/>
    </row>
    <row r="354" spans="1:32" ht="39.950000000000003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68" t="s">
        <v>11069</v>
      </c>
      <c r="AF354" s="169"/>
    </row>
    <row r="355" spans="1:32" ht="39.950000000000003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68" t="s">
        <v>5778</v>
      </c>
      <c r="AF355" s="169"/>
    </row>
    <row r="356" spans="1:32" ht="39.950000000000003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68" t="s">
        <v>5794</v>
      </c>
      <c r="AF356" s="169"/>
    </row>
    <row r="357" spans="1:32" ht="39.950000000000003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68" t="s">
        <v>5812</v>
      </c>
      <c r="AF357" s="169"/>
    </row>
    <row r="358" spans="1:32" ht="39.950000000000003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68" t="s">
        <v>5832</v>
      </c>
      <c r="AF358" s="169"/>
    </row>
    <row r="359" spans="1:32" ht="39.950000000000003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68" t="s">
        <v>5848</v>
      </c>
      <c r="AF359" s="169"/>
    </row>
    <row r="360" spans="1:32" ht="39.950000000000003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68" t="s">
        <v>5865</v>
      </c>
      <c r="AF360" s="169"/>
    </row>
    <row r="361" spans="1:32" ht="39.950000000000003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68" t="s">
        <v>5882</v>
      </c>
      <c r="AF361" s="169"/>
    </row>
    <row r="362" spans="1:32" ht="39.950000000000003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68" t="s">
        <v>5898</v>
      </c>
      <c r="AF362" s="169"/>
    </row>
    <row r="363" spans="1:32" ht="39.950000000000003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68" t="s">
        <v>11821</v>
      </c>
      <c r="AF363" s="169"/>
    </row>
    <row r="364" spans="1:32" ht="39.950000000000003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68" t="s">
        <v>5929</v>
      </c>
      <c r="AF364" s="169"/>
    </row>
    <row r="365" spans="1:32" ht="39.950000000000003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68" t="s">
        <v>5949</v>
      </c>
      <c r="AF365" s="169"/>
    </row>
    <row r="366" spans="1:32" ht="39.950000000000003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68" t="s">
        <v>5967</v>
      </c>
      <c r="AF366" s="169"/>
    </row>
    <row r="367" spans="1:32" ht="39.950000000000003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68" t="s">
        <v>5985</v>
      </c>
      <c r="AF367" s="169"/>
    </row>
    <row r="368" spans="1:32" ht="39.950000000000003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68" t="s">
        <v>6000</v>
      </c>
      <c r="AF368" s="169"/>
    </row>
    <row r="369" spans="1:32" ht="39.950000000000003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68" t="s">
        <v>6020</v>
      </c>
      <c r="AF369" s="169"/>
    </row>
    <row r="370" spans="1:32" ht="39.950000000000003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68" t="s">
        <v>6033</v>
      </c>
      <c r="AF370" s="169"/>
    </row>
    <row r="371" spans="1:32" ht="39.950000000000003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68" t="s">
        <v>6047</v>
      </c>
      <c r="AF371" s="169"/>
    </row>
    <row r="372" spans="1:32" ht="39.950000000000003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68" t="s">
        <v>6064</v>
      </c>
      <c r="AF372" s="169"/>
    </row>
    <row r="373" spans="1:32" ht="39.950000000000003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68" t="s">
        <v>6077</v>
      </c>
      <c r="AF373" s="169"/>
    </row>
    <row r="374" spans="1:32" ht="39.950000000000003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68" t="s">
        <v>6093</v>
      </c>
      <c r="AF374" s="169"/>
    </row>
    <row r="375" spans="1:32" ht="39.950000000000003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68" t="s">
        <v>129</v>
      </c>
      <c r="AF375" s="169"/>
    </row>
    <row r="376" spans="1:32" ht="39.950000000000003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68" t="s">
        <v>6122</v>
      </c>
      <c r="AF376" s="169"/>
    </row>
    <row r="377" spans="1:32" ht="39.950000000000003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68" t="s">
        <v>6139</v>
      </c>
      <c r="AF377" s="169"/>
    </row>
    <row r="378" spans="1:32" ht="39.950000000000003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68" t="s">
        <v>6155</v>
      </c>
      <c r="AF378" s="169"/>
    </row>
    <row r="379" spans="1:32" ht="39.950000000000003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68" t="s">
        <v>11083</v>
      </c>
      <c r="AF379" s="169"/>
    </row>
    <row r="380" spans="1:32" ht="39.950000000000003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68" t="s">
        <v>11849</v>
      </c>
      <c r="AF380" s="169"/>
    </row>
    <row r="381" spans="1:32" ht="39.950000000000003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68" t="s">
        <v>11089</v>
      </c>
      <c r="AF381" s="169"/>
    </row>
    <row r="382" spans="1:32" ht="39.950000000000003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68" t="s">
        <v>6199</v>
      </c>
      <c r="AF382" s="169"/>
    </row>
    <row r="383" spans="1:32" ht="39.950000000000003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68" t="s">
        <v>6217</v>
      </c>
      <c r="AF383" s="169"/>
    </row>
    <row r="384" spans="1:32" ht="39.950000000000003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68" t="s">
        <v>6239</v>
      </c>
      <c r="AF384" s="169"/>
    </row>
    <row r="385" spans="1:32" ht="39.950000000000003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68" t="s">
        <v>11863</v>
      </c>
      <c r="AF385" s="169"/>
    </row>
    <row r="386" spans="1:32" ht="39.950000000000003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68" t="s">
        <v>6270</v>
      </c>
      <c r="AF386" s="169"/>
    </row>
    <row r="387" spans="1:32" ht="39.950000000000003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68" t="s">
        <v>6286</v>
      </c>
      <c r="AF387" s="169"/>
    </row>
    <row r="388" spans="1:32" ht="39.950000000000003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68" t="s">
        <v>6302</v>
      </c>
      <c r="AF388" s="169"/>
    </row>
    <row r="389" spans="1:32" ht="39.950000000000003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68" t="s">
        <v>6319</v>
      </c>
      <c r="AF389" s="169"/>
    </row>
    <row r="390" spans="1:32" ht="39.950000000000003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68" t="s">
        <v>6335</v>
      </c>
      <c r="AF390" s="169"/>
    </row>
    <row r="391" spans="1:32" ht="39.950000000000003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68" t="s">
        <v>6352</v>
      </c>
      <c r="AF391" s="169"/>
    </row>
    <row r="392" spans="1:32" ht="39.950000000000003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68" t="s">
        <v>6368</v>
      </c>
      <c r="AF392" s="169"/>
    </row>
    <row r="393" spans="1:32" ht="39.950000000000003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68" t="s">
        <v>6384</v>
      </c>
      <c r="AF393" s="169"/>
    </row>
    <row r="394" spans="1:32" ht="39.950000000000003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68" t="s">
        <v>6399</v>
      </c>
      <c r="AF394" s="169"/>
    </row>
    <row r="395" spans="1:32" ht="39.950000000000003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68" t="s">
        <v>6416</v>
      </c>
      <c r="AF395" s="169"/>
    </row>
    <row r="396" spans="1:32" ht="39.950000000000003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68" t="s">
        <v>6431</v>
      </c>
      <c r="AF396" s="169"/>
    </row>
    <row r="397" spans="1:32" ht="39.950000000000003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68" t="s">
        <v>6448</v>
      </c>
      <c r="AF397" s="169"/>
    </row>
    <row r="398" spans="1:32" ht="39.950000000000003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68" t="s">
        <v>6465</v>
      </c>
      <c r="AF398" s="169"/>
    </row>
    <row r="399" spans="1:32" ht="39.950000000000003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68" t="s">
        <v>6479</v>
      </c>
      <c r="AF399" s="169"/>
    </row>
    <row r="400" spans="1:32" ht="39.950000000000003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68" t="s">
        <v>6496</v>
      </c>
      <c r="AF400" s="169"/>
    </row>
    <row r="401" spans="1:32" ht="39.950000000000003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68" t="s">
        <v>6513</v>
      </c>
      <c r="AF401" s="169"/>
    </row>
    <row r="402" spans="1:32" ht="39.950000000000003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68" t="s">
        <v>11889</v>
      </c>
      <c r="AF402" s="169"/>
    </row>
    <row r="403" spans="1:32" ht="39.950000000000003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68" t="s">
        <v>6547</v>
      </c>
      <c r="AF403" s="169"/>
    </row>
    <row r="404" spans="1:32" ht="39.950000000000003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68" t="s">
        <v>6565</v>
      </c>
      <c r="AF404" s="169"/>
    </row>
    <row r="405" spans="1:32" ht="39.950000000000003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68" t="s">
        <v>6585</v>
      </c>
      <c r="AF405" s="169"/>
    </row>
    <row r="406" spans="1:32" ht="39.950000000000003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68" t="s">
        <v>6601</v>
      </c>
      <c r="AF406" s="169"/>
    </row>
    <row r="407" spans="1:32" ht="39.950000000000003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68" t="s">
        <v>11892</v>
      </c>
      <c r="AF407" s="169"/>
    </row>
    <row r="408" spans="1:32" ht="39.950000000000003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68" t="s">
        <v>6631</v>
      </c>
      <c r="AF408" s="169"/>
    </row>
    <row r="409" spans="1:32" ht="39.950000000000003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68" t="s">
        <v>11906</v>
      </c>
      <c r="AF409" s="169"/>
    </row>
    <row r="410" spans="1:32" ht="39.950000000000003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68" t="s">
        <v>11910</v>
      </c>
      <c r="AF410" s="169"/>
    </row>
    <row r="411" spans="1:32" ht="39.950000000000003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68" t="s">
        <v>11915</v>
      </c>
      <c r="AF411" s="169"/>
    </row>
    <row r="412" spans="1:32" ht="39.950000000000003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68" t="s">
        <v>6684</v>
      </c>
      <c r="AF412" s="169"/>
    </row>
    <row r="413" spans="1:32" ht="39.950000000000003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68" t="s">
        <v>11925</v>
      </c>
      <c r="AF413" s="169"/>
    </row>
    <row r="414" spans="1:32" ht="39.950000000000003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68" t="s">
        <v>6716</v>
      </c>
      <c r="AF414" s="169"/>
    </row>
    <row r="415" spans="1:32" ht="39.950000000000003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68" t="s">
        <v>6733</v>
      </c>
      <c r="AF415" s="169"/>
    </row>
    <row r="416" spans="1:32" ht="39.950000000000003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68" t="s">
        <v>6748</v>
      </c>
      <c r="AF416" s="169"/>
    </row>
    <row r="417" spans="1:32" ht="39.950000000000003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68" t="s">
        <v>6765</v>
      </c>
      <c r="AF417" s="169"/>
    </row>
    <row r="418" spans="1:32" ht="39.950000000000003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68" t="s">
        <v>6780</v>
      </c>
      <c r="AF418" s="169"/>
    </row>
    <row r="419" spans="1:32" ht="39.950000000000003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68" t="s">
        <v>6797</v>
      </c>
      <c r="AF419" s="169"/>
    </row>
    <row r="420" spans="1:32" ht="39.950000000000003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68" t="s">
        <v>6808</v>
      </c>
      <c r="AF420" s="169"/>
    </row>
    <row r="421" spans="1:32" ht="39.950000000000003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68" t="s">
        <v>6825</v>
      </c>
      <c r="AF421" s="169"/>
    </row>
    <row r="422" spans="1:32" ht="39.950000000000003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68" t="s">
        <v>6841</v>
      </c>
      <c r="AF422" s="169"/>
    </row>
    <row r="423" spans="1:32" ht="39.950000000000003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68" t="s">
        <v>6858</v>
      </c>
      <c r="AF423" s="169"/>
    </row>
    <row r="424" spans="1:32" ht="39.950000000000003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68" t="s">
        <v>6873</v>
      </c>
      <c r="AF424" s="169"/>
    </row>
    <row r="425" spans="1:32" ht="39.950000000000003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68" t="s">
        <v>6890</v>
      </c>
      <c r="AF425" s="169"/>
    </row>
    <row r="426" spans="1:32" ht="39.950000000000003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68" t="s">
        <v>6906</v>
      </c>
      <c r="AF426" s="169"/>
    </row>
    <row r="427" spans="1:32" ht="39.950000000000003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68" t="s">
        <v>11959</v>
      </c>
      <c r="AF427" s="169"/>
    </row>
    <row r="428" spans="1:32" ht="39.950000000000003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68" t="s">
        <v>6931</v>
      </c>
      <c r="AF428" s="169"/>
    </row>
    <row r="429" spans="1:32" ht="39.950000000000003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68" t="s">
        <v>6948</v>
      </c>
      <c r="AF429" s="169"/>
    </row>
    <row r="430" spans="1:32" ht="39.950000000000003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68" t="s">
        <v>11115</v>
      </c>
      <c r="AF430" s="169"/>
    </row>
    <row r="431" spans="1:32" ht="39.950000000000003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68" t="s">
        <v>6978</v>
      </c>
      <c r="AF431" s="169"/>
    </row>
    <row r="432" spans="1:32" ht="39.950000000000003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68" t="s">
        <v>6995</v>
      </c>
      <c r="AF432" s="169"/>
    </row>
    <row r="433" spans="1:32" ht="39.950000000000003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68" t="s">
        <v>7012</v>
      </c>
      <c r="AF433" s="169"/>
    </row>
    <row r="434" spans="1:32" ht="39.950000000000003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68" t="s">
        <v>7029</v>
      </c>
      <c r="AF434" s="169"/>
    </row>
    <row r="435" spans="1:32" ht="39.950000000000003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68" t="s">
        <v>11973</v>
      </c>
      <c r="AF435" s="169"/>
    </row>
    <row r="436" spans="1:32" ht="39.950000000000003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68" t="s">
        <v>7056</v>
      </c>
      <c r="AF436" s="169"/>
    </row>
    <row r="437" spans="1:32" ht="39.950000000000003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68" t="s">
        <v>7072</v>
      </c>
      <c r="AF437" s="169"/>
    </row>
    <row r="438" spans="1:32" ht="39.950000000000003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68" t="s">
        <v>7087</v>
      </c>
      <c r="AF438" s="169"/>
    </row>
    <row r="439" spans="1:32" ht="39.950000000000003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68" t="s">
        <v>11979</v>
      </c>
      <c r="AF439" s="169"/>
    </row>
    <row r="440" spans="1:32" ht="39.950000000000003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68" t="s">
        <v>11118</v>
      </c>
      <c r="AF440" s="169"/>
    </row>
    <row r="441" spans="1:32" ht="39.950000000000003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68" t="s">
        <v>7133</v>
      </c>
      <c r="AF441" s="169"/>
    </row>
    <row r="442" spans="1:32" ht="39.950000000000003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68" t="s">
        <v>7151</v>
      </c>
      <c r="AF442" s="169"/>
    </row>
    <row r="443" spans="1:32" ht="39.950000000000003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68" t="s">
        <v>7167</v>
      </c>
      <c r="AF443" s="169"/>
    </row>
    <row r="444" spans="1:32" ht="39.950000000000003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68" t="s">
        <v>7184</v>
      </c>
      <c r="AF444" s="169"/>
    </row>
    <row r="445" spans="1:32" ht="39.950000000000003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68" t="s">
        <v>7199</v>
      </c>
      <c r="AF445" s="169"/>
    </row>
    <row r="446" spans="1:32" ht="39.950000000000003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68" t="s">
        <v>7210</v>
      </c>
      <c r="AF446" s="169"/>
    </row>
    <row r="447" spans="1:32" ht="39.950000000000003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68" t="s">
        <v>7228</v>
      </c>
      <c r="AF447" s="169"/>
    </row>
    <row r="448" spans="1:32" ht="39.950000000000003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68" t="s">
        <v>7246</v>
      </c>
      <c r="AF448" s="169"/>
    </row>
    <row r="449" spans="1:32" ht="39.950000000000003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68" t="s">
        <v>7265</v>
      </c>
      <c r="AF449" s="169"/>
    </row>
    <row r="450" spans="1:32" ht="39.950000000000003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68" t="s">
        <v>7283</v>
      </c>
      <c r="AF450" s="169"/>
    </row>
    <row r="451" spans="1:32" ht="39.950000000000003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68" t="s">
        <v>7305</v>
      </c>
      <c r="AF451" s="169"/>
    </row>
    <row r="452" spans="1:32" ht="39.950000000000003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68" t="s">
        <v>7322</v>
      </c>
      <c r="AF452" s="169"/>
    </row>
    <row r="453" spans="1:32" ht="39.950000000000003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68" t="s">
        <v>7337</v>
      </c>
      <c r="AF453" s="169"/>
    </row>
    <row r="454" spans="1:32" ht="39.950000000000003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68" t="s">
        <v>2425</v>
      </c>
      <c r="AF454" s="169"/>
    </row>
    <row r="455" spans="1:32" ht="39.950000000000003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68" t="s">
        <v>7361</v>
      </c>
      <c r="AF455" s="169"/>
    </row>
    <row r="456" spans="1:32" ht="39.950000000000003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68" t="s">
        <v>7377</v>
      </c>
      <c r="AF456" s="169"/>
    </row>
    <row r="457" spans="1:32" ht="39.950000000000003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68" t="s">
        <v>7389</v>
      </c>
      <c r="AF457" s="169"/>
    </row>
    <row r="458" spans="1:32" ht="39.950000000000003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68" t="s">
        <v>12008</v>
      </c>
      <c r="AF458" s="169"/>
    </row>
    <row r="459" spans="1:32" ht="39.950000000000003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68" t="s">
        <v>11311</v>
      </c>
      <c r="AF459" s="169"/>
    </row>
    <row r="460" spans="1:32" ht="39.950000000000003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68" t="s">
        <v>7417</v>
      </c>
      <c r="AF460" s="169"/>
    </row>
    <row r="461" spans="1:32" ht="39.950000000000003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68" t="s">
        <v>7434</v>
      </c>
      <c r="AF461" s="169"/>
    </row>
    <row r="462" spans="1:32" ht="39.950000000000003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68" t="s">
        <v>7452</v>
      </c>
      <c r="AF462" s="169"/>
    </row>
    <row r="463" spans="1:32" ht="39.950000000000003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68" t="s">
        <v>7463</v>
      </c>
      <c r="AF463" s="169"/>
    </row>
    <row r="464" spans="1:32" ht="39.950000000000003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68" t="s">
        <v>7478</v>
      </c>
      <c r="AF464" s="169"/>
    </row>
    <row r="465" spans="1:32" ht="39.950000000000003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68" t="s">
        <v>7494</v>
      </c>
      <c r="AF465" s="169"/>
    </row>
    <row r="466" spans="1:32" ht="39.950000000000003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68" t="s">
        <v>7511</v>
      </c>
      <c r="AF466" s="169"/>
    </row>
    <row r="467" spans="1:32" ht="39.950000000000003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68" t="s">
        <v>7527</v>
      </c>
      <c r="AF467" s="169"/>
    </row>
    <row r="468" spans="1:32" ht="39.950000000000003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68" t="s">
        <v>7546</v>
      </c>
      <c r="AF468" s="169"/>
    </row>
    <row r="469" spans="1:32" ht="39.950000000000003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68" t="s">
        <v>7561</v>
      </c>
      <c r="AF469" s="169"/>
    </row>
    <row r="470" spans="1:32" ht="39.950000000000003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68" t="s">
        <v>7577</v>
      </c>
      <c r="AF470" s="169"/>
    </row>
    <row r="471" spans="1:32" ht="39.950000000000003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68" t="s">
        <v>7594</v>
      </c>
      <c r="AF471" s="169"/>
    </row>
    <row r="472" spans="1:32" ht="39.950000000000003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68" t="s">
        <v>12030</v>
      </c>
      <c r="AF472" s="169"/>
    </row>
    <row r="473" spans="1:32" ht="39.950000000000003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68" t="s">
        <v>7622</v>
      </c>
      <c r="AF473" s="169"/>
    </row>
    <row r="474" spans="1:32" ht="39.950000000000003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68" t="s">
        <v>7638</v>
      </c>
      <c r="AF474" s="169"/>
    </row>
    <row r="475" spans="1:32" ht="39.950000000000003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68" t="s">
        <v>7653</v>
      </c>
      <c r="AF475" s="169"/>
    </row>
    <row r="476" spans="1:32" ht="39.950000000000003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68" t="s">
        <v>7669</v>
      </c>
      <c r="AF476" s="169"/>
    </row>
    <row r="477" spans="1:32" ht="39.950000000000003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68" t="s">
        <v>7686</v>
      </c>
      <c r="AF477" s="169"/>
    </row>
    <row r="478" spans="1:32" ht="39.950000000000003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68" t="s">
        <v>7699</v>
      </c>
      <c r="AF478" s="169"/>
    </row>
    <row r="479" spans="1:32" ht="39.950000000000003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68" t="s">
        <v>7716</v>
      </c>
      <c r="AF479" s="169"/>
    </row>
    <row r="480" spans="1:32" ht="39.950000000000003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68" t="s">
        <v>7731</v>
      </c>
      <c r="AF480" s="169"/>
    </row>
    <row r="481" spans="1:32" ht="39.950000000000003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68" t="s">
        <v>7750</v>
      </c>
      <c r="AF481" s="169"/>
    </row>
    <row r="482" spans="1:32" ht="39.950000000000003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68" t="s">
        <v>11130</v>
      </c>
      <c r="AF482" s="169"/>
    </row>
    <row r="483" spans="1:32" ht="39.950000000000003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68" t="s">
        <v>7780</v>
      </c>
      <c r="AF483" s="169"/>
    </row>
    <row r="484" spans="1:32" ht="39.950000000000003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68" t="s">
        <v>7798</v>
      </c>
      <c r="AF484" s="169"/>
    </row>
    <row r="485" spans="1:32" ht="39.950000000000003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68" t="s">
        <v>7815</v>
      </c>
      <c r="AF485" s="169"/>
    </row>
    <row r="486" spans="1:32" ht="39.950000000000003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68" t="s">
        <v>7827</v>
      </c>
      <c r="AF486" s="169"/>
    </row>
    <row r="487" spans="1:32" ht="39.950000000000003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68" t="s">
        <v>11326</v>
      </c>
      <c r="AF487" s="169"/>
    </row>
    <row r="488" spans="1:32" ht="39.950000000000003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68" t="s">
        <v>7859</v>
      </c>
      <c r="AF488" s="169"/>
    </row>
    <row r="489" spans="1:32" ht="39.950000000000003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68" t="s">
        <v>7874</v>
      </c>
      <c r="AF489" s="169"/>
    </row>
    <row r="490" spans="1:32" ht="39.950000000000003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68" t="s">
        <v>7890</v>
      </c>
      <c r="AF490" s="169"/>
    </row>
    <row r="491" spans="1:32" ht="39.950000000000003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68" t="s">
        <v>7907</v>
      </c>
      <c r="AF491" s="169"/>
    </row>
    <row r="492" spans="1:32" ht="39.950000000000003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68" t="s">
        <v>12054</v>
      </c>
      <c r="AF492" s="169"/>
    </row>
    <row r="493" spans="1:32" ht="39.950000000000003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68" t="s">
        <v>7937</v>
      </c>
      <c r="AF493" s="169"/>
    </row>
    <row r="494" spans="1:32" ht="39.950000000000003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68" t="s">
        <v>12057</v>
      </c>
      <c r="AF494" s="169"/>
    </row>
    <row r="495" spans="1:32" ht="39.950000000000003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68" t="s">
        <v>7968</v>
      </c>
      <c r="AF495" s="169"/>
    </row>
    <row r="496" spans="1:32" ht="39.950000000000003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68" t="s">
        <v>7984</v>
      </c>
      <c r="AF496" s="169"/>
    </row>
    <row r="497" spans="1:32" ht="39.950000000000003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68" t="s">
        <v>8000</v>
      </c>
      <c r="AF497" s="169"/>
    </row>
    <row r="498" spans="1:32" ht="39.950000000000003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68" t="s">
        <v>8015</v>
      </c>
      <c r="AF498" s="169"/>
    </row>
    <row r="499" spans="1:32" ht="39.950000000000003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68" t="s">
        <v>11336</v>
      </c>
      <c r="AF499" s="169"/>
    </row>
    <row r="500" spans="1:32" ht="39.950000000000003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68" t="s">
        <v>8038</v>
      </c>
      <c r="AF500" s="169"/>
    </row>
    <row r="501" spans="1:32" ht="39.950000000000003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68" t="s">
        <v>8055</v>
      </c>
      <c r="AF501" s="169"/>
    </row>
    <row r="502" spans="1:32" ht="39.950000000000003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68" t="s">
        <v>8072</v>
      </c>
      <c r="AF502" s="169"/>
    </row>
    <row r="503" spans="1:32" ht="39.950000000000003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68" t="s">
        <v>8088</v>
      </c>
      <c r="AF503" s="169"/>
    </row>
    <row r="504" spans="1:32" ht="39.950000000000003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68" t="s">
        <v>8104</v>
      </c>
      <c r="AF504" s="169"/>
    </row>
    <row r="505" spans="1:32" ht="39.950000000000003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68" t="s">
        <v>8119</v>
      </c>
      <c r="AF505" s="169"/>
    </row>
    <row r="506" spans="1:32" ht="39.950000000000003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68" t="s">
        <v>8134</v>
      </c>
      <c r="AF506" s="169"/>
    </row>
    <row r="507" spans="1:32" ht="39.950000000000003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68" t="s">
        <v>8151</v>
      </c>
      <c r="AF507" s="169"/>
    </row>
    <row r="508" spans="1:32" ht="39.950000000000003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68" t="s">
        <v>8165</v>
      </c>
      <c r="AF508" s="169"/>
    </row>
    <row r="509" spans="1:32" ht="39.950000000000003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68" t="s">
        <v>8182</v>
      </c>
      <c r="AF509" s="169"/>
    </row>
    <row r="510" spans="1:32" ht="39.950000000000003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68" t="s">
        <v>8199</v>
      </c>
      <c r="AF510" s="169"/>
    </row>
    <row r="511" spans="1:32" ht="39.950000000000003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68" t="s">
        <v>8215</v>
      </c>
      <c r="AF511" s="169"/>
    </row>
    <row r="512" spans="1:32" ht="39.950000000000003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68" t="s">
        <v>8231</v>
      </c>
      <c r="AF512" s="169"/>
    </row>
    <row r="513" spans="1:32" ht="39.950000000000003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68" t="s">
        <v>8248</v>
      </c>
      <c r="AF513" s="169"/>
    </row>
    <row r="514" spans="1:32" ht="39.950000000000003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68" t="s">
        <v>8263</v>
      </c>
      <c r="AF514" s="169"/>
    </row>
    <row r="515" spans="1:32" ht="39.950000000000003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68" t="s">
        <v>8279</v>
      </c>
      <c r="AF515" s="169"/>
    </row>
    <row r="516" spans="1:32" ht="39.950000000000003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68" t="s">
        <v>8291</v>
      </c>
      <c r="AF516" s="169"/>
    </row>
    <row r="517" spans="1:32" ht="39.950000000000003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68" t="s">
        <v>8308</v>
      </c>
      <c r="AF517" s="169"/>
    </row>
    <row r="518" spans="1:32" ht="39.950000000000003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68" t="s">
        <v>8323</v>
      </c>
      <c r="AF518" s="169"/>
    </row>
    <row r="519" spans="1:32" ht="39.950000000000003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68" t="s">
        <v>8338</v>
      </c>
      <c r="AF519" s="169"/>
    </row>
    <row r="520" spans="1:32" ht="39.950000000000003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68" t="s">
        <v>12083</v>
      </c>
      <c r="AF520" s="169"/>
    </row>
    <row r="521" spans="1:32" ht="39.950000000000003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68" t="s">
        <v>8370</v>
      </c>
      <c r="AF521" s="169"/>
    </row>
    <row r="522" spans="1:32" ht="39.950000000000003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68" t="s">
        <v>8388</v>
      </c>
      <c r="AF522" s="169"/>
    </row>
    <row r="523" spans="1:32" ht="39.950000000000003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68" t="s">
        <v>8402</v>
      </c>
      <c r="AF523" s="169"/>
    </row>
    <row r="524" spans="1:32" ht="39.950000000000003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68" t="s">
        <v>8418</v>
      </c>
      <c r="AF524" s="169"/>
    </row>
    <row r="525" spans="1:32" ht="39.950000000000003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68" t="s">
        <v>8434</v>
      </c>
      <c r="AF525" s="169"/>
    </row>
    <row r="526" spans="1:32" ht="39.950000000000003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68" t="s">
        <v>8451</v>
      </c>
      <c r="AF526" s="169"/>
    </row>
    <row r="527" spans="1:32" ht="39.950000000000003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68" t="s">
        <v>8467</v>
      </c>
      <c r="AF527" s="169"/>
    </row>
    <row r="528" spans="1:32" ht="39.950000000000003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68" t="s">
        <v>8484</v>
      </c>
      <c r="AF528" s="169"/>
    </row>
    <row r="529" spans="1:32" ht="39.950000000000003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68" t="s">
        <v>8500</v>
      </c>
      <c r="AF529" s="169"/>
    </row>
    <row r="530" spans="1:32" ht="39.950000000000003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68" t="s">
        <v>8517</v>
      </c>
      <c r="AF530" s="169"/>
    </row>
    <row r="531" spans="1:32" ht="39.950000000000003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68" t="s">
        <v>8532</v>
      </c>
      <c r="AF531" s="169"/>
    </row>
    <row r="532" spans="1:32" ht="39.950000000000003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68" t="s">
        <v>8545</v>
      </c>
      <c r="AF532" s="169"/>
    </row>
    <row r="533" spans="1:32" ht="39.950000000000003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68" t="s">
        <v>8561</v>
      </c>
      <c r="AF533" s="169"/>
    </row>
    <row r="534" spans="1:32" ht="39.950000000000003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68" t="s">
        <v>8576</v>
      </c>
      <c r="AF534" s="169"/>
    </row>
    <row r="535" spans="1:32" ht="39.950000000000003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68" t="s">
        <v>8594</v>
      </c>
      <c r="AF535" s="169"/>
    </row>
    <row r="536" spans="1:32" ht="39.950000000000003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68" t="s">
        <v>8610</v>
      </c>
      <c r="AF536" s="169"/>
    </row>
    <row r="537" spans="1:32" ht="39.950000000000003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68" t="s">
        <v>8626</v>
      </c>
      <c r="AF537" s="169"/>
    </row>
    <row r="538" spans="1:32" ht="39.950000000000003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68" t="s">
        <v>8646</v>
      </c>
      <c r="AF538" s="169"/>
    </row>
    <row r="539" spans="1:32" ht="39.950000000000003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68" t="s">
        <v>12105</v>
      </c>
      <c r="AF539" s="169"/>
    </row>
    <row r="540" spans="1:32" ht="39.950000000000003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68" t="s">
        <v>8674</v>
      </c>
      <c r="AF540" s="169"/>
    </row>
    <row r="541" spans="1:32" ht="39.950000000000003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68" t="s">
        <v>8690</v>
      </c>
      <c r="AF541" s="169"/>
    </row>
    <row r="542" spans="1:32" ht="39.950000000000003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68" t="s">
        <v>8703</v>
      </c>
      <c r="AF542" s="169"/>
    </row>
    <row r="543" spans="1:32" ht="39.950000000000003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68" t="s">
        <v>8722</v>
      </c>
      <c r="AF543" s="169"/>
    </row>
    <row r="544" spans="1:32" ht="39.950000000000003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68" t="s">
        <v>8738</v>
      </c>
      <c r="AF544" s="169"/>
    </row>
    <row r="545" spans="1:32" ht="39.950000000000003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68" t="s">
        <v>8755</v>
      </c>
      <c r="AF545" s="169"/>
    </row>
    <row r="546" spans="1:32" ht="39.950000000000003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68" t="s">
        <v>8773</v>
      </c>
      <c r="AF546" s="169"/>
    </row>
    <row r="547" spans="1:32" ht="39.950000000000003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68" t="s">
        <v>8789</v>
      </c>
      <c r="AF547" s="169"/>
    </row>
    <row r="548" spans="1:32" ht="39.950000000000003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68" t="s">
        <v>8803</v>
      </c>
      <c r="AF548" s="169"/>
    </row>
    <row r="549" spans="1:32" ht="39.950000000000003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68" t="s">
        <v>8821</v>
      </c>
      <c r="AF549" s="169"/>
    </row>
    <row r="550" spans="1:32" ht="39.950000000000003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68" t="s">
        <v>8838</v>
      </c>
      <c r="AF550" s="169"/>
    </row>
    <row r="551" spans="1:32" ht="39.950000000000003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68" t="s">
        <v>8854</v>
      </c>
      <c r="AF551" s="169"/>
    </row>
    <row r="552" spans="1:32" ht="39.950000000000003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68" t="s">
        <v>6211</v>
      </c>
      <c r="AF552" s="169"/>
    </row>
    <row r="553" spans="1:32" ht="39.950000000000003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68" t="s">
        <v>6211</v>
      </c>
      <c r="AF553" s="169"/>
    </row>
    <row r="554" spans="1:32" ht="39.950000000000003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68" t="s">
        <v>8878</v>
      </c>
      <c r="AF554" s="169"/>
    </row>
    <row r="555" spans="1:32" ht="39.950000000000003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68" t="s">
        <v>8894</v>
      </c>
      <c r="AF555" s="169"/>
    </row>
    <row r="556" spans="1:32" ht="39.950000000000003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68" t="s">
        <v>8911</v>
      </c>
      <c r="AF556" s="169"/>
    </row>
    <row r="557" spans="1:32" ht="39.950000000000003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68" t="s">
        <v>12116</v>
      </c>
      <c r="AF557" s="169"/>
    </row>
    <row r="558" spans="1:32" ht="39.950000000000003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68" t="s">
        <v>8944</v>
      </c>
      <c r="AF558" s="169"/>
    </row>
    <row r="559" spans="1:32" ht="39.950000000000003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68" t="s">
        <v>8961</v>
      </c>
      <c r="AF559" s="169"/>
    </row>
    <row r="560" spans="1:32" ht="39.950000000000003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68" t="s">
        <v>12126</v>
      </c>
      <c r="AF560" s="169"/>
    </row>
    <row r="561" spans="1:32" ht="39.950000000000003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68" t="s">
        <v>8988</v>
      </c>
      <c r="AF561" s="169"/>
    </row>
    <row r="562" spans="1:32" ht="39.950000000000003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68" t="s">
        <v>9004</v>
      </c>
      <c r="AF562" s="169"/>
    </row>
    <row r="563" spans="1:32" ht="39.950000000000003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68" t="s">
        <v>9020</v>
      </c>
      <c r="AF563" s="169"/>
    </row>
    <row r="564" spans="1:32" ht="39.950000000000003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68" t="s">
        <v>9032</v>
      </c>
      <c r="AF564" s="169"/>
    </row>
    <row r="565" spans="1:32" ht="39.950000000000003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68" t="s">
        <v>9047</v>
      </c>
      <c r="AF565" s="169"/>
    </row>
    <row r="566" spans="1:32" ht="39.950000000000003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68" t="s">
        <v>9064</v>
      </c>
      <c r="AF566" s="169"/>
    </row>
    <row r="567" spans="1:32" ht="39.950000000000003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68" t="s">
        <v>9079</v>
      </c>
      <c r="AF567" s="169"/>
    </row>
    <row r="568" spans="1:32" ht="39.950000000000003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68" t="s">
        <v>9093</v>
      </c>
      <c r="AF568" s="169"/>
    </row>
    <row r="569" spans="1:32" ht="39.950000000000003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68" t="s">
        <v>9109</v>
      </c>
      <c r="AF569" s="169"/>
    </row>
    <row r="570" spans="1:32" ht="39.950000000000003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68" t="s">
        <v>9125</v>
      </c>
      <c r="AF570" s="169"/>
    </row>
    <row r="571" spans="1:32" ht="39.950000000000003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68" t="s">
        <v>9142</v>
      </c>
      <c r="AF571" s="169"/>
    </row>
    <row r="572" spans="1:32" ht="39.950000000000003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68" t="s">
        <v>9158</v>
      </c>
      <c r="AF572" s="169"/>
    </row>
    <row r="573" spans="1:32" ht="39.950000000000003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68" t="s">
        <v>12145</v>
      </c>
      <c r="AF573" s="169"/>
    </row>
    <row r="574" spans="1:32" ht="39.950000000000003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68" t="s">
        <v>9188</v>
      </c>
      <c r="AF574" s="169"/>
    </row>
    <row r="575" spans="1:32" ht="39.950000000000003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68" t="s">
        <v>9205</v>
      </c>
      <c r="AF575" s="169"/>
    </row>
    <row r="576" spans="1:32" ht="39.950000000000003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68" t="s">
        <v>9222</v>
      </c>
      <c r="AF576" s="169"/>
    </row>
    <row r="577" spans="1:32" ht="39.950000000000003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68" t="s">
        <v>11351</v>
      </c>
      <c r="AF577" s="169"/>
    </row>
    <row r="578" spans="1:32" ht="39.950000000000003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68" t="s">
        <v>9254</v>
      </c>
      <c r="AF578" s="169"/>
    </row>
    <row r="579" spans="1:32" ht="39.950000000000003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68" t="s">
        <v>9271</v>
      </c>
      <c r="AF579" s="169"/>
    </row>
    <row r="580" spans="1:32" ht="39.950000000000003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68" t="s">
        <v>9288</v>
      </c>
      <c r="AF580" s="169"/>
    </row>
    <row r="581" spans="1:32" ht="39.950000000000003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68" t="s">
        <v>12147</v>
      </c>
      <c r="AF581" s="169"/>
    </row>
    <row r="582" spans="1:32" ht="39.950000000000003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68" t="s">
        <v>9320</v>
      </c>
      <c r="AF582" s="169"/>
    </row>
    <row r="583" spans="1:32" ht="39.950000000000003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68" t="s">
        <v>9334</v>
      </c>
      <c r="AF583" s="169"/>
    </row>
    <row r="584" spans="1:32" ht="39.950000000000003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68" t="s">
        <v>9349</v>
      </c>
      <c r="AF584" s="169"/>
    </row>
    <row r="585" spans="1:32" ht="39.950000000000003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68" t="s">
        <v>9365</v>
      </c>
      <c r="AF585" s="169"/>
    </row>
    <row r="586" spans="1:32" ht="39.950000000000003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68" t="s">
        <v>9381</v>
      </c>
      <c r="AF586" s="169"/>
    </row>
    <row r="587" spans="1:32" ht="39.950000000000003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68" t="s">
        <v>9395</v>
      </c>
      <c r="AF587" s="169"/>
    </row>
    <row r="588" spans="1:32" ht="39.950000000000003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68" t="s">
        <v>9410</v>
      </c>
      <c r="AF588" s="169"/>
    </row>
    <row r="589" spans="1:32" ht="39.950000000000003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68" t="s">
        <v>9425</v>
      </c>
      <c r="AF589" s="169"/>
    </row>
    <row r="590" spans="1:32" ht="39.950000000000003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68" t="s">
        <v>9441</v>
      </c>
      <c r="AF590" s="169"/>
    </row>
    <row r="591" spans="1:32" ht="39.950000000000003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68" t="s">
        <v>9458</v>
      </c>
      <c r="AF591" s="169"/>
    </row>
    <row r="592" spans="1:32" ht="39.950000000000003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68" t="s">
        <v>9474</v>
      </c>
      <c r="AF592" s="169"/>
    </row>
    <row r="593" spans="1:32" ht="39.950000000000003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68" t="s">
        <v>9492</v>
      </c>
      <c r="AF593" s="169"/>
    </row>
    <row r="594" spans="1:32" ht="39.950000000000003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68" t="s">
        <v>9509</v>
      </c>
      <c r="AF594" s="169"/>
    </row>
    <row r="595" spans="1:32" ht="39.950000000000003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68" t="s">
        <v>9525</v>
      </c>
      <c r="AF595" s="169"/>
    </row>
    <row r="596" spans="1:32" ht="39.950000000000003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68" t="s">
        <v>9542</v>
      </c>
      <c r="AF596" s="169"/>
    </row>
    <row r="597" spans="1:32" ht="39.950000000000003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68" t="s">
        <v>9557</v>
      </c>
      <c r="AF597" s="169"/>
    </row>
    <row r="598" spans="1:32" ht="39.950000000000003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68" t="s">
        <v>9567</v>
      </c>
      <c r="AF598" s="169"/>
    </row>
    <row r="599" spans="1:32" ht="39.950000000000003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68" t="s">
        <v>11358</v>
      </c>
      <c r="AF599" s="169"/>
    </row>
    <row r="600" spans="1:32" ht="39.950000000000003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68" t="s">
        <v>9598</v>
      </c>
      <c r="AF600" s="169"/>
    </row>
    <row r="601" spans="1:32" ht="39.950000000000003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68" t="s">
        <v>9615</v>
      </c>
      <c r="AF601" s="169"/>
    </row>
    <row r="602" spans="1:32" ht="39.950000000000003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68" t="s">
        <v>9632</v>
      </c>
      <c r="AF602" s="169"/>
    </row>
    <row r="603" spans="1:32" ht="39.950000000000003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68" t="s">
        <v>9649</v>
      </c>
      <c r="AF603" s="169"/>
    </row>
    <row r="604" spans="1:32" ht="39.950000000000003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68" t="s">
        <v>9665</v>
      </c>
      <c r="AF604" s="169"/>
    </row>
    <row r="605" spans="1:32" ht="39.950000000000003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68" t="s">
        <v>12183</v>
      </c>
      <c r="AF605" s="169"/>
    </row>
    <row r="606" spans="1:32" ht="39.950000000000003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68" t="s">
        <v>9694</v>
      </c>
      <c r="AF606" s="169"/>
    </row>
    <row r="607" spans="1:32" ht="39.950000000000003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68" t="s">
        <v>9711</v>
      </c>
      <c r="AF607" s="169"/>
    </row>
    <row r="608" spans="1:32" ht="39.950000000000003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68" t="s">
        <v>9730</v>
      </c>
      <c r="AF608" s="169"/>
    </row>
    <row r="609" spans="1:32" ht="39.950000000000003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68" t="s">
        <v>11364</v>
      </c>
      <c r="AF609" s="169"/>
    </row>
    <row r="610" spans="1:32" ht="39.950000000000003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68" t="s">
        <v>9756</v>
      </c>
      <c r="AF610" s="169"/>
    </row>
    <row r="611" spans="1:32" ht="39.950000000000003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68" t="s">
        <v>9770</v>
      </c>
      <c r="AF611" s="169"/>
    </row>
    <row r="612" spans="1:32" ht="39.950000000000003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68" t="s">
        <v>12190</v>
      </c>
      <c r="AF612" s="169"/>
    </row>
    <row r="613" spans="1:32" ht="39.950000000000003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68" t="s">
        <v>9799</v>
      </c>
      <c r="AF613" s="169"/>
    </row>
    <row r="614" spans="1:32" ht="39.950000000000003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68" t="s">
        <v>9816</v>
      </c>
      <c r="AF614" s="169"/>
    </row>
    <row r="615" spans="1:32" ht="39.950000000000003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68" t="s">
        <v>9830</v>
      </c>
      <c r="AF615" s="169"/>
    </row>
    <row r="616" spans="1:32" ht="39.950000000000003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68" t="s">
        <v>9846</v>
      </c>
      <c r="AF616" s="169"/>
    </row>
    <row r="617" spans="1:32" ht="39.950000000000003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68" t="s">
        <v>9863</v>
      </c>
      <c r="AF617" s="169"/>
    </row>
    <row r="618" spans="1:32" ht="39.950000000000003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68" t="s">
        <v>9878</v>
      </c>
      <c r="AF618" s="169"/>
    </row>
    <row r="619" spans="1:32" ht="39.950000000000003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68" t="s">
        <v>9896</v>
      </c>
      <c r="AF619" s="169"/>
    </row>
    <row r="620" spans="1:32" ht="39.950000000000003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68" t="s">
        <v>9912</v>
      </c>
      <c r="AF620" s="169"/>
    </row>
    <row r="621" spans="1:32" ht="39.950000000000003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68" t="s">
        <v>9929</v>
      </c>
      <c r="AF621" s="169"/>
    </row>
    <row r="622" spans="1:32" ht="39.950000000000003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68" t="s">
        <v>9945</v>
      </c>
      <c r="AF622" s="169"/>
    </row>
    <row r="623" spans="1:32" ht="39.950000000000003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68" t="s">
        <v>9963</v>
      </c>
      <c r="AF623" s="169"/>
    </row>
    <row r="624" spans="1:32" ht="39.950000000000003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68" t="s">
        <v>9979</v>
      </c>
      <c r="AF624" s="169"/>
    </row>
    <row r="625" spans="1:32" ht="39.950000000000003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68" t="s">
        <v>9995</v>
      </c>
      <c r="AF625" s="169"/>
    </row>
    <row r="626" spans="1:32" ht="39.950000000000003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68" t="s">
        <v>10013</v>
      </c>
      <c r="AF626" s="169"/>
    </row>
    <row r="627" spans="1:32" ht="39.950000000000003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68" t="s">
        <v>10029</v>
      </c>
      <c r="AF627" s="169"/>
    </row>
    <row r="628" spans="1:32" ht="39.950000000000003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68" t="s">
        <v>10043</v>
      </c>
      <c r="AF628" s="169"/>
    </row>
    <row r="629" spans="1:32" ht="39.950000000000003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68" t="s">
        <v>10058</v>
      </c>
      <c r="AF629" s="169"/>
    </row>
    <row r="630" spans="1:32" ht="39.950000000000003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68" t="s">
        <v>10074</v>
      </c>
      <c r="AF630" s="169"/>
    </row>
    <row r="631" spans="1:32" ht="39.950000000000003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68" t="s">
        <v>10091</v>
      </c>
      <c r="AF631" s="169"/>
    </row>
    <row r="632" spans="1:32" ht="39.950000000000003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68" t="s">
        <v>10109</v>
      </c>
      <c r="AF632" s="169"/>
    </row>
    <row r="633" spans="1:32" ht="39.950000000000003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68" t="s">
        <v>10125</v>
      </c>
      <c r="AF633" s="169"/>
    </row>
    <row r="634" spans="1:32" ht="39.950000000000003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68" t="s">
        <v>10141</v>
      </c>
      <c r="AF634" s="169"/>
    </row>
    <row r="635" spans="1:32" ht="39.950000000000003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68" t="s">
        <v>10158</v>
      </c>
      <c r="AF635" s="169"/>
    </row>
    <row r="636" spans="1:32" ht="39.950000000000003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68" t="s">
        <v>10175</v>
      </c>
      <c r="AF636" s="169"/>
    </row>
    <row r="637" spans="1:32" ht="39.950000000000003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68" t="s">
        <v>10188</v>
      </c>
      <c r="AF637" s="169"/>
    </row>
    <row r="638" spans="1:32" ht="39.950000000000003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68" t="s">
        <v>10207</v>
      </c>
      <c r="AF638" s="169"/>
    </row>
    <row r="639" spans="1:32" ht="39.950000000000003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68" t="s">
        <v>10223</v>
      </c>
      <c r="AF639" s="169"/>
    </row>
    <row r="640" spans="1:32" ht="39.950000000000003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68" t="s">
        <v>12211</v>
      </c>
      <c r="AF640" s="169"/>
    </row>
    <row r="641" spans="1:32" ht="39.950000000000003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68" t="s">
        <v>10250</v>
      </c>
      <c r="AF641" s="169"/>
    </row>
    <row r="642" spans="1:32" ht="39.950000000000003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68" t="s">
        <v>11182</v>
      </c>
      <c r="AF642" s="169"/>
    </row>
    <row r="643" spans="1:32" ht="39.950000000000003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68" t="s">
        <v>10274</v>
      </c>
      <c r="AF643" s="169"/>
    </row>
    <row r="644" spans="1:32" ht="39.950000000000003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68" t="s">
        <v>10291</v>
      </c>
      <c r="AF644" s="169"/>
    </row>
    <row r="645" spans="1:32" ht="39.950000000000003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68" t="s">
        <v>10308</v>
      </c>
      <c r="AF645" s="169"/>
    </row>
    <row r="646" spans="1:32" ht="39.950000000000003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68" t="s">
        <v>12218</v>
      </c>
      <c r="AF646" s="169"/>
    </row>
    <row r="647" spans="1:32" ht="39.950000000000003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68" t="s">
        <v>10337</v>
      </c>
      <c r="AF647" s="169"/>
    </row>
    <row r="648" spans="1:32" ht="39.950000000000003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68" t="s">
        <v>10353</v>
      </c>
      <c r="AF648" s="169"/>
    </row>
    <row r="649" spans="1:32" ht="39.950000000000003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68" t="s">
        <v>10369</v>
      </c>
      <c r="AF649" s="169"/>
    </row>
    <row r="650" spans="1:32" ht="39.950000000000003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68" t="s">
        <v>10386</v>
      </c>
      <c r="AF650" s="169"/>
    </row>
    <row r="651" spans="1:32" ht="39.950000000000003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68" t="s">
        <v>12224</v>
      </c>
      <c r="AF651" s="169"/>
    </row>
    <row r="652" spans="1:32" ht="39.950000000000003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68" t="s">
        <v>12225</v>
      </c>
      <c r="AF652" s="169"/>
    </row>
    <row r="653" spans="1:32" ht="39.950000000000003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68" t="s">
        <v>10433</v>
      </c>
      <c r="AF653" s="169"/>
    </row>
    <row r="654" spans="1:32" ht="39.950000000000003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68" t="s">
        <v>12227</v>
      </c>
      <c r="AF654" s="169"/>
    </row>
    <row r="655" spans="1:32" ht="39.950000000000003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68" t="s">
        <v>12229</v>
      </c>
      <c r="AF655" s="169"/>
    </row>
    <row r="656" spans="1:32" ht="39.950000000000003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68" t="s">
        <v>12230</v>
      </c>
      <c r="AF656" s="169"/>
    </row>
    <row r="657" spans="1:32" ht="39.950000000000003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68" t="s">
        <v>10499</v>
      </c>
      <c r="AF657" s="169"/>
    </row>
    <row r="658" spans="1:32" ht="39.950000000000003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68" t="s">
        <v>10514</v>
      </c>
      <c r="AF658" s="169"/>
    </row>
    <row r="659" spans="1:32" ht="39.950000000000003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68" t="s">
        <v>10530</v>
      </c>
      <c r="AF659" s="169"/>
    </row>
    <row r="660" spans="1:32" ht="39.950000000000003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68" t="s">
        <v>10544</v>
      </c>
      <c r="AF660" s="169"/>
    </row>
    <row r="661" spans="1:32" ht="39.950000000000003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68" t="s">
        <v>10560</v>
      </c>
      <c r="AF661" s="169"/>
    </row>
    <row r="662" spans="1:32" ht="39.950000000000003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68" t="s">
        <v>10578</v>
      </c>
      <c r="AF662" s="169"/>
    </row>
    <row r="663" spans="1:32" ht="39.950000000000003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68" t="s">
        <v>10595</v>
      </c>
      <c r="AF663" s="169"/>
    </row>
    <row r="664" spans="1:32" ht="39.950000000000003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68" t="s">
        <v>10614</v>
      </c>
      <c r="AF664" s="169"/>
    </row>
    <row r="665" spans="1:32" ht="39.950000000000003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68" t="s">
        <v>10630</v>
      </c>
      <c r="AF665" s="169"/>
    </row>
    <row r="666" spans="1:32" ht="39.950000000000003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68" t="s">
        <v>10645</v>
      </c>
      <c r="AF666" s="169"/>
    </row>
    <row r="667" spans="1:32" ht="39.950000000000003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68" t="s">
        <v>10658</v>
      </c>
      <c r="AF667" s="169"/>
    </row>
    <row r="668" spans="1:32" ht="39.950000000000003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68" t="s">
        <v>10674</v>
      </c>
      <c r="AF668" s="169"/>
    </row>
    <row r="669" spans="1:32" ht="39.950000000000003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68" t="s">
        <v>10692</v>
      </c>
      <c r="AF669" s="169"/>
    </row>
    <row r="670" spans="1:32" ht="39.950000000000003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68" t="s">
        <v>10708</v>
      </c>
      <c r="AF670" s="169"/>
    </row>
    <row r="671" spans="1:32" ht="39.950000000000003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68" t="s">
        <v>10723</v>
      </c>
      <c r="AF671" s="169"/>
    </row>
    <row r="672" spans="1:32" ht="39.950000000000003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68" t="s">
        <v>129</v>
      </c>
      <c r="AF672" s="169"/>
    </row>
    <row r="673" spans="1:32" ht="39.950000000000003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68" t="s">
        <v>10750</v>
      </c>
      <c r="AF673" s="169"/>
    </row>
    <row r="674" spans="1:32" ht="39.950000000000003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68" t="s">
        <v>10765</v>
      </c>
      <c r="AF674" s="169"/>
    </row>
    <row r="675" spans="1:32" ht="39.950000000000003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68" t="s">
        <v>129</v>
      </c>
      <c r="AF675" s="169"/>
    </row>
    <row r="676" spans="1:32" ht="39.950000000000003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68" t="s">
        <v>129</v>
      </c>
      <c r="AF676" s="169"/>
    </row>
    <row r="677" spans="1:32" ht="39.950000000000003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68" t="s">
        <v>129</v>
      </c>
      <c r="AF677" s="169"/>
    </row>
    <row r="678" spans="1:32" ht="39.950000000000003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68" t="s">
        <v>129</v>
      </c>
      <c r="AF678" s="169"/>
    </row>
    <row r="679" spans="1:32" ht="39.950000000000003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68" t="s">
        <v>129</v>
      </c>
      <c r="AF679" s="169"/>
    </row>
    <row r="680" spans="1:32" ht="39.950000000000003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68" t="s">
        <v>129</v>
      </c>
      <c r="AF680" s="169"/>
    </row>
    <row r="681" spans="1:32" ht="39.950000000000003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68" t="s">
        <v>129</v>
      </c>
      <c r="AF681" s="169"/>
    </row>
    <row r="682" spans="1:32" ht="39.950000000000003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68" t="s">
        <v>6869</v>
      </c>
      <c r="AF682" s="169"/>
    </row>
    <row r="683" spans="1:32" ht="39.950000000000003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68" t="s">
        <v>129</v>
      </c>
      <c r="AF683" s="169"/>
    </row>
    <row r="684" spans="1:32" ht="39.950000000000003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68" t="s">
        <v>10844</v>
      </c>
      <c r="AF684" s="169"/>
    </row>
    <row r="685" spans="1:32" ht="39.950000000000003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68" t="s">
        <v>12239</v>
      </c>
      <c r="AF685" s="169"/>
    </row>
    <row r="686" spans="1:32" ht="39.950000000000003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68" t="s">
        <v>129</v>
      </c>
      <c r="AF686" s="169"/>
    </row>
    <row r="687" spans="1:32" ht="39.950000000000003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68" t="s">
        <v>129</v>
      </c>
      <c r="AF687" s="169"/>
    </row>
    <row r="688" spans="1:32" ht="39.950000000000003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68" t="s">
        <v>129</v>
      </c>
      <c r="AF688" s="169"/>
    </row>
    <row r="689" spans="1:32" ht="39.950000000000003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68" t="s">
        <v>129</v>
      </c>
      <c r="AF689" s="169"/>
    </row>
    <row r="690" spans="1:32" ht="39.950000000000003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68" t="s">
        <v>11208</v>
      </c>
      <c r="AF690" s="16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2022-04-04T20:29:17Z</dcterms:modified>
</cp:coreProperties>
</file>