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Informacion\014 PEMS HASTA EL 21 de CADA MES\2022\2. Febrero\"/>
    </mc:Choice>
  </mc:AlternateContent>
  <bookViews>
    <workbookView xWindow="0" yWindow="0" windowWidth="23040" windowHeight="10644" tabRatio="715"/>
  </bookViews>
  <sheets>
    <sheet name="ÍNDICE" sheetId="8" r:id="rId1"/>
    <sheet name="Privado" sheetId="7" r:id="rId2"/>
    <sheet name="Cooperativas" sheetId="2" r:id="rId3"/>
    <sheet name="Mutualistas" sheetId="5" r:id="rId4"/>
    <sheet name="Base Bancos" sheetId="4" state="hidden" r:id="rId5"/>
    <sheet name="Base Cooperativas" sheetId="1" state="hidden" r:id="rId6"/>
    <sheet name="Base Mutualistas" sheetId="3" state="hidden" r:id="rId7"/>
  </sheets>
  <externalReferences>
    <externalReference r:id="rId8"/>
    <externalReference r:id="rId9"/>
  </externalReferences>
  <definedNames>
    <definedName name="_xlnm._FilterDatabase" localSheetId="6" hidden="1">'Base Mutualistas'!$E$3:$M$203</definedName>
    <definedName name="SegmentaciónDeDatos_Año">#N/A</definedName>
    <definedName name="SegmentaciónDeDatos_Año1">#N/A</definedName>
    <definedName name="SegmentaciónDeDatos_Año2">#N/A</definedName>
    <definedName name="SegmentaciónDeDatos_Mes">#N/A</definedName>
    <definedName name="SegmentaciónDeDatos_Mes1">#N/A</definedName>
    <definedName name="SegmentaciónDeDatos_Mes2">#N/A</definedName>
  </definedNames>
  <calcPr calcId="152511"/>
  <pivotCaches>
    <pivotCache cacheId="63" r:id="rId10"/>
    <pivotCache cacheId="68" r:id="rId11"/>
    <pivotCache cacheId="73" r:id="rId12"/>
  </pivotCaches>
  <extLst>
    <ext xmlns:x14="http://schemas.microsoft.com/office/spreadsheetml/2009/9/main" uri="{BBE1A952-AA13-448e-AADC-164F8A28A991}">
      <x14:slicerCaches>
        <x14:slicerCache r:id="rId13"/>
        <x14:slicerCache r:id="rId14"/>
        <x14:slicerCache r:id="rId15"/>
        <x14:slicerCache r:id="rId16"/>
        <x14:slicerCache r:id="rId17"/>
        <x14:slicerCache r:id="rId1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8" i="4" l="1"/>
  <c r="K208" i="4"/>
  <c r="J208" i="4"/>
  <c r="I208" i="4"/>
  <c r="H208" i="4"/>
  <c r="L207" i="4"/>
  <c r="K207" i="4"/>
  <c r="J207" i="4"/>
  <c r="I207" i="4"/>
  <c r="H207" i="4"/>
  <c r="L206" i="4"/>
  <c r="K206" i="4"/>
  <c r="J206" i="4"/>
  <c r="I206" i="4"/>
  <c r="H206" i="4"/>
  <c r="L205" i="4"/>
  <c r="K205" i="4"/>
  <c r="J205" i="4"/>
  <c r="I205" i="4"/>
  <c r="H205" i="4"/>
  <c r="L204" i="4"/>
  <c r="K204" i="4"/>
  <c r="J204" i="4"/>
  <c r="I204" i="4"/>
  <c r="L143" i="4" l="1"/>
  <c r="K143" i="4"/>
  <c r="J143" i="4"/>
  <c r="I143" i="4"/>
  <c r="H143" i="4"/>
  <c r="L142" i="4"/>
  <c r="K142" i="4"/>
  <c r="J142" i="4"/>
  <c r="I142" i="4"/>
  <c r="H142" i="4"/>
  <c r="L141" i="4"/>
  <c r="K141" i="4"/>
  <c r="J141" i="4"/>
  <c r="I141" i="4"/>
  <c r="H141" i="4"/>
  <c r="L140" i="4"/>
  <c r="K140" i="4"/>
  <c r="J140" i="4"/>
  <c r="I140" i="4"/>
  <c r="H140" i="4"/>
  <c r="L139" i="4"/>
  <c r="K139" i="4"/>
  <c r="J139" i="4"/>
  <c r="I139" i="4"/>
</calcChain>
</file>

<file path=xl/sharedStrings.xml><?xml version="1.0" encoding="utf-8"?>
<sst xmlns="http://schemas.openxmlformats.org/spreadsheetml/2006/main" count="1596" uniqueCount="100">
  <si>
    <t>Año 2018</t>
  </si>
  <si>
    <t>Año 2019</t>
  </si>
  <si>
    <t>Octubre</t>
  </si>
  <si>
    <t>Noviembre</t>
  </si>
  <si>
    <t>Diciembre</t>
  </si>
  <si>
    <t>Enero</t>
  </si>
  <si>
    <t xml:space="preserve">Febrero </t>
  </si>
  <si>
    <t>Marzo</t>
  </si>
  <si>
    <t xml:space="preserve">Abril </t>
  </si>
  <si>
    <t>Mayo</t>
  </si>
  <si>
    <t>Junio</t>
  </si>
  <si>
    <t>Julio</t>
  </si>
  <si>
    <t xml:space="preserve">Agosto </t>
  </si>
  <si>
    <t xml:space="preserve">Septiembre </t>
  </si>
  <si>
    <t>Octubre (2)</t>
  </si>
  <si>
    <t>Rango de monto de crédito (1)</t>
  </si>
  <si>
    <t>VALOR CON RELACIÓN A LOS APORTES AL FONDO DE LIQUIDEZ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</si>
  <si>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</si>
  <si>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</si>
  <si>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</si>
  <si>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</si>
  <si>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</si>
  <si>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875 mil</t>
  </si>
  <si>
    <t>-</t>
  </si>
  <si>
    <t>Mayor a 875 mil y menor a 1.1 millones</t>
  </si>
  <si>
    <t>Mayor a 1.1 millones y menor a 1.6 millones</t>
  </si>
  <si>
    <t>Mayor a 1.6 millones y menor a 2.8 millones</t>
  </si>
  <si>
    <t>Mayor a 2.8 millones</t>
  </si>
  <si>
    <t>Año</t>
  </si>
  <si>
    <t>Mes</t>
  </si>
  <si>
    <t>Septiembre</t>
  </si>
  <si>
    <t>Agosto</t>
  </si>
  <si>
    <t>Abril</t>
  </si>
  <si>
    <t>Febrero</t>
  </si>
  <si>
    <t>Etiquetas de columna</t>
  </si>
  <si>
    <t>Menor o igual a 875 mil.</t>
  </si>
  <si>
    <t>Mayor a 875 mil y menor a 1.1 millones.</t>
  </si>
  <si>
    <t>Mayor a 1.1 millones y menor a 1.6 millones.</t>
  </si>
  <si>
    <t>Mayor a 1.6 millones y menor a 2.8 millones.</t>
  </si>
  <si>
    <t>Mayor a 2.8 millones.</t>
  </si>
  <si>
    <t>Rango de monto de crédito</t>
  </si>
  <si>
    <t>(en número)</t>
  </si>
  <si>
    <t>CORPORACIÓN DEL SEGURO DE DEPÓSITOS FONDO DE LIQUIDEZ Y FONDO DE SEGUROS PRIVADOS</t>
  </si>
  <si>
    <t>EVOLUCIÓN DEL MARGEN ADICIONAL  A LA TASA ACTIVA REFERENCIAL APLICABLE A LOS CRÉDITOS CORRIENTES DEL FONDO DE LIQUIDEZ DEL SECTOR FINANCIERO POPULAR Y SOLIDARIO</t>
  </si>
  <si>
    <t>&lt;- Volver a índice</t>
  </si>
  <si>
    <t>Cooperativas de Ahorro y Crédito</t>
  </si>
  <si>
    <t xml:space="preserve">Marzo </t>
  </si>
  <si>
    <t xml:space="preserve">Mayo </t>
  </si>
  <si>
    <t xml:space="preserve">Julio </t>
  </si>
  <si>
    <t>Noviembre (2)</t>
  </si>
  <si>
    <t>Valores</t>
  </si>
  <si>
    <t>Año 2017</t>
  </si>
  <si>
    <t xml:space="preserve">Octubre </t>
  </si>
  <si>
    <t xml:space="preserve">Noviembre </t>
  </si>
  <si>
    <t xml:space="preserve">Enero </t>
  </si>
  <si>
    <t xml:space="preserve">marzo </t>
  </si>
  <si>
    <t>abril</t>
  </si>
  <si>
    <t>mayo</t>
  </si>
  <si>
    <t>junio</t>
  </si>
  <si>
    <t xml:space="preserve">julio </t>
  </si>
  <si>
    <t>Mutualistas</t>
  </si>
  <si>
    <t>Menor o igual a 650.000</t>
  </si>
  <si>
    <t>Mayor a 650.000 y menor a 5 millones</t>
  </si>
  <si>
    <t>Mayor a 5 millones y menor a 19 millones</t>
  </si>
  <si>
    <t>Mayor a 19 millones y menor a 65 millones</t>
  </si>
  <si>
    <t>Mayor a 65 millones</t>
  </si>
  <si>
    <t>EVOLUCIÓN DEL MARGEN ADICIONAL  A LA TASA ACTIVA REFERENCIAL APLICABLE A LOS CRÉDITOS CORRIENTES DEL FONDO DE LIQUIDEZ DEL SECTOR FINANCIERO PRIVADO</t>
  </si>
  <si>
    <t>Menor o igual a 650 mil.</t>
  </si>
  <si>
    <t>Mayor a 5 millones y menor a 19 millones.</t>
  </si>
  <si>
    <t>Mayor a 19 millones y menor a 65 millones.</t>
  </si>
  <si>
    <t>Mayor a 65 millones.</t>
  </si>
  <si>
    <t>6. EVOLUCIÓN DEL MARGEN ADICIONAL  A LA TASA ACTIVA REFERENCIAL APLICABLE A LOS CRÉDITOS CORRIENTES DEL FONDO DE LIQUIDEZ</t>
  </si>
  <si>
    <t>6.1.</t>
  </si>
  <si>
    <t>SECTOR FINANCIERO PRIVADO</t>
  </si>
  <si>
    <t>6.2.</t>
  </si>
  <si>
    <t>SECTOR FINANCIERO POPULAR Y SOLIDARIO</t>
  </si>
  <si>
    <t>6.2.1.</t>
  </si>
  <si>
    <t>6.2.2.</t>
  </si>
  <si>
    <r>
      <rPr>
        <b/>
        <i/>
        <sz val="10"/>
        <color theme="1"/>
        <rFont val="Calibri"/>
        <family val="2"/>
        <scheme val="minor"/>
      </rPr>
      <t xml:space="preserve">Nota: 
(1) </t>
    </r>
    <r>
      <rPr>
        <i/>
        <sz val="10"/>
        <color theme="1"/>
        <rFont val="Calibri"/>
        <family val="2"/>
        <scheme val="minor"/>
      </rPr>
      <t>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</si>
  <si>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>Fuente:</t>
    </r>
    <r>
      <rPr>
        <i/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</si>
  <si>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Nota: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</si>
  <si>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 xml:space="preserve">BCE - COSEDE </t>
    </r>
  </si>
  <si>
    <t>Rango de monto de crédito (2)</t>
  </si>
  <si>
    <t>Menor o igual a US$ 500 mil</t>
  </si>
  <si>
    <t>Mayor a US$ 500 mil y menor o igual a US$ 900 mil</t>
  </si>
  <si>
    <t>Mayor a US$ 900 mil y menor o igual a US$ 6 millones</t>
  </si>
  <si>
    <t>Mayor a US$ 6 millones y menor o igual a US$ 25 millones</t>
  </si>
  <si>
    <t>Mayor a US$ 25 millones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</si>
  <si>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</si>
  <si>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(2) </t>
    </r>
    <r>
      <rPr>
        <i/>
        <sz val="10"/>
        <color theme="1"/>
        <rFont val="Calibri"/>
        <family val="2"/>
        <scheme val="minor"/>
      </rPr>
      <t>Con resolución COSEDE-DIR-2016-11 con fecha 10 de junio de 2016, se aprobó la metodología para el cálculo del margen adicional a la tasa activa referencial aplicable a los créditos corrientes, con los siguientes rangos de monto de créditos, vigentes hasta septiembre 2018:</t>
    </r>
  </si>
  <si>
    <r>
      <rPr>
        <b/>
        <i/>
        <sz val="10"/>
        <color theme="1"/>
        <rFont val="Calibri"/>
        <family val="2"/>
        <scheme val="minor"/>
      </rPr>
      <t xml:space="preserve">(3) </t>
    </r>
    <r>
      <rPr>
        <i/>
        <sz val="10"/>
        <color theme="1"/>
        <rFont val="Calibri"/>
        <family val="2"/>
        <scheme val="minor"/>
      </rPr>
      <t>Con Resolución Nro. COSEDE-GG-076-2018 de fecha 11 de octubre de 2018 la COSEDE actualizó los (5) rangos de monto de crédito, los cuales se encuentran vigentes desde octubre 2018.</t>
    </r>
  </si>
  <si>
    <t>Mayor a 650 mil y menor a 5 millones.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</si>
  <si>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</si>
  <si>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</si>
  <si>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</si>
  <si>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</si>
  <si>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</si>
  <si>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 xml:space="preserve">(1)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</si>
  <si>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(2)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</si>
  <si>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Febrero 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</si>
</sst>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0.0000"/>
    <numFmt numFmtId="167" formatCode="_(* #,##0.00_);_(* \(#,##0.00\);_(* &quot;-&quot;??_);_(@_)"/>
    <numFmt numFmtId="168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4" borderId="0" applyNumberFormat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/>
    <xf numFmtId="0" fontId="2" fillId="2" borderId="0" xfId="0" applyFont="1" applyFill="1"/>
    <xf numFmtId="0" fontId="0" fillId="0" borderId="1" xfId="0" applyBorder="1" applyAlignment="1">
      <alignment horizontal="left"/>
    </xf>
    <xf numFmtId="165" fontId="0" fillId="0" borderId="1" xfId="0" applyNumberFormat="1" applyBorder="1"/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6" fillId="0" borderId="0" xfId="1" applyBorder="1" applyAlignment="1">
      <alignment vertical="center" wrapText="1"/>
    </xf>
    <xf numFmtId="0" fontId="0" fillId="3" borderId="0" xfId="0" applyFill="1"/>
    <xf numFmtId="0" fontId="0" fillId="0" borderId="0" xfId="0" applyFill="1"/>
    <xf numFmtId="166" fontId="0" fillId="0" borderId="0" xfId="0" applyNumberFormat="1"/>
    <xf numFmtId="0" fontId="2" fillId="0" borderId="0" xfId="0" pivotButton="1" applyFont="1"/>
    <xf numFmtId="0" fontId="0" fillId="0" borderId="0" xfId="0" applyBorder="1"/>
    <xf numFmtId="0" fontId="0" fillId="0" borderId="1" xfId="0" pivotButton="1" applyBorder="1"/>
    <xf numFmtId="0" fontId="0" fillId="0" borderId="1" xfId="0" applyBorder="1" applyAlignment="1">
      <alignment horizontal="center" vertical="center" wrapText="1"/>
    </xf>
    <xf numFmtId="0" fontId="0" fillId="0" borderId="1" xfId="0" pivotButton="1" applyBorder="1" applyAlignment="1">
      <alignment horizontal="center" vertical="center"/>
    </xf>
    <xf numFmtId="165" fontId="0" fillId="0" borderId="0" xfId="2" applyNumberFormat="1" applyFont="1"/>
    <xf numFmtId="0" fontId="0" fillId="5" borderId="0" xfId="0" applyFill="1"/>
    <xf numFmtId="0" fontId="0" fillId="7" borderId="2" xfId="0" quotePrefix="1" applyFill="1" applyBorder="1" applyAlignment="1">
      <alignment horizontal="center"/>
    </xf>
    <xf numFmtId="0" fontId="0" fillId="5" borderId="0" xfId="0" quotePrefix="1" applyFill="1" applyBorder="1" applyAlignment="1">
      <alignment horizontal="center"/>
    </xf>
    <xf numFmtId="0" fontId="0" fillId="5" borderId="0" xfId="0" applyFill="1" applyBorder="1"/>
    <xf numFmtId="0" fontId="0" fillId="7" borderId="5" xfId="0" quotePrefix="1" applyFill="1" applyBorder="1" applyAlignment="1">
      <alignment horizontal="center"/>
    </xf>
    <xf numFmtId="0" fontId="0" fillId="5" borderId="5" xfId="0" quotePrefix="1" applyFill="1" applyBorder="1" applyAlignment="1">
      <alignment horizontal="left"/>
    </xf>
    <xf numFmtId="0" fontId="0" fillId="5" borderId="6" xfId="0" applyFill="1" applyBorder="1"/>
    <xf numFmtId="0" fontId="0" fillId="5" borderId="4" xfId="0" quotePrefix="1" applyFill="1" applyBorder="1" applyAlignment="1">
      <alignment horizontal="left"/>
    </xf>
    <xf numFmtId="0" fontId="17" fillId="5" borderId="2" xfId="4" applyFont="1" applyFill="1" applyBorder="1" applyAlignment="1">
      <alignment vertical="center"/>
    </xf>
    <xf numFmtId="0" fontId="17" fillId="5" borderId="4" xfId="4" applyFont="1" applyFill="1" applyBorder="1"/>
    <xf numFmtId="168" fontId="0" fillId="0" borderId="0" xfId="2" applyNumberFormat="1" applyFont="1" applyBorder="1"/>
    <xf numFmtId="0" fontId="18" fillId="5" borderId="2" xfId="4" applyFont="1" applyFill="1" applyBorder="1" applyAlignment="1">
      <alignment horizontal="left" indent="2"/>
    </xf>
    <xf numFmtId="0" fontId="18" fillId="5" borderId="4" xfId="4" applyFont="1" applyFill="1" applyBorder="1"/>
    <xf numFmtId="10" fontId="0" fillId="0" borderId="0" xfId="3" applyNumberFormat="1" applyFont="1" applyBorder="1"/>
    <xf numFmtId="0" fontId="18" fillId="5" borderId="7" xfId="4" applyFont="1" applyFill="1" applyBorder="1"/>
    <xf numFmtId="167" fontId="0" fillId="0" borderId="0" xfId="2" applyNumberFormat="1" applyFont="1" applyBorder="1"/>
    <xf numFmtId="0" fontId="16" fillId="0" borderId="0" xfId="0" applyFont="1" applyBorder="1"/>
    <xf numFmtId="0" fontId="0" fillId="0" borderId="0" xfId="0" applyFont="1" applyAlignment="1">
      <alignment horizontal="left" vertical="center" wrapText="1"/>
    </xf>
    <xf numFmtId="167" fontId="0" fillId="0" borderId="0" xfId="2" applyNumberFormat="1" applyFont="1" applyBorder="1" applyAlignment="1">
      <alignment vertical="center"/>
    </xf>
    <xf numFmtId="0" fontId="0" fillId="0" borderId="0" xfId="0" applyFill="1" applyBorder="1"/>
    <xf numFmtId="0" fontId="0" fillId="8" borderId="0" xfId="0" applyFill="1"/>
    <xf numFmtId="0" fontId="0" fillId="8" borderId="0" xfId="0" applyFill="1" applyBorder="1"/>
    <xf numFmtId="165" fontId="0" fillId="8" borderId="0" xfId="2" applyNumberFormat="1" applyFont="1" applyFill="1"/>
    <xf numFmtId="0" fontId="0" fillId="9" borderId="0" xfId="0" applyFill="1"/>
    <xf numFmtId="166" fontId="0" fillId="9" borderId="0" xfId="0" applyNumberFormat="1" applyFill="1"/>
    <xf numFmtId="166" fontId="0" fillId="0" borderId="1" xfId="0" applyNumberFormat="1" applyBorder="1"/>
    <xf numFmtId="0" fontId="6" fillId="0" borderId="3" xfId="1" applyBorder="1"/>
    <xf numFmtId="0" fontId="6" fillId="0" borderId="4" xfId="1" applyBorder="1"/>
    <xf numFmtId="0" fontId="10" fillId="5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left" wrapText="1"/>
    </xf>
    <xf numFmtId="0" fontId="6" fillId="7" borderId="2" xfId="1" applyFill="1" applyBorder="1" applyAlignment="1">
      <alignment horizontal="left"/>
    </xf>
    <xf numFmtId="0" fontId="6" fillId="7" borderId="3" xfId="1" applyFill="1" applyBorder="1" applyAlignment="1">
      <alignment horizontal="left"/>
    </xf>
    <xf numFmtId="0" fontId="6" fillId="7" borderId="4" xfId="1" applyFill="1" applyBorder="1" applyAlignment="1">
      <alignment horizontal="left"/>
    </xf>
    <xf numFmtId="0" fontId="6" fillId="0" borderId="2" xfId="1" applyBorder="1"/>
    <xf numFmtId="0" fontId="1" fillId="2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justify" vertical="center" wrapText="1"/>
    </xf>
    <xf numFmtId="0" fontId="13" fillId="0" borderId="0" xfId="0" applyFont="1" applyBorder="1"/>
    <xf numFmtId="0" fontId="1" fillId="2" borderId="1" xfId="0" applyFont="1" applyFill="1" applyBorder="1" applyAlignment="1">
      <alignment horizontal="center"/>
    </xf>
  </cellXfs>
  <cellStyles count="5">
    <cellStyle name="60% - Énfasis1" xfId="4" builtinId="32"/>
    <cellStyle name="Hipervínculo" xfId="1" builtinId="8"/>
    <cellStyle name="Millares" xfId="2" builtinId="3"/>
    <cellStyle name="Normal" xfId="0" builtinId="0"/>
    <cellStyle name="Porcentaje" xfId="3" builtinId="5"/>
  </cellStyles>
  <dxfs count="120"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vertical="center" readingOrder="0"/>
    </dxf>
    <dxf>
      <alignment horizontal="center" readingOrder="0"/>
    </dxf>
    <dxf>
      <alignment wrapText="1" readingOrder="0"/>
    </dxf>
    <dxf>
      <numFmt numFmtId="166" formatCode="0.000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indexed="6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microsoft.com/office/2007/relationships/slicerCache" Target="slicerCaches/slicerCache1.xml"/><Relationship Id="rId18" Type="http://schemas.microsoft.com/office/2007/relationships/slicerCache" Target="slicerCaches/slicerCache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3.xml"/><Relationship Id="rId17" Type="http://schemas.microsoft.com/office/2007/relationships/slicerCache" Target="slicerCaches/slicerCache5.xml"/><Relationship Id="rId2" Type="http://schemas.openxmlformats.org/officeDocument/2006/relationships/worksheet" Target="worksheets/sheet2.xml"/><Relationship Id="rId16" Type="http://schemas.microsoft.com/office/2007/relationships/slicerCache" Target="slicerCaches/slicerCache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microsoft.com/office/2007/relationships/slicerCache" Target="slicerCaches/slicerCache3.xml"/><Relationship Id="rId10" Type="http://schemas.openxmlformats.org/officeDocument/2006/relationships/pivotCacheDefinition" Target="pivotCache/pivotCacheDefinition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microsoft.com/office/2007/relationships/slicerCache" Target="slicerCaches/slicerCache2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167640</xdr:rowOff>
    </xdr:from>
    <xdr:to>
      <xdr:col>4</xdr:col>
      <xdr:colOff>672360</xdr:colOff>
      <xdr:row>5</xdr:row>
      <xdr:rowOff>155699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" y="167640"/>
          <a:ext cx="2516400" cy="902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1424940</xdr:colOff>
      <xdr:row>3</xdr:row>
      <xdr:rowOff>160453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4940" cy="709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175260</xdr:rowOff>
    </xdr:from>
    <xdr:to>
      <xdr:col>0</xdr:col>
      <xdr:colOff>1706880</xdr:colOff>
      <xdr:row>11</xdr:row>
      <xdr:rowOff>167639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ñ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11680"/>
              <a:ext cx="170688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1744980</xdr:colOff>
      <xdr:row>7</xdr:row>
      <xdr:rowOff>0</xdr:rowOff>
    </xdr:from>
    <xdr:to>
      <xdr:col>1</xdr:col>
      <xdr:colOff>861060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4980" y="2019300"/>
              <a:ext cx="16383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7620</xdr:rowOff>
    </xdr:from>
    <xdr:to>
      <xdr:col>0</xdr:col>
      <xdr:colOff>1798320</xdr:colOff>
      <xdr:row>11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26920"/>
              <a:ext cx="1798320" cy="8991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1805940</xdr:colOff>
      <xdr:row>7</xdr:row>
      <xdr:rowOff>0</xdr:rowOff>
    </xdr:from>
    <xdr:to>
      <xdr:col>1</xdr:col>
      <xdr:colOff>899160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940" y="2019300"/>
              <a:ext cx="17145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1780095</xdr:colOff>
      <xdr:row>3</xdr:row>
      <xdr:rowOff>33290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7</xdr:row>
      <xdr:rowOff>1</xdr:rowOff>
    </xdr:from>
    <xdr:to>
      <xdr:col>0</xdr:col>
      <xdr:colOff>1767840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" y="2019301"/>
              <a:ext cx="175260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1790700</xdr:colOff>
      <xdr:row>7</xdr:row>
      <xdr:rowOff>0</xdr:rowOff>
    </xdr:from>
    <xdr:to>
      <xdr:col>1</xdr:col>
      <xdr:colOff>853440</xdr:colOff>
      <xdr:row>11</xdr:row>
      <xdr:rowOff>160020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0700" y="2019300"/>
              <a:ext cx="1684020" cy="891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1780095</xdr:colOff>
      <xdr:row>3</xdr:row>
      <xdr:rowOff>33290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Informes/014%20PEMS%20HASTA%20EL%2021%20de%20CADA%20MES/2020/01%20Enero/Margen%20Adicional%20SF%20PRIVADO%20ENERO%202020%20creditos%20corrien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Informes/00%20Informes/014%20PEMS%20HASTA%20EL%2021%20de%20CADA%20MES/2021/02%20Febrero/Margen%20Adicional%20SF%20PRIVADO%20Febrero%202021%20creditos%20corr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1.6354735807916215E-2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1.352390057531414E-2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ly Grijalva" refreshedDate="44609.363214236109" createdVersion="5" refreshedVersion="5" minRefreshableVersion="3" recordCount="266">
  <cacheSource type="worksheet">
    <worksheetSource ref="E3:L1048576" sheet="Base Bancos"/>
  </cacheSource>
  <cacheFields count="8">
    <cacheField name="Año" numFmtId="0">
      <sharedItems containsString="0" containsBlank="1" containsNumber="1" containsInteger="1" minValue="2017" maxValue="2022" count="7">
        <n v="2017"/>
        <n v="2018"/>
        <n v="2019"/>
        <n v="2020"/>
        <n v="2021"/>
        <n v="2022"/>
        <m/>
      </sharedItems>
    </cacheField>
    <cacheField name="Mes" numFmtId="0">
      <sharedItems containsBlank="1" count="14">
        <s v="Octubre"/>
        <s v="Noviembre"/>
        <s v="Diciembre"/>
        <s v="Enero "/>
        <s v="Febrero"/>
        <s v="Marzo"/>
        <s v="Abril"/>
        <s v="Mayo"/>
        <s v="Junio"/>
        <s v="Julio"/>
        <s v="Agosto"/>
        <s v="Septiembre"/>
        <m/>
        <s v="Noviembre " u="1"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650.000 y menor a 5 millones" u="1"/>
        <s v="Mayor a 65 millones" u="1"/>
        <s v="Mayor a 5 millones y menor a 19 millones" u="1"/>
        <s v="Menor o igual a 650.000" u="1"/>
        <s v="Mayor a 19 millones y menor a 65 millones" u="1"/>
      </sharedItems>
    </cacheField>
    <cacheField name="Menor o igual a 650.000" numFmtId="0">
      <sharedItems containsString="0" containsBlank="1" containsNumber="1" minValue="0" maxValue="8.609516059842285E-3"/>
    </cacheField>
    <cacheField name="Mayor a 650.000 y menor a 5 millones" numFmtId="0">
      <sharedItems containsString="0" containsBlank="1" containsNumber="1" minValue="0" maxValue="1.721903211968457E-2"/>
    </cacheField>
    <cacheField name="Mayor a 5 millones y menor a 19 millones" numFmtId="0">
      <sharedItems containsString="0" containsBlank="1" containsNumber="1" minValue="0" maxValue="2.5828548179526852E-2"/>
    </cacheField>
    <cacheField name="Mayor a 19 millones y menor a 65 millones" numFmtId="0">
      <sharedItems containsString="0" containsBlank="1" containsNumber="1" minValue="0" maxValue="3.443806423936914E-2"/>
    </cacheField>
    <cacheField name="Mayor a 65 millones" numFmtId="0">
      <sharedItems containsString="0" containsBlank="1" containsNumber="1" minValue="0" maxValue="4.3047580299211421E-2"/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ataly Grijalva" refreshedDate="44609.365157060187" createdVersion="5" refreshedVersion="5" minRefreshableVersion="3" recordCount="206">
  <cacheSource type="worksheet">
    <worksheetSource ref="F3:M1048576" sheet="Base Mutualistas"/>
  </cacheSource>
  <cacheFields count="8">
    <cacheField name="Año" numFmtId="0">
      <sharedItems containsString="0" containsBlank="1" containsNumber="1" containsInteger="1" minValue="2018" maxValue="2022" count="6">
        <n v="2018"/>
        <n v="2019"/>
        <n v="2020"/>
        <n v="2021"/>
        <n v="2022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  <s v="Junio " u="1"/>
      </sharedItems>
    </cacheField>
    <cacheField name="Rango de monto de crédito (1)" numFmtId="0">
      <sharedItems containsBlank="1" count="6">
        <s v="Menor o igual a 10%"/>
        <s v="Mayor a 10% y menor o igual a 20%"/>
        <s v="Mayor a 20% y menor o igual a 30%"/>
        <s v="Mayor a 30% y menor o igual a 40%"/>
        <s v="Mayor a 40% y menor o igual a 50%"/>
        <m/>
      </sharedItems>
    </cacheField>
    <cacheField name="Menor o igual a 875 mil" numFmtId="0">
      <sharedItems containsString="0" containsBlank="1" containsNumber="1" minValue="0" maxValue="8.7022746888243234E-3"/>
    </cacheField>
    <cacheField name="Mayor a 875 mil y menor a 1.1 millones" numFmtId="0">
      <sharedItems containsString="0" containsBlank="1" containsNumber="1" minValue="0" maxValue="1.7404549377648647E-2"/>
    </cacheField>
    <cacheField name="Mayor a 1.1 millones y menor a 1.6 millones" numFmtId="0">
      <sharedItems containsString="0" containsBlank="1" containsNumber="1" minValue="0" maxValue="2.6106824066472967E-2"/>
    </cacheField>
    <cacheField name="Mayor a 1.6 millones y menor a 2.8 millones" numFmtId="0">
      <sharedItems containsString="0" containsBlank="1" containsNumber="1" minValue="0" maxValue="3.4809098755297294E-2"/>
    </cacheField>
    <cacheField name="Mayor a 2.8 millones" numFmtId="0">
      <sharedItems containsString="0" containsBlank="1" containsNumber="1" minValue="0" maxValue="4.3511373444121614E-2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Nataly Grijalva" refreshedDate="44609.365280555554" createdVersion="5" refreshedVersion="5" minRefreshableVersion="3" recordCount="206">
  <cacheSource type="worksheet">
    <worksheetSource ref="D2:K1048576" sheet="Base Cooperativas"/>
  </cacheSource>
  <cacheFields count="8">
    <cacheField name="Año" numFmtId="0">
      <sharedItems containsString="0" containsBlank="1" containsNumber="1" containsInteger="1" minValue="2018" maxValue="2022" count="6">
        <n v="2018"/>
        <n v="2019"/>
        <n v="2020"/>
        <n v="2021"/>
        <n v="2022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s v="Enero 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875.000 y menor a 1.1 millones" u="1"/>
        <s v="Mayor a 2.8 millones" u="1"/>
        <s v="Menor o igual a 875.000" u="1"/>
        <s v="Mayor a 1.1 millones y menor a 1.6 millones" u="1"/>
        <s v="Mayor a 1.6 millones y menor a 2.8 millones" u="1"/>
      </sharedItems>
    </cacheField>
    <cacheField name="Menor o igual a 875 mil" numFmtId="0">
      <sharedItems containsBlank="1" containsMixedTypes="1" containsNumber="1" minValue="0" maxValue="9.6156325042454048E-3"/>
    </cacheField>
    <cacheField name="Mayor a 875 mil y menor a 1.1 millones" numFmtId="0">
      <sharedItems containsString="0" containsBlank="1" containsNumber="1" minValue="0" maxValue="1.923126500849081E-2"/>
    </cacheField>
    <cacheField name="Mayor a 1.1 millones y menor a 1.6 millones" numFmtId="0">
      <sharedItems containsString="0" containsBlank="1" containsNumber="1" minValue="0" maxValue="2.8846897512736211E-2"/>
    </cacheField>
    <cacheField name="Mayor a 1.6 millones y menor a 2.8 millones" numFmtId="0">
      <sharedItems containsString="0" containsBlank="1" containsNumber="1" minValue="0" maxValue="3.8462530016981619E-2"/>
    </cacheField>
    <cacheField name="Mayor a 2.8 millones" numFmtId="0">
      <sharedItems containsString="0" containsBlank="1" containsNumber="1" minValue="0" maxValue="4.8078162521227021E-2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6">
  <r>
    <x v="0"/>
    <x v="0"/>
    <x v="0"/>
    <n v="0"/>
    <n v="1.142971258621087E-3"/>
    <n v="1.7144568879316304E-3"/>
    <n v="2.285942517242174E-3"/>
    <n v="2.8574281465527174E-3"/>
  </r>
  <r>
    <x v="0"/>
    <x v="0"/>
    <x v="1"/>
    <n v="1.142971258621087E-3"/>
    <n v="2.285942517242174E-3"/>
    <n v="3.4289137758632608E-3"/>
    <n v="4.571885034484348E-3"/>
    <n v="5.7148562931054348E-3"/>
  </r>
  <r>
    <x v="0"/>
    <x v="0"/>
    <x v="2"/>
    <n v="2.285942517242174E-3"/>
    <n v="4.571885034484348E-3"/>
    <n v="6.8578275517265216E-3"/>
    <n v="9.1437700689686961E-3"/>
    <n v="1.142971258621087E-2"/>
  </r>
  <r>
    <x v="0"/>
    <x v="0"/>
    <x v="3"/>
    <n v="3.4289137758632608E-3"/>
    <n v="6.8578275517265216E-3"/>
    <n v="1.0286741327589784E-2"/>
    <n v="1.3715655103453043E-2"/>
    <n v="1.7144568879316306E-2"/>
  </r>
  <r>
    <x v="0"/>
    <x v="0"/>
    <x v="4"/>
    <n v="4.571885034484348E-3"/>
    <n v="9.1437700689686961E-3"/>
    <n v="1.3715655103453043E-2"/>
    <n v="1.8287540137937392E-2"/>
    <n v="2.2859425172421739E-2"/>
  </r>
  <r>
    <x v="0"/>
    <x v="1"/>
    <x v="0"/>
    <n v="0"/>
    <n v="1.3641018961144669E-3"/>
    <n v="2.0461528441717003E-3"/>
    <n v="2.7282037922289337E-3"/>
    <n v="3.4102547402861672E-3"/>
  </r>
  <r>
    <x v="0"/>
    <x v="1"/>
    <x v="1"/>
    <n v="1.3641018961144669E-3"/>
    <n v="2.7282037922289337E-3"/>
    <n v="4.0923056883434006E-3"/>
    <n v="5.4564075844578674E-3"/>
    <n v="6.8205094805723343E-3"/>
  </r>
  <r>
    <x v="0"/>
    <x v="1"/>
    <x v="2"/>
    <n v="2.7282037922289337E-3"/>
    <n v="5.4564075844578674E-3"/>
    <n v="8.1846113766868012E-3"/>
    <n v="1.0912815168915735E-2"/>
    <n v="1.3641018961144669E-2"/>
  </r>
  <r>
    <x v="0"/>
    <x v="1"/>
    <x v="3"/>
    <n v="4.0923056883434006E-3"/>
    <n v="8.1846113766868012E-3"/>
    <n v="1.2276917065030202E-2"/>
    <n v="1.6369222753373602E-2"/>
    <n v="2.0461528441717003E-2"/>
  </r>
  <r>
    <x v="0"/>
    <x v="1"/>
    <x v="4"/>
    <n v="5.4564075844578674E-3"/>
    <n v="1.0912815168915735E-2"/>
    <n v="1.6369222753373602E-2"/>
    <n v="2.182563033783147E-2"/>
    <n v="2.7282037922289337E-2"/>
  </r>
  <r>
    <x v="0"/>
    <x v="2"/>
    <x v="0"/>
    <n v="0"/>
    <n v="1.3844729990992273E-3"/>
    <n v="2.0767094986488405E-3"/>
    <n v="2.7689459981984545E-3"/>
    <n v="3.4611824977480677E-3"/>
  </r>
  <r>
    <x v="0"/>
    <x v="2"/>
    <x v="1"/>
    <n v="1.3844729990992273E-3"/>
    <n v="2.7689459981984545E-3"/>
    <n v="4.1534189972976809E-3"/>
    <n v="5.5378919963969091E-3"/>
    <n v="6.9223649954961355E-3"/>
  </r>
  <r>
    <x v="0"/>
    <x v="2"/>
    <x v="2"/>
    <n v="2.7689459981984545E-3"/>
    <n v="5.5378919963969091E-3"/>
    <n v="8.3068379945953619E-3"/>
    <n v="1.1075783992793818E-2"/>
    <n v="1.3844729990992271E-2"/>
  </r>
  <r>
    <x v="0"/>
    <x v="2"/>
    <x v="3"/>
    <n v="4.1534189972976809E-3"/>
    <n v="8.3068379945953619E-3"/>
    <n v="1.2460256991893045E-2"/>
    <n v="1.6613675989190724E-2"/>
    <n v="2.0767094986488405E-2"/>
  </r>
  <r>
    <x v="0"/>
    <x v="2"/>
    <x v="4"/>
    <n v="5.5378919963969091E-3"/>
    <n v="1.1075783992793818E-2"/>
    <n v="1.6613675989190724E-2"/>
    <n v="2.2151567985587636E-2"/>
    <n v="2.7689459981984542E-2"/>
  </r>
  <r>
    <x v="1"/>
    <x v="3"/>
    <x v="0"/>
    <n v="0"/>
    <n v="1.3828105106193271E-3"/>
    <n v="2.0742157659289903E-3"/>
    <n v="2.7656210212386543E-3"/>
    <n v="3.4570262765483174E-3"/>
  </r>
  <r>
    <x v="1"/>
    <x v="3"/>
    <x v="1"/>
    <n v="1.3828105106193271E-3"/>
    <n v="2.7656210212386543E-3"/>
    <n v="4.1484315318579806E-3"/>
    <n v="5.5312420424773086E-3"/>
    <n v="6.9140525530966349E-3"/>
  </r>
  <r>
    <x v="1"/>
    <x v="3"/>
    <x v="2"/>
    <n v="2.7656210212386543E-3"/>
    <n v="5.5312420424773086E-3"/>
    <n v="8.2968630637159611E-3"/>
    <n v="1.1062484084954617E-2"/>
    <n v="1.382810510619327E-2"/>
  </r>
  <r>
    <x v="1"/>
    <x v="3"/>
    <x v="3"/>
    <n v="4.1484315318579806E-3"/>
    <n v="8.2968630637159611E-3"/>
    <n v="1.2445294595573943E-2"/>
    <n v="1.6593726127431922E-2"/>
    <n v="2.0742157659289905E-2"/>
  </r>
  <r>
    <x v="1"/>
    <x v="3"/>
    <x v="4"/>
    <n v="5.5312420424773086E-3"/>
    <n v="1.1062484084954617E-2"/>
    <n v="1.6593726127431922E-2"/>
    <n v="2.2124968169909234E-2"/>
    <n v="2.7656210212386539E-2"/>
  </r>
  <r>
    <x v="1"/>
    <x v="4"/>
    <x v="0"/>
    <n v="0"/>
    <n v="1.3746589874782085E-3"/>
    <n v="2.0619884812173128E-3"/>
    <n v="2.7493179749564171E-3"/>
    <n v="3.4366474686955213E-3"/>
  </r>
  <r>
    <x v="1"/>
    <x v="4"/>
    <x v="1"/>
    <n v="1.3746589874782085E-3"/>
    <n v="2.7493179749564171E-3"/>
    <n v="4.1239769624346256E-3"/>
    <n v="5.4986359499128341E-3"/>
    <n v="6.8732949373910427E-3"/>
  </r>
  <r>
    <x v="1"/>
    <x v="4"/>
    <x v="2"/>
    <n v="2.7493179749564171E-3"/>
    <n v="5.4986359499128341E-3"/>
    <n v="8.2479539248692512E-3"/>
    <n v="1.0997271899825668E-2"/>
    <n v="1.3746589874782085E-2"/>
  </r>
  <r>
    <x v="1"/>
    <x v="4"/>
    <x v="3"/>
    <n v="4.1239769624346256E-3"/>
    <n v="8.2479539248692512E-3"/>
    <n v="1.2371930887303878E-2"/>
    <n v="1.6495907849738502E-2"/>
    <n v="2.0619884812173129E-2"/>
  </r>
  <r>
    <x v="1"/>
    <x v="4"/>
    <x v="4"/>
    <n v="5.4986359499128341E-3"/>
    <n v="1.0997271899825668E-2"/>
    <n v="1.6495907849738502E-2"/>
    <n v="2.1994543799651337E-2"/>
    <n v="2.7493179749564171E-2"/>
  </r>
  <r>
    <x v="1"/>
    <x v="5"/>
    <x v="0"/>
    <n v="0"/>
    <n v="1.3221322459714884E-3"/>
    <n v="1.9831983689572322E-3"/>
    <n v="2.6442644919429767E-3"/>
    <n v="3.3053306149287208E-3"/>
  </r>
  <r>
    <x v="1"/>
    <x v="5"/>
    <x v="1"/>
    <n v="1.3221322459714884E-3"/>
    <n v="2.6442644919429767E-3"/>
    <n v="3.9663967379144644E-3"/>
    <n v="5.2885289838859534E-3"/>
    <n v="6.6106612298574416E-3"/>
  </r>
  <r>
    <x v="1"/>
    <x v="5"/>
    <x v="2"/>
    <n v="2.6442644919429767E-3"/>
    <n v="5.2885289838859534E-3"/>
    <n v="7.9327934758289288E-3"/>
    <n v="1.0577057967771907E-2"/>
    <n v="1.3221322459714883E-2"/>
  </r>
  <r>
    <x v="1"/>
    <x v="5"/>
    <x v="3"/>
    <n v="3.9663967379144644E-3"/>
    <n v="7.9327934758289288E-3"/>
    <n v="1.1899190213743395E-2"/>
    <n v="1.5865586951657858E-2"/>
    <n v="1.9831983689572324E-2"/>
  </r>
  <r>
    <x v="1"/>
    <x v="5"/>
    <x v="4"/>
    <n v="5.2885289838859534E-3"/>
    <n v="1.0577057967771907E-2"/>
    <n v="1.5865586951657858E-2"/>
    <n v="2.1154115935543814E-2"/>
    <n v="2.6442644919429766E-2"/>
  </r>
  <r>
    <x v="1"/>
    <x v="6"/>
    <x v="0"/>
    <n v="0"/>
    <n v="1.2589871709099247E-3"/>
    <n v="1.8884807563648866E-3"/>
    <n v="2.5179743418198494E-3"/>
    <n v="3.1474679272748113E-3"/>
  </r>
  <r>
    <x v="1"/>
    <x v="6"/>
    <x v="1"/>
    <n v="1.2589871709099247E-3"/>
    <n v="2.5179743418198494E-3"/>
    <n v="3.7769615127297733E-3"/>
    <n v="5.0359486836396988E-3"/>
    <n v="6.2949358545496227E-3"/>
  </r>
  <r>
    <x v="1"/>
    <x v="6"/>
    <x v="2"/>
    <n v="2.5179743418198494E-3"/>
    <n v="5.0359486836396988E-3"/>
    <n v="7.5539230254595465E-3"/>
    <n v="1.0071897367279398E-2"/>
    <n v="1.2589871709099245E-2"/>
  </r>
  <r>
    <x v="1"/>
    <x v="6"/>
    <x v="3"/>
    <n v="3.7769615127297733E-3"/>
    <n v="7.5539230254595465E-3"/>
    <n v="1.1330884538189321E-2"/>
    <n v="1.5107846050919093E-2"/>
    <n v="1.8884807563648867E-2"/>
  </r>
  <r>
    <x v="1"/>
    <x v="6"/>
    <x v="4"/>
    <n v="5.0359486836396988E-3"/>
    <n v="1.0071897367279398E-2"/>
    <n v="1.5107846050919093E-2"/>
    <n v="2.0143794734558795E-2"/>
    <n v="2.5179743418198491E-2"/>
  </r>
  <r>
    <x v="1"/>
    <x v="7"/>
    <x v="0"/>
    <n v="0"/>
    <n v="1.2394591984198219E-3"/>
    <n v="1.8591887976297326E-3"/>
    <n v="2.4789183968396437E-3"/>
    <n v="3.0986479960495544E-3"/>
  </r>
  <r>
    <x v="1"/>
    <x v="7"/>
    <x v="1"/>
    <n v="1.2394591984198219E-3"/>
    <n v="2.4789183968396437E-3"/>
    <n v="3.7183775952594651E-3"/>
    <n v="4.9578367936792874E-3"/>
    <n v="6.1972959920991088E-3"/>
  </r>
  <r>
    <x v="1"/>
    <x v="7"/>
    <x v="2"/>
    <n v="2.4789183968396437E-3"/>
    <n v="4.9578367936792874E-3"/>
    <n v="7.4367551905189302E-3"/>
    <n v="9.9156735873585748E-3"/>
    <n v="1.2394591984198218E-2"/>
  </r>
  <r>
    <x v="1"/>
    <x v="7"/>
    <x v="3"/>
    <n v="3.7183775952594651E-3"/>
    <n v="7.4367551905189302E-3"/>
    <n v="1.1155132785778395E-2"/>
    <n v="1.487351038103786E-2"/>
    <n v="1.8591887976297326E-2"/>
  </r>
  <r>
    <x v="1"/>
    <x v="7"/>
    <x v="4"/>
    <n v="4.9578367936792874E-3"/>
    <n v="9.9156735873585748E-3"/>
    <n v="1.487351038103786E-2"/>
    <n v="1.983134717471715E-2"/>
    <n v="2.4789183968396435E-2"/>
  </r>
  <r>
    <x v="1"/>
    <x v="8"/>
    <x v="0"/>
    <n v="0"/>
    <n v="1.5381394069801271E-3"/>
    <n v="2.3072091104701905E-3"/>
    <n v="3.0762788139602542E-3"/>
    <n v="3.8453485174503176E-3"/>
  </r>
  <r>
    <x v="1"/>
    <x v="8"/>
    <x v="1"/>
    <n v="1.5381394069801271E-3"/>
    <n v="3.0762788139602542E-3"/>
    <n v="4.6144182209403809E-3"/>
    <n v="6.1525576279205085E-3"/>
    <n v="7.6906970349006351E-3"/>
  </r>
  <r>
    <x v="1"/>
    <x v="8"/>
    <x v="2"/>
    <n v="3.0762788139602542E-3"/>
    <n v="6.1525576279205085E-3"/>
    <n v="9.2288364418807618E-3"/>
    <n v="1.2305115255841017E-2"/>
    <n v="1.538139406980127E-2"/>
  </r>
  <r>
    <x v="1"/>
    <x v="8"/>
    <x v="3"/>
    <n v="4.6144182209403809E-3"/>
    <n v="9.2288364418807618E-3"/>
    <n v="1.3843254662821143E-2"/>
    <n v="1.8457672883761524E-2"/>
    <n v="2.3072091104701906E-2"/>
  </r>
  <r>
    <x v="1"/>
    <x v="8"/>
    <x v="4"/>
    <n v="6.1525576279205085E-3"/>
    <n v="1.2305115255841017E-2"/>
    <n v="1.8457672883761524E-2"/>
    <n v="2.4610230511682034E-2"/>
    <n v="3.0762788139602541E-2"/>
  </r>
  <r>
    <x v="1"/>
    <x v="9"/>
    <x v="0"/>
    <n v="0"/>
    <n v="1.4785952841900017E-3"/>
    <n v="2.2178929262850022E-3"/>
    <n v="2.9571905683800034E-3"/>
    <n v="3.6964882104750041E-3"/>
  </r>
  <r>
    <x v="1"/>
    <x v="9"/>
    <x v="1"/>
    <n v="1.4785952841900017E-3"/>
    <n v="2.9571905683800034E-3"/>
    <n v="4.4357858525700044E-3"/>
    <n v="5.9143811367600068E-3"/>
    <n v="7.3929764209500082E-3"/>
  </r>
  <r>
    <x v="1"/>
    <x v="9"/>
    <x v="2"/>
    <n v="2.9571905683800034E-3"/>
    <n v="5.9143811367600068E-3"/>
    <n v="8.8715717051400089E-3"/>
    <n v="1.1828762273520014E-2"/>
    <n v="1.4785952841900016E-2"/>
  </r>
  <r>
    <x v="1"/>
    <x v="9"/>
    <x v="3"/>
    <n v="4.4357858525700044E-3"/>
    <n v="8.8715717051400089E-3"/>
    <n v="1.3307357557710016E-2"/>
    <n v="1.7743143410280018E-2"/>
    <n v="2.2178929262850026E-2"/>
  </r>
  <r>
    <x v="1"/>
    <x v="9"/>
    <x v="4"/>
    <n v="5.9143811367600068E-3"/>
    <n v="1.1828762273520014E-2"/>
    <n v="1.7743143410280018E-2"/>
    <n v="2.3657524547040027E-2"/>
    <n v="2.9571905683800033E-2"/>
  </r>
  <r>
    <x v="1"/>
    <x v="10"/>
    <x v="0"/>
    <n v="0"/>
    <n v="1.3140631154817855E-3"/>
    <n v="1.9710946732226782E-3"/>
    <n v="2.6281262309635709E-3"/>
    <n v="3.2851577887044636E-3"/>
  </r>
  <r>
    <x v="1"/>
    <x v="10"/>
    <x v="1"/>
    <n v="1.3140631154817855E-3"/>
    <n v="2.6281262309635709E-3"/>
    <n v="3.9421893464453564E-3"/>
    <n v="5.2562524619271418E-3"/>
    <n v="6.5703155774089273E-3"/>
  </r>
  <r>
    <x v="1"/>
    <x v="10"/>
    <x v="2"/>
    <n v="2.6281262309635709E-3"/>
    <n v="5.2562524619271418E-3"/>
    <n v="7.8843786928907127E-3"/>
    <n v="1.0512504923854284E-2"/>
    <n v="1.3140631154817855E-2"/>
  </r>
  <r>
    <x v="1"/>
    <x v="10"/>
    <x v="3"/>
    <n v="3.9421893464453564E-3"/>
    <n v="7.8843786928907127E-3"/>
    <n v="1.182656803933607E-2"/>
    <n v="1.5768757385781425E-2"/>
    <n v="1.9710946732226783E-2"/>
  </r>
  <r>
    <x v="1"/>
    <x v="10"/>
    <x v="4"/>
    <n v="5.2562524619271418E-3"/>
    <n v="1.0512504923854284E-2"/>
    <n v="1.5768757385781425E-2"/>
    <n v="2.1025009847708567E-2"/>
    <n v="2.6281262309635709E-2"/>
  </r>
  <r>
    <x v="1"/>
    <x v="11"/>
    <x v="0"/>
    <n v="0"/>
    <n v="1.4554774054332238E-3"/>
    <n v="2.1832161081498354E-3"/>
    <n v="2.9109548108664477E-3"/>
    <n v="3.6386935135830595E-3"/>
  </r>
  <r>
    <x v="1"/>
    <x v="11"/>
    <x v="1"/>
    <n v="1.4554774054332238E-3"/>
    <n v="2.9109548108664477E-3"/>
    <n v="4.3664322162996708E-3"/>
    <n v="5.8219096217328953E-3"/>
    <n v="7.2773870271661189E-3"/>
  </r>
  <r>
    <x v="1"/>
    <x v="11"/>
    <x v="2"/>
    <n v="2.9109548108664477E-3"/>
    <n v="5.8219096217328953E-3"/>
    <n v="8.7328644325993417E-3"/>
    <n v="1.1643819243465791E-2"/>
    <n v="1.4554774054332238E-2"/>
  </r>
  <r>
    <x v="1"/>
    <x v="11"/>
    <x v="3"/>
    <n v="4.3664322162996708E-3"/>
    <n v="8.7328644325993417E-3"/>
    <n v="1.3099296648899014E-2"/>
    <n v="1.7465728865198683E-2"/>
    <n v="2.1832161081498356E-2"/>
  </r>
  <r>
    <x v="1"/>
    <x v="11"/>
    <x v="4"/>
    <n v="5.8219096217328953E-3"/>
    <n v="1.1643819243465791E-2"/>
    <n v="1.7465728865198683E-2"/>
    <n v="2.3287638486931581E-2"/>
    <n v="2.9109548108664476E-2"/>
  </r>
  <r>
    <x v="1"/>
    <x v="0"/>
    <x v="0"/>
    <n v="0"/>
    <n v="1.6510542167325088E-3"/>
    <n v="2.4765813250987628E-3"/>
    <n v="3.3021084334650176E-3"/>
    <n v="4.1276355418312718E-3"/>
  </r>
  <r>
    <x v="1"/>
    <x v="0"/>
    <x v="1"/>
    <n v="1.6510542167325088E-3"/>
    <n v="3.3021084334650176E-3"/>
    <n v="4.9531626501975257E-3"/>
    <n v="6.6042168669300351E-3"/>
    <n v="8.2552710836625437E-3"/>
  </r>
  <r>
    <x v="1"/>
    <x v="0"/>
    <x v="2"/>
    <n v="3.3021084334650176E-3"/>
    <n v="6.6042168669300351E-3"/>
    <n v="9.9063253003950514E-3"/>
    <n v="1.320843373386007E-2"/>
    <n v="1.6510542167325087E-2"/>
  </r>
  <r>
    <x v="1"/>
    <x v="0"/>
    <x v="3"/>
    <n v="4.9531626501975257E-3"/>
    <n v="9.9063253003950514E-3"/>
    <n v="1.485948795059258E-2"/>
    <n v="1.9812650600790103E-2"/>
    <n v="2.4765813250987631E-2"/>
  </r>
  <r>
    <x v="1"/>
    <x v="0"/>
    <x v="4"/>
    <n v="6.6042168669300351E-3"/>
    <n v="1.320843373386007E-2"/>
    <n v="1.9812650600790103E-2"/>
    <n v="2.6416867467720141E-2"/>
    <n v="3.3021084334650175E-2"/>
  </r>
  <r>
    <x v="1"/>
    <x v="1"/>
    <x v="0"/>
    <n v="0"/>
    <n v="1.470123914757193E-3"/>
    <n v="2.2051858721357891E-3"/>
    <n v="2.940247829514386E-3"/>
    <n v="3.6753097868929821E-3"/>
  </r>
  <r>
    <x v="1"/>
    <x v="1"/>
    <x v="1"/>
    <n v="1.470123914757193E-3"/>
    <n v="2.940247829514386E-3"/>
    <n v="4.4103717442715781E-3"/>
    <n v="5.880495659028772E-3"/>
    <n v="7.3506195737859641E-3"/>
  </r>
  <r>
    <x v="1"/>
    <x v="1"/>
    <x v="2"/>
    <n v="2.940247829514386E-3"/>
    <n v="5.880495659028772E-3"/>
    <n v="8.8207434885431563E-3"/>
    <n v="1.1760991318057544E-2"/>
    <n v="1.4701239147571928E-2"/>
  </r>
  <r>
    <x v="1"/>
    <x v="1"/>
    <x v="3"/>
    <n v="4.4103717442715781E-3"/>
    <n v="8.8207434885431563E-3"/>
    <n v="1.3231115232814736E-2"/>
    <n v="1.7641486977086313E-2"/>
    <n v="2.2051858721357891E-2"/>
  </r>
  <r>
    <x v="1"/>
    <x v="1"/>
    <x v="4"/>
    <n v="5.880495659028772E-3"/>
    <n v="1.1760991318057544E-2"/>
    <n v="1.7641486977086313E-2"/>
    <n v="2.3521982636115088E-2"/>
    <n v="2.9402478295143857E-2"/>
  </r>
  <r>
    <x v="1"/>
    <x v="2"/>
    <x v="0"/>
    <n v="0"/>
    <n v="1.3570786212675952E-3"/>
    <n v="2.0356179319013924E-3"/>
    <n v="2.7141572425351903E-3"/>
    <n v="3.3926965531689878E-3"/>
  </r>
  <r>
    <x v="1"/>
    <x v="2"/>
    <x v="1"/>
    <n v="1.3570786212675952E-3"/>
    <n v="2.7141572425351903E-3"/>
    <n v="4.0712358638027848E-3"/>
    <n v="5.4283144850703806E-3"/>
    <n v="6.7853931063379756E-3"/>
  </r>
  <r>
    <x v="1"/>
    <x v="2"/>
    <x v="2"/>
    <n v="2.7141572425351903E-3"/>
    <n v="5.4283144850703806E-3"/>
    <n v="8.1424717276055696E-3"/>
    <n v="1.0856628970140761E-2"/>
    <n v="1.3570786212675951E-2"/>
  </r>
  <r>
    <x v="1"/>
    <x v="2"/>
    <x v="3"/>
    <n v="4.0712358638027848E-3"/>
    <n v="8.1424717276055696E-3"/>
    <n v="1.2213707591408357E-2"/>
    <n v="1.6284943455211139E-2"/>
    <n v="2.0356179319013928E-2"/>
  </r>
  <r>
    <x v="1"/>
    <x v="2"/>
    <x v="4"/>
    <n v="5.4283144850703806E-3"/>
    <n v="1.0856628970140761E-2"/>
    <n v="1.6284943455211139E-2"/>
    <n v="2.1713257940281522E-2"/>
    <n v="2.7141572425351902E-2"/>
  </r>
  <r>
    <x v="2"/>
    <x v="3"/>
    <x v="0"/>
    <n v="0"/>
    <n v="1.5828678523934275E-3"/>
    <n v="2.3743017785901408E-3"/>
    <n v="3.165735704786855E-3"/>
    <n v="3.9571696309835683E-3"/>
  </r>
  <r>
    <x v="2"/>
    <x v="3"/>
    <x v="1"/>
    <n v="1.5828678523934275E-3"/>
    <n v="3.165735704786855E-3"/>
    <n v="4.7486035571802816E-3"/>
    <n v="6.33147140957371E-3"/>
    <n v="7.9143392619671366E-3"/>
  </r>
  <r>
    <x v="2"/>
    <x v="3"/>
    <x v="2"/>
    <n v="3.165735704786855E-3"/>
    <n v="6.33147140957371E-3"/>
    <n v="9.4972071143605633E-3"/>
    <n v="1.266294281914742E-2"/>
    <n v="1.5828678523934273E-2"/>
  </r>
  <r>
    <x v="2"/>
    <x v="3"/>
    <x v="3"/>
    <n v="4.7486035571802816E-3"/>
    <n v="9.4972071143605633E-3"/>
    <n v="1.4245810671540847E-2"/>
    <n v="1.8994414228721127E-2"/>
    <n v="2.3743017785901412E-2"/>
  </r>
  <r>
    <x v="2"/>
    <x v="3"/>
    <x v="4"/>
    <n v="6.33147140957371E-3"/>
    <n v="1.266294281914742E-2"/>
    <n v="1.8994414228721127E-2"/>
    <n v="2.532588563829484E-2"/>
    <n v="3.1657357047868546E-2"/>
  </r>
  <r>
    <x v="2"/>
    <x v="4"/>
    <x v="0"/>
    <n v="0"/>
    <n v="1.5139307415812568E-3"/>
    <n v="2.2708961123718849E-3"/>
    <n v="3.0278614831625137E-3"/>
    <n v="3.784826853953142E-3"/>
  </r>
  <r>
    <x v="2"/>
    <x v="4"/>
    <x v="1"/>
    <n v="1.5139307415812568E-3"/>
    <n v="3.0278614831625137E-3"/>
    <n v="4.5417922247437698E-3"/>
    <n v="6.0557229663250273E-3"/>
    <n v="7.5696537079062839E-3"/>
  </r>
  <r>
    <x v="2"/>
    <x v="4"/>
    <x v="2"/>
    <n v="3.0278614831625137E-3"/>
    <n v="6.0557229663250273E-3"/>
    <n v="9.0835844494875397E-3"/>
    <n v="1.2111445932650055E-2"/>
    <n v="1.5139307415812568E-2"/>
  </r>
  <r>
    <x v="2"/>
    <x v="4"/>
    <x v="3"/>
    <n v="4.5417922247437698E-3"/>
    <n v="9.0835844494875397E-3"/>
    <n v="1.3625376674231311E-2"/>
    <n v="1.8167168898975079E-2"/>
    <n v="2.2708961123718851E-2"/>
  </r>
  <r>
    <x v="2"/>
    <x v="4"/>
    <x v="4"/>
    <n v="6.0557229663250273E-3"/>
    <n v="1.2111445932650055E-2"/>
    <n v="1.8167168898975079E-2"/>
    <n v="2.4222891865300109E-2"/>
    <n v="3.0278614831625136E-2"/>
  </r>
  <r>
    <x v="2"/>
    <x v="5"/>
    <x v="0"/>
    <n v="0"/>
    <n v="1.6132685589711144E-3"/>
    <n v="2.4199028384566711E-3"/>
    <n v="3.2265371179422287E-3"/>
    <n v="4.0331713974277855E-3"/>
  </r>
  <r>
    <x v="2"/>
    <x v="5"/>
    <x v="1"/>
    <n v="1.6132685589711144E-3"/>
    <n v="3.2265371179422287E-3"/>
    <n v="4.8398056769133422E-3"/>
    <n v="6.4530742358844574E-3"/>
    <n v="8.0663427948555709E-3"/>
  </r>
  <r>
    <x v="2"/>
    <x v="5"/>
    <x v="2"/>
    <n v="3.2265371179422287E-3"/>
    <n v="6.4530742358844574E-3"/>
    <n v="9.6796113538266844E-3"/>
    <n v="1.2906148471768915E-2"/>
    <n v="1.6132685589711142E-2"/>
  </r>
  <r>
    <x v="2"/>
    <x v="5"/>
    <x v="3"/>
    <n v="4.8398056769133422E-3"/>
    <n v="9.6796113538266844E-3"/>
    <n v="1.4519417030740028E-2"/>
    <n v="1.9359222707653369E-2"/>
    <n v="2.4199028384566713E-2"/>
  </r>
  <r>
    <x v="2"/>
    <x v="5"/>
    <x v="4"/>
    <n v="6.4530742358844574E-3"/>
    <n v="1.2906148471768915E-2"/>
    <n v="1.9359222707653369E-2"/>
    <n v="2.581229694353783E-2"/>
    <n v="3.2265371179422284E-2"/>
  </r>
  <r>
    <x v="2"/>
    <x v="6"/>
    <x v="0"/>
    <n v="0"/>
    <n v="1.5252292749322509E-3"/>
    <n v="2.2878439123983759E-3"/>
    <n v="3.0504585498645018E-3"/>
    <n v="3.8130731873306269E-3"/>
  </r>
  <r>
    <x v="2"/>
    <x v="6"/>
    <x v="1"/>
    <n v="1.5252292749322509E-3"/>
    <n v="3.0504585498645018E-3"/>
    <n v="4.5756878247967519E-3"/>
    <n v="6.1009170997290037E-3"/>
    <n v="7.6261463746612537E-3"/>
  </r>
  <r>
    <x v="2"/>
    <x v="6"/>
    <x v="2"/>
    <n v="3.0504585498645018E-3"/>
    <n v="6.1009170997290037E-3"/>
    <n v="9.1513756495935038E-3"/>
    <n v="1.2201834199458007E-2"/>
    <n v="1.5252292749322507E-2"/>
  </r>
  <r>
    <x v="2"/>
    <x v="6"/>
    <x v="3"/>
    <n v="4.5756878247967519E-3"/>
    <n v="9.1513756495935038E-3"/>
    <n v="1.3727063474390257E-2"/>
    <n v="1.8302751299187008E-2"/>
    <n v="2.2878439123983761E-2"/>
  </r>
  <r>
    <x v="2"/>
    <x v="6"/>
    <x v="4"/>
    <n v="6.1009170997290037E-3"/>
    <n v="1.2201834199458007E-2"/>
    <n v="1.8302751299187008E-2"/>
    <n v="2.4403668398916015E-2"/>
    <n v="3.0504585498645015E-2"/>
  </r>
  <r>
    <x v="2"/>
    <x v="7"/>
    <x v="0"/>
    <n v="0"/>
    <n v="1.4341788177034596E-3"/>
    <n v="2.1512682265551891E-3"/>
    <n v="2.8683576354069191E-3"/>
    <n v="3.5854470442586487E-3"/>
  </r>
  <r>
    <x v="2"/>
    <x v="7"/>
    <x v="1"/>
    <n v="1.4341788177034596E-3"/>
    <n v="2.8683576354069191E-3"/>
    <n v="4.3025364531103782E-3"/>
    <n v="5.7367152708138382E-3"/>
    <n v="7.1708940885172974E-3"/>
  </r>
  <r>
    <x v="2"/>
    <x v="7"/>
    <x v="2"/>
    <n v="2.8683576354069191E-3"/>
    <n v="5.7367152708138382E-3"/>
    <n v="8.6050729062207565E-3"/>
    <n v="1.1473430541627676E-2"/>
    <n v="1.4341788177034595E-2"/>
  </r>
  <r>
    <x v="2"/>
    <x v="7"/>
    <x v="3"/>
    <n v="4.3025364531103782E-3"/>
    <n v="8.6050729062207565E-3"/>
    <n v="1.2907609359331135E-2"/>
    <n v="1.7210145812441513E-2"/>
    <n v="2.1512682265551891E-2"/>
  </r>
  <r>
    <x v="2"/>
    <x v="7"/>
    <x v="4"/>
    <n v="5.7367152708138382E-3"/>
    <n v="1.1473430541627676E-2"/>
    <n v="1.7210145812441513E-2"/>
    <n v="2.2946861083255353E-2"/>
    <n v="2.8683576354069189E-2"/>
  </r>
  <r>
    <x v="2"/>
    <x v="8"/>
    <x v="0"/>
    <n v="0"/>
    <n v="1.5276692651223641E-3"/>
    <n v="2.2915038976835458E-3"/>
    <n v="3.0553385302447282E-3"/>
    <n v="3.8191731628059102E-3"/>
  </r>
  <r>
    <x v="2"/>
    <x v="8"/>
    <x v="1"/>
    <n v="1.5276692651223641E-3"/>
    <n v="3.0553385302447282E-3"/>
    <n v="4.5830077953670917E-3"/>
    <n v="6.1106770604894564E-3"/>
    <n v="7.6383463256118203E-3"/>
  </r>
  <r>
    <x v="2"/>
    <x v="8"/>
    <x v="2"/>
    <n v="3.0553385302447282E-3"/>
    <n v="6.1106770604894564E-3"/>
    <n v="9.1660155907341834E-3"/>
    <n v="1.2221354120978913E-2"/>
    <n v="1.5276692651223641E-2"/>
  </r>
  <r>
    <x v="2"/>
    <x v="8"/>
    <x v="3"/>
    <n v="4.5830077953670917E-3"/>
    <n v="9.1660155907341834E-3"/>
    <n v="1.3749023386101277E-2"/>
    <n v="1.8332031181468367E-2"/>
    <n v="2.2915038976835462E-2"/>
  </r>
  <r>
    <x v="2"/>
    <x v="8"/>
    <x v="4"/>
    <n v="6.1106770604894564E-3"/>
    <n v="1.2221354120978913E-2"/>
    <n v="1.8332031181468367E-2"/>
    <n v="2.4442708241957826E-2"/>
    <n v="3.0553385302447281E-2"/>
  </r>
  <r>
    <x v="2"/>
    <x v="9"/>
    <x v="0"/>
    <n v="0"/>
    <n v="1.572911707231066E-3"/>
    <n v="2.3593675608465986E-3"/>
    <n v="3.145823414462132E-3"/>
    <n v="3.9322792680776646E-3"/>
  </r>
  <r>
    <x v="2"/>
    <x v="9"/>
    <x v="1"/>
    <n v="1.572911707231066E-3"/>
    <n v="3.145823414462132E-3"/>
    <n v="4.7187351216931971E-3"/>
    <n v="6.291646828924264E-3"/>
    <n v="7.8645585361553291E-3"/>
  </r>
  <r>
    <x v="2"/>
    <x v="9"/>
    <x v="2"/>
    <n v="3.145823414462132E-3"/>
    <n v="6.291646828924264E-3"/>
    <n v="9.4374702433863943E-3"/>
    <n v="1.2583293657848528E-2"/>
    <n v="1.5729117072310658E-2"/>
  </r>
  <r>
    <x v="2"/>
    <x v="9"/>
    <x v="3"/>
    <n v="4.7187351216931971E-3"/>
    <n v="9.4374702433863943E-3"/>
    <n v="1.4156205365079593E-2"/>
    <n v="1.8874940486772789E-2"/>
    <n v="2.3593675608465987E-2"/>
  </r>
  <r>
    <x v="2"/>
    <x v="9"/>
    <x v="4"/>
    <n v="6.291646828924264E-3"/>
    <n v="1.2583293657848528E-2"/>
    <n v="1.8874940486772789E-2"/>
    <n v="2.5166587315697056E-2"/>
    <n v="3.1458234144621317E-2"/>
  </r>
  <r>
    <x v="2"/>
    <x v="10"/>
    <x v="0"/>
    <n v="0"/>
    <n v="1.4990183077012514E-3"/>
    <n v="2.2485274615518767E-3"/>
    <n v="2.9980366154025028E-3"/>
    <n v="3.7475457692531283E-3"/>
  </r>
  <r>
    <x v="2"/>
    <x v="10"/>
    <x v="1"/>
    <n v="1.4990183077012514E-3"/>
    <n v="2.9980366154025028E-3"/>
    <n v="4.4970549231037535E-3"/>
    <n v="5.9960732308050055E-3"/>
    <n v="7.4950915385062567E-3"/>
  </r>
  <r>
    <x v="2"/>
    <x v="10"/>
    <x v="2"/>
    <n v="2.9980366154025028E-3"/>
    <n v="5.9960732308050055E-3"/>
    <n v="8.994109846207507E-3"/>
    <n v="1.1992146461610011E-2"/>
    <n v="1.4990183077012513E-2"/>
  </r>
  <r>
    <x v="2"/>
    <x v="10"/>
    <x v="3"/>
    <n v="4.4970549231037535E-3"/>
    <n v="8.994109846207507E-3"/>
    <n v="1.3491164769311262E-2"/>
    <n v="1.7988219692415014E-2"/>
    <n v="2.2485274615518771E-2"/>
  </r>
  <r>
    <x v="2"/>
    <x v="10"/>
    <x v="4"/>
    <n v="5.9960732308050055E-3"/>
    <n v="1.1992146461610011E-2"/>
    <n v="1.7988219692415014E-2"/>
    <n v="2.3984292923220022E-2"/>
    <n v="2.9980366154025027E-2"/>
  </r>
  <r>
    <x v="2"/>
    <x v="11"/>
    <x v="0"/>
    <n v="0"/>
    <n v="1.4637204528094158E-3"/>
    <n v="2.1955806792141232E-3"/>
    <n v="2.9274409056188316E-3"/>
    <n v="3.659301132023539E-3"/>
  </r>
  <r>
    <x v="2"/>
    <x v="11"/>
    <x v="1"/>
    <n v="1.4637204528094158E-3"/>
    <n v="2.9274409056188316E-3"/>
    <n v="4.3911613584282465E-3"/>
    <n v="5.8548818112376631E-3"/>
    <n v="7.318602264047078E-3"/>
  </r>
  <r>
    <x v="2"/>
    <x v="11"/>
    <x v="2"/>
    <n v="2.9274409056188316E-3"/>
    <n v="5.8548818112376631E-3"/>
    <n v="8.782322716856493E-3"/>
    <n v="1.1709763622475326E-2"/>
    <n v="1.4637204528094156E-2"/>
  </r>
  <r>
    <x v="2"/>
    <x v="11"/>
    <x v="3"/>
    <n v="4.3911613584282465E-3"/>
    <n v="8.782322716856493E-3"/>
    <n v="1.3173484075284741E-2"/>
    <n v="1.7564645433712986E-2"/>
    <n v="2.1955806792141236E-2"/>
  </r>
  <r>
    <x v="2"/>
    <x v="11"/>
    <x v="4"/>
    <n v="5.8548818112376631E-3"/>
    <n v="1.1709763622475326E-2"/>
    <n v="1.7564645433712986E-2"/>
    <n v="2.3419527244950653E-2"/>
    <n v="2.9274409056188312E-2"/>
  </r>
  <r>
    <x v="2"/>
    <x v="0"/>
    <x v="0"/>
    <n v="0"/>
    <n v="1.3275537381937635E-3"/>
    <n v="1.9913306072906452E-3"/>
    <n v="2.6551074763875269E-3"/>
    <n v="3.3188843454844087E-3"/>
  </r>
  <r>
    <x v="2"/>
    <x v="0"/>
    <x v="1"/>
    <n v="1.3275537381937635E-3"/>
    <n v="2.6551074763875269E-3"/>
    <n v="3.9826612145812904E-3"/>
    <n v="5.3102149527750539E-3"/>
    <n v="6.6377686909688174E-3"/>
  </r>
  <r>
    <x v="2"/>
    <x v="0"/>
    <x v="2"/>
    <n v="2.6551074763875269E-3"/>
    <n v="5.3102149527750539E-3"/>
    <n v="7.9653224291625808E-3"/>
    <n v="1.0620429905550108E-2"/>
    <n v="1.3275537381937635E-2"/>
  </r>
  <r>
    <x v="2"/>
    <x v="0"/>
    <x v="3"/>
    <n v="3.9826612145812904E-3"/>
    <n v="7.9653224291625808E-3"/>
    <n v="1.1947983643743871E-2"/>
    <n v="1.5930644858325162E-2"/>
    <n v="1.991330607290645E-2"/>
  </r>
  <r>
    <x v="2"/>
    <x v="0"/>
    <x v="4"/>
    <n v="5.3102149527750539E-3"/>
    <n v="1.0620429905550108E-2"/>
    <n v="1.5930644858325162E-2"/>
    <n v="2.1240859811100216E-2"/>
    <n v="2.6551074763875269E-2"/>
  </r>
  <r>
    <x v="2"/>
    <x v="1"/>
    <x v="0"/>
    <n v="0"/>
    <n v="1.5120945135965367E-3"/>
    <n v="2.2681417703948048E-3"/>
    <n v="3.0241890271930734E-3"/>
    <n v="3.7802362839913415E-3"/>
  </r>
  <r>
    <x v="2"/>
    <x v="1"/>
    <x v="1"/>
    <n v="1.5120945135965367E-3"/>
    <n v="3.0241890271930734E-3"/>
    <n v="4.5362835407896096E-3"/>
    <n v="6.0483780543861467E-3"/>
    <n v="7.560472567982683E-3"/>
  </r>
  <r>
    <x v="2"/>
    <x v="1"/>
    <x v="2"/>
    <n v="3.0241890271930734E-3"/>
    <n v="6.0483780543861467E-3"/>
    <n v="9.0725670815792192E-3"/>
    <n v="1.2096756108772293E-2"/>
    <n v="1.5120945135965366E-2"/>
  </r>
  <r>
    <x v="2"/>
    <x v="1"/>
    <x v="3"/>
    <n v="4.5362835407896096E-3"/>
    <n v="9.0725670815792192E-3"/>
    <n v="1.3608850622368829E-2"/>
    <n v="1.8145134163158438E-2"/>
    <n v="2.2681417703948048E-2"/>
  </r>
  <r>
    <x v="2"/>
    <x v="1"/>
    <x v="4"/>
    <n v="6.0483780543861467E-3"/>
    <n v="1.2096756108772293E-2"/>
    <n v="1.8145134163158438E-2"/>
    <n v="2.4193512217544587E-2"/>
    <n v="3.0241890271930732E-2"/>
  </r>
  <r>
    <x v="2"/>
    <x v="2"/>
    <x v="0"/>
    <n v="0"/>
    <n v="1.3341073571834028E-3"/>
    <n v="2.0011610357751038E-3"/>
    <n v="2.6682147143668056E-3"/>
    <n v="3.3352683929585066E-3"/>
  </r>
  <r>
    <x v="2"/>
    <x v="2"/>
    <x v="1"/>
    <n v="1.3341073571834028E-3"/>
    <n v="2.6682147143668056E-3"/>
    <n v="4.0023220715502076E-3"/>
    <n v="5.3364294287336113E-3"/>
    <n v="6.6705367859170132E-3"/>
  </r>
  <r>
    <x v="2"/>
    <x v="2"/>
    <x v="2"/>
    <n v="2.6682147143668056E-3"/>
    <n v="5.3364294287336113E-3"/>
    <n v="8.0046441431004152E-3"/>
    <n v="1.0672858857467223E-2"/>
    <n v="1.3341073571834026E-2"/>
  </r>
  <r>
    <x v="2"/>
    <x v="2"/>
    <x v="3"/>
    <n v="4.0023220715502076E-3"/>
    <n v="8.0046441431004152E-3"/>
    <n v="1.2006966214650625E-2"/>
    <n v="1.600928828620083E-2"/>
    <n v="2.001161035775104E-2"/>
  </r>
  <r>
    <x v="2"/>
    <x v="2"/>
    <x v="4"/>
    <n v="5.3364294287336113E-3"/>
    <n v="1.0672858857467223E-2"/>
    <n v="1.600928828620083E-2"/>
    <n v="2.1345717714934445E-2"/>
    <n v="2.6682147143668053E-2"/>
  </r>
  <r>
    <x v="3"/>
    <x v="3"/>
    <x v="0"/>
    <n v="0"/>
    <n v="1.6354735807916215E-3"/>
    <n v="2.4532103711874323E-3"/>
    <n v="3.2709471615832431E-3"/>
    <n v="4.0886839519790538E-3"/>
  </r>
  <r>
    <x v="3"/>
    <x v="3"/>
    <x v="1"/>
    <n v="1.6354735807916215E-3"/>
    <n v="3.2709471615832431E-3"/>
    <n v="4.9064207423748646E-3"/>
    <n v="6.5418943231664861E-3"/>
    <n v="8.1773679039581076E-3"/>
  </r>
  <r>
    <x v="3"/>
    <x v="3"/>
    <x v="2"/>
    <n v="3.2709471615832431E-3"/>
    <n v="6.5418943231664861E-3"/>
    <n v="9.8128414847497292E-3"/>
    <n v="1.3083788646332972E-2"/>
    <n v="1.6354735807916215E-2"/>
  </r>
  <r>
    <x v="3"/>
    <x v="3"/>
    <x v="3"/>
    <n v="4.9064207423748646E-3"/>
    <n v="9.8128414847497292E-3"/>
    <n v="1.4719262227124594E-2"/>
    <n v="1.9625682969499458E-2"/>
    <n v="2.4532103711874323E-2"/>
  </r>
  <r>
    <x v="3"/>
    <x v="3"/>
    <x v="4"/>
    <n v="6.5418943231664861E-3"/>
    <n v="1.3083788646332972E-2"/>
    <n v="1.9625682969499458E-2"/>
    <n v="2.6167577292665944E-2"/>
    <n v="3.2709471615832431E-2"/>
  </r>
  <r>
    <x v="3"/>
    <x v="4"/>
    <x v="0"/>
    <n v="0"/>
    <n v="1.674759955092431E-3"/>
    <n v="2.512139932638646E-3"/>
    <n v="3.349519910184862E-3"/>
    <n v="4.186899887731077E-3"/>
  </r>
  <r>
    <x v="3"/>
    <x v="4"/>
    <x v="1"/>
    <n v="1.674759955092431E-3"/>
    <n v="3.349519910184862E-3"/>
    <n v="5.0242798652772921E-3"/>
    <n v="6.6990398203697239E-3"/>
    <n v="8.373799775462154E-3"/>
  </r>
  <r>
    <x v="3"/>
    <x v="4"/>
    <x v="2"/>
    <n v="3.349519910184862E-3"/>
    <n v="6.6990398203697239E-3"/>
    <n v="1.0048559730554584E-2"/>
    <n v="1.3398079640739448E-2"/>
    <n v="1.6747599550924308E-2"/>
  </r>
  <r>
    <x v="3"/>
    <x v="4"/>
    <x v="3"/>
    <n v="5.0242798652772921E-3"/>
    <n v="1.0048559730554584E-2"/>
    <n v="1.5072839595831878E-2"/>
    <n v="2.0097119461109168E-2"/>
    <n v="2.5121399326386462E-2"/>
  </r>
  <r>
    <x v="3"/>
    <x v="4"/>
    <x v="4"/>
    <n v="6.6990398203697239E-3"/>
    <n v="1.3398079640739448E-2"/>
    <n v="2.0097119461109168E-2"/>
    <n v="2.6796159281478896E-2"/>
    <n v="3.3495199101848616E-2"/>
  </r>
  <r>
    <x v="3"/>
    <x v="5"/>
    <x v="0"/>
    <n v="0"/>
    <n v="1.5753564823908009E-3"/>
    <n v="2.3630347235862013E-3"/>
    <n v="3.1507129647816018E-3"/>
    <n v="3.9383912059770022E-3"/>
  </r>
  <r>
    <x v="3"/>
    <x v="5"/>
    <x v="1"/>
    <n v="1.5753564823908009E-3"/>
    <n v="3.1507129647816018E-3"/>
    <n v="4.7260694471724027E-3"/>
    <n v="6.3014259295632036E-3"/>
    <n v="7.8767824119540045E-3"/>
  </r>
  <r>
    <x v="3"/>
    <x v="5"/>
    <x v="2"/>
    <n v="3.1507129647816018E-3"/>
    <n v="6.3014259295632036E-3"/>
    <n v="9.4521388943448054E-3"/>
    <n v="1.2602851859126407E-2"/>
    <n v="1.5753564823908009E-2"/>
  </r>
  <r>
    <x v="3"/>
    <x v="5"/>
    <x v="3"/>
    <n v="4.7260694471724027E-3"/>
    <n v="9.4521388943448054E-3"/>
    <n v="1.4178208341517208E-2"/>
    <n v="1.8904277788689611E-2"/>
    <n v="2.3630347235862013E-2"/>
  </r>
  <r>
    <x v="3"/>
    <x v="5"/>
    <x v="4"/>
    <n v="6.3014259295632036E-3"/>
    <n v="1.2602851859126407E-2"/>
    <n v="1.8904277788689611E-2"/>
    <n v="2.5205703718252814E-2"/>
    <n v="3.1507129647816018E-2"/>
  </r>
  <r>
    <x v="3"/>
    <x v="6"/>
    <x v="0"/>
    <n v="0"/>
    <n v="2.1523790149605712E-3"/>
    <n v="3.2285685224408564E-3"/>
    <n v="4.3047580299211425E-3"/>
    <n v="5.3809475374014277E-3"/>
  </r>
  <r>
    <x v="3"/>
    <x v="6"/>
    <x v="1"/>
    <n v="2.1523790149605712E-3"/>
    <n v="4.3047580299211425E-3"/>
    <n v="6.4571370448817129E-3"/>
    <n v="8.609516059842285E-3"/>
    <n v="1.0761895074802855E-2"/>
  </r>
  <r>
    <x v="3"/>
    <x v="6"/>
    <x v="2"/>
    <n v="4.3047580299211425E-3"/>
    <n v="8.609516059842285E-3"/>
    <n v="1.2914274089763426E-2"/>
    <n v="1.721903211968457E-2"/>
    <n v="2.1523790149605711E-2"/>
  </r>
  <r>
    <x v="3"/>
    <x v="6"/>
    <x v="3"/>
    <n v="6.4571370448817129E-3"/>
    <n v="1.2914274089763426E-2"/>
    <n v="1.937141113464514E-2"/>
    <n v="2.5828548179526852E-2"/>
    <n v="3.228568522440857E-2"/>
  </r>
  <r>
    <x v="3"/>
    <x v="6"/>
    <x v="4"/>
    <n v="8.609516059842285E-3"/>
    <n v="1.721903211968457E-2"/>
    <n v="2.5828548179526852E-2"/>
    <n v="3.443806423936914E-2"/>
    <n v="4.3047580299211421E-2"/>
  </r>
  <r>
    <x v="3"/>
    <x v="7"/>
    <x v="0"/>
    <n v="0"/>
    <n v="0"/>
    <n v="0"/>
    <n v="0"/>
    <n v="0"/>
  </r>
  <r>
    <x v="3"/>
    <x v="7"/>
    <x v="1"/>
    <n v="0"/>
    <n v="0"/>
    <n v="0"/>
    <n v="0"/>
    <n v="0"/>
  </r>
  <r>
    <x v="3"/>
    <x v="7"/>
    <x v="2"/>
    <n v="0"/>
    <n v="0"/>
    <n v="0"/>
    <n v="0"/>
    <n v="0"/>
  </r>
  <r>
    <x v="3"/>
    <x v="7"/>
    <x v="3"/>
    <n v="0"/>
    <n v="0"/>
    <n v="0"/>
    <n v="0"/>
    <n v="0"/>
  </r>
  <r>
    <x v="3"/>
    <x v="7"/>
    <x v="4"/>
    <n v="0"/>
    <n v="0"/>
    <n v="0"/>
    <n v="0"/>
    <n v="0"/>
  </r>
  <r>
    <x v="3"/>
    <x v="8"/>
    <x v="0"/>
    <n v="0"/>
    <n v="0"/>
    <n v="0"/>
    <n v="0"/>
    <n v="0"/>
  </r>
  <r>
    <x v="3"/>
    <x v="8"/>
    <x v="1"/>
    <n v="0"/>
    <n v="0"/>
    <n v="0"/>
    <n v="0"/>
    <n v="0"/>
  </r>
  <r>
    <x v="3"/>
    <x v="8"/>
    <x v="2"/>
    <n v="0"/>
    <n v="0"/>
    <n v="0"/>
    <n v="0"/>
    <n v="0"/>
  </r>
  <r>
    <x v="3"/>
    <x v="8"/>
    <x v="3"/>
    <n v="0"/>
    <n v="0"/>
    <n v="0"/>
    <n v="0"/>
    <n v="0"/>
  </r>
  <r>
    <x v="3"/>
    <x v="8"/>
    <x v="4"/>
    <n v="0"/>
    <n v="0"/>
    <n v="0"/>
    <n v="0"/>
    <n v="0"/>
  </r>
  <r>
    <x v="3"/>
    <x v="9"/>
    <x v="0"/>
    <n v="0"/>
    <n v="0"/>
    <n v="0"/>
    <n v="0"/>
    <n v="0"/>
  </r>
  <r>
    <x v="3"/>
    <x v="9"/>
    <x v="1"/>
    <n v="0"/>
    <n v="0"/>
    <n v="0"/>
    <n v="0"/>
    <n v="0"/>
  </r>
  <r>
    <x v="3"/>
    <x v="9"/>
    <x v="2"/>
    <n v="0"/>
    <n v="0"/>
    <n v="0"/>
    <n v="0"/>
    <n v="0"/>
  </r>
  <r>
    <x v="3"/>
    <x v="9"/>
    <x v="3"/>
    <n v="0"/>
    <n v="0"/>
    <n v="0"/>
    <n v="0"/>
    <n v="0"/>
  </r>
  <r>
    <x v="3"/>
    <x v="9"/>
    <x v="4"/>
    <n v="0"/>
    <n v="0"/>
    <n v="0"/>
    <n v="0"/>
    <n v="0"/>
  </r>
  <r>
    <x v="3"/>
    <x v="10"/>
    <x v="0"/>
    <n v="0"/>
    <n v="0"/>
    <n v="0"/>
    <n v="0"/>
    <n v="0"/>
  </r>
  <r>
    <x v="3"/>
    <x v="10"/>
    <x v="1"/>
    <n v="0"/>
    <n v="0"/>
    <n v="0"/>
    <n v="0"/>
    <n v="0"/>
  </r>
  <r>
    <x v="3"/>
    <x v="10"/>
    <x v="2"/>
    <n v="0"/>
    <n v="0"/>
    <n v="0"/>
    <n v="0"/>
    <n v="0"/>
  </r>
  <r>
    <x v="3"/>
    <x v="10"/>
    <x v="3"/>
    <n v="0"/>
    <n v="0"/>
    <n v="0"/>
    <n v="0"/>
    <n v="0"/>
  </r>
  <r>
    <x v="3"/>
    <x v="10"/>
    <x v="4"/>
    <n v="0"/>
    <n v="0"/>
    <n v="0"/>
    <n v="0"/>
    <n v="0"/>
  </r>
  <r>
    <x v="3"/>
    <x v="11"/>
    <x v="0"/>
    <n v="0"/>
    <n v="0"/>
    <n v="0"/>
    <n v="0"/>
    <n v="0"/>
  </r>
  <r>
    <x v="3"/>
    <x v="11"/>
    <x v="1"/>
    <n v="0"/>
    <n v="0"/>
    <n v="0"/>
    <n v="0"/>
    <n v="0"/>
  </r>
  <r>
    <x v="3"/>
    <x v="11"/>
    <x v="2"/>
    <n v="0"/>
    <n v="0"/>
    <n v="0"/>
    <n v="0"/>
    <n v="0"/>
  </r>
  <r>
    <x v="3"/>
    <x v="11"/>
    <x v="3"/>
    <n v="0"/>
    <n v="0"/>
    <n v="0"/>
    <n v="0"/>
    <n v="0"/>
  </r>
  <r>
    <x v="3"/>
    <x v="11"/>
    <x v="4"/>
    <n v="0"/>
    <n v="0"/>
    <n v="0"/>
    <n v="0"/>
    <n v="0"/>
  </r>
  <r>
    <x v="3"/>
    <x v="0"/>
    <x v="0"/>
    <n v="0"/>
    <n v="0"/>
    <n v="0"/>
    <n v="0"/>
    <n v="0"/>
  </r>
  <r>
    <x v="3"/>
    <x v="0"/>
    <x v="1"/>
    <n v="0"/>
    <n v="0"/>
    <n v="0"/>
    <n v="0"/>
    <n v="0"/>
  </r>
  <r>
    <x v="3"/>
    <x v="0"/>
    <x v="2"/>
    <n v="0"/>
    <n v="0"/>
    <n v="0"/>
    <n v="0"/>
    <n v="0"/>
  </r>
  <r>
    <x v="3"/>
    <x v="0"/>
    <x v="3"/>
    <n v="0"/>
    <n v="0"/>
    <n v="0"/>
    <n v="0"/>
    <n v="0"/>
  </r>
  <r>
    <x v="3"/>
    <x v="0"/>
    <x v="4"/>
    <n v="0"/>
    <n v="0"/>
    <n v="0"/>
    <n v="0"/>
    <n v="0"/>
  </r>
  <r>
    <x v="3"/>
    <x v="1"/>
    <x v="0"/>
    <n v="0"/>
    <n v="0"/>
    <n v="0"/>
    <n v="0"/>
    <n v="0"/>
  </r>
  <r>
    <x v="3"/>
    <x v="1"/>
    <x v="1"/>
    <n v="0"/>
    <n v="0"/>
    <n v="0"/>
    <n v="0"/>
    <n v="0"/>
  </r>
  <r>
    <x v="3"/>
    <x v="1"/>
    <x v="2"/>
    <n v="0"/>
    <n v="0"/>
    <n v="0"/>
    <n v="0"/>
    <n v="0"/>
  </r>
  <r>
    <x v="3"/>
    <x v="1"/>
    <x v="3"/>
    <n v="0"/>
    <n v="0"/>
    <n v="0"/>
    <n v="0"/>
    <n v="0"/>
  </r>
  <r>
    <x v="3"/>
    <x v="1"/>
    <x v="4"/>
    <n v="0"/>
    <n v="0"/>
    <n v="0"/>
    <n v="0"/>
    <n v="0"/>
  </r>
  <r>
    <x v="3"/>
    <x v="2"/>
    <x v="0"/>
    <n v="0"/>
    <n v="0"/>
    <n v="0"/>
    <n v="0"/>
    <n v="0"/>
  </r>
  <r>
    <x v="3"/>
    <x v="2"/>
    <x v="1"/>
    <n v="0"/>
    <n v="0"/>
    <n v="0"/>
    <n v="0"/>
    <n v="0"/>
  </r>
  <r>
    <x v="3"/>
    <x v="2"/>
    <x v="2"/>
    <n v="0"/>
    <n v="0"/>
    <n v="0"/>
    <n v="0"/>
    <n v="0"/>
  </r>
  <r>
    <x v="3"/>
    <x v="2"/>
    <x v="3"/>
    <n v="0"/>
    <n v="0"/>
    <n v="0"/>
    <n v="0"/>
    <n v="0"/>
  </r>
  <r>
    <x v="3"/>
    <x v="2"/>
    <x v="4"/>
    <n v="0"/>
    <n v="0"/>
    <n v="0"/>
    <n v="0"/>
    <n v="0"/>
  </r>
  <r>
    <x v="4"/>
    <x v="3"/>
    <x v="0"/>
    <n v="0"/>
    <n v="1.5858119560876766E-3"/>
    <n v="2.3787179341315146E-3"/>
    <n v="3.1716239121753532E-3"/>
    <n v="3.9645298902191914E-3"/>
  </r>
  <r>
    <x v="4"/>
    <x v="3"/>
    <x v="1"/>
    <n v="1.5858119560876766E-3"/>
    <n v="3.1716239121753532E-3"/>
    <n v="4.7574358682630291E-3"/>
    <n v="6.3432478243507064E-3"/>
    <n v="7.9290597804383828E-3"/>
  </r>
  <r>
    <x v="4"/>
    <x v="3"/>
    <x v="2"/>
    <n v="3.1716239121753532E-3"/>
    <n v="6.3432478243507064E-3"/>
    <n v="9.5148717365260583E-3"/>
    <n v="1.2686495648701413E-2"/>
    <n v="1.5858119560876766E-2"/>
  </r>
  <r>
    <x v="4"/>
    <x v="3"/>
    <x v="3"/>
    <n v="4.7574358682630291E-3"/>
    <n v="9.5148717365260583E-3"/>
    <n v="1.427230760478909E-2"/>
    <n v="1.9029743473052117E-2"/>
    <n v="2.3787179341315148E-2"/>
  </r>
  <r>
    <x v="4"/>
    <x v="3"/>
    <x v="4"/>
    <n v="6.3432478243507064E-3"/>
    <n v="1.2686495648701413E-2"/>
    <n v="1.9029743473052117E-2"/>
    <n v="2.5372991297402826E-2"/>
    <n v="3.1716239121753531E-2"/>
  </r>
  <r>
    <x v="4"/>
    <x v="4"/>
    <x v="0"/>
    <n v="0"/>
    <n v="1.3523900575314141E-3"/>
    <n v="2.0285850862971208E-3"/>
    <n v="2.7047801150628281E-3"/>
    <n v="3.3809751438285351E-3"/>
  </r>
  <r>
    <x v="4"/>
    <x v="4"/>
    <x v="1"/>
    <n v="1.3523900575314141E-3"/>
    <n v="2.7047801150628281E-3"/>
    <n v="4.0571701725942416E-3"/>
    <n v="5.4095602301256563E-3"/>
    <n v="6.7619502876570701E-3"/>
  </r>
  <r>
    <x v="4"/>
    <x v="4"/>
    <x v="2"/>
    <n v="2.7047801150628281E-3"/>
    <n v="5.4095602301256563E-3"/>
    <n v="8.1143403451884831E-3"/>
    <n v="1.0819120460251313E-2"/>
    <n v="1.352390057531414E-2"/>
  </r>
  <r>
    <x v="4"/>
    <x v="4"/>
    <x v="3"/>
    <n v="4.0571701725942416E-3"/>
    <n v="8.1143403451884831E-3"/>
    <n v="1.2171510517782726E-2"/>
    <n v="1.6228680690376966E-2"/>
    <n v="2.0285850862971209E-2"/>
  </r>
  <r>
    <x v="4"/>
    <x v="4"/>
    <x v="4"/>
    <n v="5.4095602301256563E-3"/>
    <n v="1.0819120460251313E-2"/>
    <n v="1.6228680690376966E-2"/>
    <n v="2.1638240920502625E-2"/>
    <n v="2.704780115062828E-2"/>
  </r>
  <r>
    <x v="4"/>
    <x v="5"/>
    <x v="0"/>
    <n v="0"/>
    <n v="1.5239635488694021E-3"/>
    <n v="2.2859453233041028E-3"/>
    <n v="3.0479270977388042E-3"/>
    <n v="3.8099088721735052E-3"/>
  </r>
  <r>
    <x v="4"/>
    <x v="5"/>
    <x v="1"/>
    <n v="1.5239635488694021E-3"/>
    <n v="3.0479270977388042E-3"/>
    <n v="4.5718906466082057E-3"/>
    <n v="6.0958541954776084E-3"/>
    <n v="7.6198177443470103E-3"/>
  </r>
  <r>
    <x v="4"/>
    <x v="5"/>
    <x v="2"/>
    <n v="3.0479270977388042E-3"/>
    <n v="6.0958541954776084E-3"/>
    <n v="9.1437812932164114E-3"/>
    <n v="1.2191708390955217E-2"/>
    <n v="1.5239635488694021E-2"/>
  </r>
  <r>
    <x v="4"/>
    <x v="5"/>
    <x v="3"/>
    <n v="4.5718906466082057E-3"/>
    <n v="9.1437812932164114E-3"/>
    <n v="1.371567193982462E-2"/>
    <n v="1.8287562586432823E-2"/>
    <n v="2.2859453233041033E-2"/>
  </r>
  <r>
    <x v="4"/>
    <x v="5"/>
    <x v="4"/>
    <n v="6.0958541954776084E-3"/>
    <n v="1.2191708390955217E-2"/>
    <n v="1.8287562586432823E-2"/>
    <n v="2.4383416781910434E-2"/>
    <n v="3.0479270977388041E-2"/>
  </r>
  <r>
    <x v="4"/>
    <x v="6"/>
    <x v="0"/>
    <n v="0"/>
    <n v="1.3228551717871337E-3"/>
    <n v="1.9842827576807003E-3"/>
    <n v="2.6457103435742675E-3"/>
    <n v="3.3071379294678342E-3"/>
  </r>
  <r>
    <x v="4"/>
    <x v="6"/>
    <x v="1"/>
    <n v="1.3228551717871337E-3"/>
    <n v="2.6457103435742675E-3"/>
    <n v="3.9685655153614005E-3"/>
    <n v="5.2914206871485349E-3"/>
    <n v="6.6142758589356684E-3"/>
  </r>
  <r>
    <x v="4"/>
    <x v="6"/>
    <x v="2"/>
    <n v="2.6457103435742675E-3"/>
    <n v="5.2914206871485349E-3"/>
    <n v="7.9371310307228011E-3"/>
    <n v="1.058284137429707E-2"/>
    <n v="1.3228551717871337E-2"/>
  </r>
  <r>
    <x v="4"/>
    <x v="6"/>
    <x v="3"/>
    <n v="3.9685655153614005E-3"/>
    <n v="7.9371310307228011E-3"/>
    <n v="1.1905696546084204E-2"/>
    <n v="1.5874262061445602E-2"/>
    <n v="1.9842827576807005E-2"/>
  </r>
  <r>
    <x v="4"/>
    <x v="6"/>
    <x v="4"/>
    <n v="5.2914206871485349E-3"/>
    <n v="1.058284137429707E-2"/>
    <n v="1.5874262061445602E-2"/>
    <n v="2.116568274859414E-2"/>
    <n v="2.6457103435742674E-2"/>
  </r>
  <r>
    <x v="4"/>
    <x v="7"/>
    <x v="0"/>
    <n v="0"/>
    <n v="2.0175617703995035E-3"/>
    <n v="3.0263426555992546E-3"/>
    <n v="4.035123540799007E-3"/>
    <n v="5.0439044259987581E-3"/>
  </r>
  <r>
    <x v="4"/>
    <x v="7"/>
    <x v="1"/>
    <n v="2.0175617703995035E-3"/>
    <n v="4.035123540799007E-3"/>
    <n v="6.0526853111985092E-3"/>
    <n v="8.0702470815980139E-3"/>
    <n v="1.0087808851997516E-2"/>
  </r>
  <r>
    <x v="4"/>
    <x v="7"/>
    <x v="2"/>
    <n v="4.035123540799007E-3"/>
    <n v="8.0702470815980139E-3"/>
    <n v="1.2105370622397018E-2"/>
    <n v="1.6140494163196028E-2"/>
    <n v="2.0175617703995032E-2"/>
  </r>
  <r>
    <x v="4"/>
    <x v="7"/>
    <x v="3"/>
    <n v="6.0526853111985092E-3"/>
    <n v="1.2105370622397018E-2"/>
    <n v="1.815805593359553E-2"/>
    <n v="2.4210741244794037E-2"/>
    <n v="3.0263426555992547E-2"/>
  </r>
  <r>
    <x v="4"/>
    <x v="7"/>
    <x v="4"/>
    <n v="8.0702470815980139E-3"/>
    <n v="1.6140494163196028E-2"/>
    <n v="2.4210741244794037E-2"/>
    <n v="3.2280988326392056E-2"/>
    <n v="4.0351235407990065E-2"/>
  </r>
  <r>
    <x v="4"/>
    <x v="8"/>
    <x v="0"/>
    <n v="0"/>
    <n v="1.9622202345322744E-3"/>
    <n v="2.9433303517984117E-3"/>
    <n v="3.9244404690645489E-3"/>
    <n v="4.9055505863306861E-3"/>
  </r>
  <r>
    <x v="4"/>
    <x v="8"/>
    <x v="1"/>
    <n v="1.9622202345322744E-3"/>
    <n v="3.9244404690645489E-3"/>
    <n v="5.8866607035968233E-3"/>
    <n v="7.8488809381290978E-3"/>
    <n v="9.8111011726613722E-3"/>
  </r>
  <r>
    <x v="4"/>
    <x v="8"/>
    <x v="2"/>
    <n v="3.9244404690645489E-3"/>
    <n v="7.8488809381290978E-3"/>
    <n v="1.1773321407193647E-2"/>
    <n v="1.5697761876258196E-2"/>
    <n v="1.9622202345322744E-2"/>
  </r>
  <r>
    <x v="4"/>
    <x v="8"/>
    <x v="3"/>
    <n v="5.8866607035968233E-3"/>
    <n v="1.1773321407193647E-2"/>
    <n v="1.7659982110790472E-2"/>
    <n v="2.3546642814387293E-2"/>
    <n v="2.9433303517984115E-2"/>
  </r>
  <r>
    <x v="4"/>
    <x v="8"/>
    <x v="4"/>
    <n v="7.8488809381290978E-3"/>
    <n v="1.5697761876258196E-2"/>
    <n v="2.3546642814387293E-2"/>
    <n v="3.1395523752516391E-2"/>
    <n v="3.9244404690645489E-2"/>
  </r>
  <r>
    <x v="4"/>
    <x v="9"/>
    <x v="0"/>
    <n v="0"/>
    <n v="1.9327958605799582E-3"/>
    <n v="2.8991937908699368E-3"/>
    <n v="3.8655917211599163E-3"/>
    <n v="4.831989651449895E-3"/>
  </r>
  <r>
    <x v="4"/>
    <x v="9"/>
    <x v="1"/>
    <n v="1.9327958605799582E-3"/>
    <n v="3.8655917211599163E-3"/>
    <n v="5.7983875817398736E-3"/>
    <n v="7.7311834423198326E-3"/>
    <n v="9.6639793028997899E-3"/>
  </r>
  <r>
    <x v="4"/>
    <x v="9"/>
    <x v="2"/>
    <n v="3.8655917211599163E-3"/>
    <n v="7.7311834423198326E-3"/>
    <n v="1.1596775163479747E-2"/>
    <n v="1.5462366884639665E-2"/>
    <n v="1.932795860579958E-2"/>
  </r>
  <r>
    <x v="4"/>
    <x v="9"/>
    <x v="3"/>
    <n v="5.7983875817398736E-3"/>
    <n v="1.1596775163479747E-2"/>
    <n v="1.7395162745219621E-2"/>
    <n v="2.3193550326959494E-2"/>
    <n v="2.8991937908699368E-2"/>
  </r>
  <r>
    <x v="4"/>
    <x v="9"/>
    <x v="4"/>
    <n v="7.7311834423198326E-3"/>
    <n v="1.5462366884639665E-2"/>
    <n v="2.3193550326959494E-2"/>
    <n v="3.0924733769279331E-2"/>
    <n v="3.865591721159916E-2"/>
  </r>
  <r>
    <x v="4"/>
    <x v="10"/>
    <x v="0"/>
    <n v="0"/>
    <n v="1.7497809427645073E-3"/>
    <n v="2.6246714141467606E-3"/>
    <n v="3.4995618855290147E-3"/>
    <n v="4.3744523569112679E-3"/>
  </r>
  <r>
    <x v="4"/>
    <x v="10"/>
    <x v="1"/>
    <n v="1.7497809427645073E-3"/>
    <n v="3.4995618855290147E-3"/>
    <n v="5.2493428282935212E-3"/>
    <n v="6.9991237710580294E-3"/>
    <n v="8.7489047138225359E-3"/>
  </r>
  <r>
    <x v="4"/>
    <x v="10"/>
    <x v="2"/>
    <n v="3.4995618855290147E-3"/>
    <n v="6.9991237710580294E-3"/>
    <n v="1.0498685656587042E-2"/>
    <n v="1.3998247542116059E-2"/>
    <n v="1.7497809427645072E-2"/>
  </r>
  <r>
    <x v="4"/>
    <x v="10"/>
    <x v="3"/>
    <n v="5.2493428282935212E-3"/>
    <n v="1.0498685656587042E-2"/>
    <n v="1.5748028484880564E-2"/>
    <n v="2.0997371313174085E-2"/>
    <n v="2.6246714141467606E-2"/>
  </r>
  <r>
    <x v="4"/>
    <x v="10"/>
    <x v="4"/>
    <n v="6.9991237710580294E-3"/>
    <n v="1.3998247542116059E-2"/>
    <n v="2.0997371313174085E-2"/>
    <n v="2.7996495084232118E-2"/>
    <n v="3.4995618855290143E-2"/>
  </r>
  <r>
    <x v="4"/>
    <x v="11"/>
    <x v="0"/>
    <n v="0"/>
    <n v="1.9189000300322409E-3"/>
    <n v="2.8783500450483609E-3"/>
    <n v="3.8378000600644818E-3"/>
    <n v="4.7972500750806018E-3"/>
  </r>
  <r>
    <x v="4"/>
    <x v="11"/>
    <x v="1"/>
    <n v="1.9189000300322409E-3"/>
    <n v="3.8378000600644818E-3"/>
    <n v="5.7567000900967218E-3"/>
    <n v="7.6756001201289635E-3"/>
    <n v="9.5945001501612035E-3"/>
  </r>
  <r>
    <x v="4"/>
    <x v="11"/>
    <x v="2"/>
    <n v="3.8378000600644818E-3"/>
    <n v="7.6756001201289635E-3"/>
    <n v="1.1513400180193444E-2"/>
    <n v="1.5351200240257927E-2"/>
    <n v="1.9189000300322407E-2"/>
  </r>
  <r>
    <x v="4"/>
    <x v="11"/>
    <x v="3"/>
    <n v="5.7567000900967218E-3"/>
    <n v="1.1513400180193444E-2"/>
    <n v="1.7270100270290165E-2"/>
    <n v="2.3026800360386887E-2"/>
    <n v="2.8783500450483612E-2"/>
  </r>
  <r>
    <x v="4"/>
    <x v="11"/>
    <x v="4"/>
    <n v="7.6756001201289635E-3"/>
    <n v="1.5351200240257927E-2"/>
    <n v="2.3026800360386887E-2"/>
    <n v="3.0702400480515854E-2"/>
    <n v="3.8378000600644814E-2"/>
  </r>
  <r>
    <x v="4"/>
    <x v="0"/>
    <x v="0"/>
    <n v="0"/>
    <n v="1.911788071083977E-3"/>
    <n v="2.8676821066259653E-3"/>
    <n v="3.823576142167954E-3"/>
    <n v="4.7794701777099423E-3"/>
  </r>
  <r>
    <x v="4"/>
    <x v="0"/>
    <x v="1"/>
    <n v="1.911788071083977E-3"/>
    <n v="3.823576142167954E-3"/>
    <n v="5.7353642132519306E-3"/>
    <n v="7.6471522843359081E-3"/>
    <n v="9.5589403554198846E-3"/>
  </r>
  <r>
    <x v="4"/>
    <x v="0"/>
    <x v="2"/>
    <n v="3.823576142167954E-3"/>
    <n v="7.6471522843359081E-3"/>
    <n v="1.1470728426503861E-2"/>
    <n v="1.5294304568671816E-2"/>
    <n v="1.9117880710839769E-2"/>
  </r>
  <r>
    <x v="4"/>
    <x v="0"/>
    <x v="3"/>
    <n v="5.7353642132519306E-3"/>
    <n v="1.1470728426503861E-2"/>
    <n v="1.7206092639755793E-2"/>
    <n v="2.2941456853007722E-2"/>
    <n v="2.8676821066259656E-2"/>
  </r>
  <r>
    <x v="4"/>
    <x v="0"/>
    <x v="4"/>
    <n v="7.6471522843359081E-3"/>
    <n v="1.5294304568671816E-2"/>
    <n v="2.2941456853007722E-2"/>
    <n v="3.0588609137343632E-2"/>
    <n v="3.8235761421679539E-2"/>
  </r>
  <r>
    <x v="4"/>
    <x v="1"/>
    <x v="0"/>
    <n v="0"/>
    <n v="1.820303154546286E-3"/>
    <n v="2.7304547318194291E-3"/>
    <n v="3.6406063090925721E-3"/>
    <n v="4.5507578863657151E-3"/>
  </r>
  <r>
    <x v="4"/>
    <x v="1"/>
    <x v="1"/>
    <n v="1.820303154546286E-3"/>
    <n v="3.6406063090925721E-3"/>
    <n v="5.4609094636388581E-3"/>
    <n v="7.2812126181851441E-3"/>
    <n v="9.1015157727314302E-3"/>
  </r>
  <r>
    <x v="4"/>
    <x v="1"/>
    <x v="2"/>
    <n v="3.6406063090925721E-3"/>
    <n v="7.2812126181851441E-3"/>
    <n v="1.0921818927277716E-2"/>
    <n v="1.4562425236370288E-2"/>
    <n v="1.820303154546286E-2"/>
  </r>
  <r>
    <x v="4"/>
    <x v="1"/>
    <x v="3"/>
    <n v="5.4609094636388581E-3"/>
    <n v="1.0921818927277716E-2"/>
    <n v="1.6382728390916576E-2"/>
    <n v="2.1843637854555432E-2"/>
    <n v="2.7304547318194289E-2"/>
  </r>
  <r>
    <x v="4"/>
    <x v="1"/>
    <x v="4"/>
    <n v="7.2812126181851441E-3"/>
    <n v="1.4562425236370288E-2"/>
    <n v="2.1843637854555432E-2"/>
    <n v="2.9124850472740577E-2"/>
    <n v="3.6406063090925721E-2"/>
  </r>
  <r>
    <x v="4"/>
    <x v="2"/>
    <x v="0"/>
    <n v="0"/>
    <n v="1.6198619199637749E-3"/>
    <n v="2.429792879945662E-3"/>
    <n v="3.2397238399275497E-3"/>
    <n v="4.0496547999094371E-3"/>
  </r>
  <r>
    <x v="4"/>
    <x v="2"/>
    <x v="1"/>
    <n v="1.6198619199637749E-3"/>
    <n v="3.2397238399275497E-3"/>
    <n v="4.8595857598913239E-3"/>
    <n v="6.4794476798550995E-3"/>
    <n v="8.0993095998188741E-3"/>
  </r>
  <r>
    <x v="4"/>
    <x v="2"/>
    <x v="2"/>
    <n v="3.2397238399275497E-3"/>
    <n v="6.4794476798550995E-3"/>
    <n v="9.7191715197826479E-3"/>
    <n v="1.2958895359710199E-2"/>
    <n v="1.6198619199637748E-2"/>
  </r>
  <r>
    <x v="4"/>
    <x v="2"/>
    <x v="3"/>
    <n v="4.8595857598913239E-3"/>
    <n v="9.7191715197826479E-3"/>
    <n v="1.4578757279673974E-2"/>
    <n v="1.9438343039565296E-2"/>
    <n v="2.4297928799456622E-2"/>
  </r>
  <r>
    <x v="4"/>
    <x v="2"/>
    <x v="4"/>
    <n v="6.4794476798550995E-3"/>
    <n v="1.2958895359710199E-2"/>
    <n v="1.9438343039565296E-2"/>
    <n v="2.5917790719420398E-2"/>
    <n v="3.2397238399275496E-2"/>
  </r>
  <r>
    <x v="5"/>
    <x v="3"/>
    <x v="0"/>
    <n v="0"/>
    <n v="1.6996479811201598E-3"/>
    <n v="2.5494719716802395E-3"/>
    <n v="3.3992959622403196E-3"/>
    <n v="4.2491199528003993E-3"/>
  </r>
  <r>
    <x v="5"/>
    <x v="3"/>
    <x v="1"/>
    <n v="1.6996479811201598E-3"/>
    <n v="3.3992959622403196E-3"/>
    <n v="5.098943943360479E-3"/>
    <n v="6.7985919244806393E-3"/>
    <n v="8.4982399056007987E-3"/>
  </r>
  <r>
    <x v="5"/>
    <x v="3"/>
    <x v="2"/>
    <n v="3.3992959622403196E-3"/>
    <n v="6.7985919244806393E-3"/>
    <n v="1.0197887886720958E-2"/>
    <n v="1.3597183848961279E-2"/>
    <n v="1.6996479811201597E-2"/>
  </r>
  <r>
    <x v="5"/>
    <x v="3"/>
    <x v="3"/>
    <n v="5.098943943360479E-3"/>
    <n v="1.0197887886720958E-2"/>
    <n v="1.5296831830081438E-2"/>
    <n v="2.0395775773441916E-2"/>
    <n v="2.5494719716802394E-2"/>
  </r>
  <r>
    <x v="5"/>
    <x v="3"/>
    <x v="4"/>
    <n v="6.7985919244806393E-3"/>
    <n v="1.3597183848961279E-2"/>
    <n v="2.0395775773441916E-2"/>
    <n v="2.7194367697922557E-2"/>
    <n v="3.3992959622403195E-2"/>
  </r>
  <r>
    <x v="5"/>
    <x v="4"/>
    <x v="0"/>
    <n v="0"/>
    <n v="1.7500143783132688E-3"/>
    <n v="2.6250215674699031E-3"/>
    <n v="3.5000287566265375E-3"/>
    <n v="4.3750359457831716E-3"/>
  </r>
  <r>
    <x v="5"/>
    <x v="4"/>
    <x v="1"/>
    <n v="1.7500143783132688E-3"/>
    <n v="3.5000287566265375E-3"/>
    <n v="5.2500431349398061E-3"/>
    <n v="7.0000575132530751E-3"/>
    <n v="8.7500718915663432E-3"/>
  </r>
  <r>
    <x v="5"/>
    <x v="4"/>
    <x v="2"/>
    <n v="3.5000287566265375E-3"/>
    <n v="7.0000575132530751E-3"/>
    <n v="1.0500086269879612E-2"/>
    <n v="1.400011502650615E-2"/>
    <n v="1.7500143783132686E-2"/>
  </r>
  <r>
    <x v="5"/>
    <x v="4"/>
    <x v="3"/>
    <n v="5.2500431349398061E-3"/>
    <n v="1.0500086269879612E-2"/>
    <n v="1.5750129404819419E-2"/>
    <n v="2.1000172539759224E-2"/>
    <n v="2.625021567469903E-2"/>
  </r>
  <r>
    <x v="5"/>
    <x v="4"/>
    <x v="4"/>
    <n v="7.0000575132530751E-3"/>
    <n v="1.400011502650615E-2"/>
    <n v="2.1000172539759224E-2"/>
    <n v="2.80002300530123E-2"/>
    <n v="3.5000287566265373E-2"/>
  </r>
  <r>
    <x v="6"/>
    <x v="12"/>
    <x v="5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06">
  <r>
    <x v="0"/>
    <x v="0"/>
    <x v="0"/>
    <n v="0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101705242935312E-3"/>
    <n v="2.2652557864402969E-3"/>
    <n v="3.0203410485870625E-3"/>
    <n v="3.7754263107338281E-3"/>
  </r>
  <r>
    <x v="0"/>
    <x v="1"/>
    <x v="1"/>
    <n v="1.5101705242935312E-3"/>
    <n v="3.0203410485870625E-3"/>
    <n v="4.5305115728805937E-3"/>
    <n v="6.040682097174125E-3"/>
    <n v="7.5508526214676562E-3"/>
  </r>
  <r>
    <x v="0"/>
    <x v="1"/>
    <x v="2"/>
    <n v="3.0203410485870625E-3"/>
    <n v="6.040682097174125E-3"/>
    <n v="9.0610231457611875E-3"/>
    <n v="1.208136419434825E-2"/>
    <n v="1.5101705242935312E-2"/>
  </r>
  <r>
    <x v="0"/>
    <x v="1"/>
    <x v="3"/>
    <n v="4.5305115728805937E-3"/>
    <n v="9.0610231457611875E-3"/>
    <n v="1.3591534718641782E-2"/>
    <n v="1.8122046291522375E-2"/>
    <n v="2.3881329827081906E-2"/>
  </r>
  <r>
    <x v="0"/>
    <x v="1"/>
    <x v="4"/>
    <n v="6.040682097174125E-3"/>
    <n v="1.208136419434825E-2"/>
    <n v="1.8122046291522375E-2"/>
    <n v="2.41627283886965E-2"/>
    <n v="3.0203410485870625E-2"/>
  </r>
  <r>
    <x v="0"/>
    <x v="2"/>
    <x v="0"/>
    <n v="0"/>
    <n v="1.3857233757544861E-3"/>
    <n v="2.0785850636317288E-3"/>
    <n v="2.7714467515089721E-3"/>
    <n v="3.4643084393862151E-3"/>
  </r>
  <r>
    <x v="0"/>
    <x v="2"/>
    <x v="1"/>
    <n v="1.3857233757544861E-3"/>
    <n v="2.7714467515089721E-3"/>
    <n v="4.1571701272634575E-3"/>
    <n v="5.5428935030179443E-3"/>
    <n v="6.9286168787724301E-3"/>
  </r>
  <r>
    <x v="0"/>
    <x v="2"/>
    <x v="2"/>
    <n v="2.7714467515089721E-3"/>
    <n v="5.5428935030179443E-3"/>
    <n v="8.3143402545269151E-3"/>
    <n v="1.1085787006035889E-2"/>
    <n v="1.385723375754486E-2"/>
  </r>
  <r>
    <x v="0"/>
    <x v="2"/>
    <x v="3"/>
    <n v="4.1571701272634575E-3"/>
    <n v="8.3143402545269151E-3"/>
    <n v="1.2471510381790375E-2"/>
    <n v="1.662868050905383E-2"/>
    <n v="2.1521892717661899E-2"/>
  </r>
  <r>
    <x v="0"/>
    <x v="2"/>
    <x v="4"/>
    <n v="5.5428935030179443E-3"/>
    <n v="1.1085787006035889E-2"/>
    <n v="1.662868050905383E-2"/>
    <n v="2.2171574012071777E-2"/>
    <n v="2.771446751508972E-2"/>
  </r>
  <r>
    <x v="1"/>
    <x v="3"/>
    <x v="0"/>
    <n v="0"/>
    <n v="1.796005381264585E-3"/>
    <n v="2.6940080718968772E-3"/>
    <n v="3.5920107625291701E-3"/>
    <n v="4.4900134531614625E-3"/>
  </r>
  <r>
    <x v="1"/>
    <x v="3"/>
    <x v="1"/>
    <n v="1.796005381264585E-3"/>
    <n v="3.5920107625291701E-3"/>
    <n v="5.3880161437937545E-3"/>
    <n v="7.1840215250583402E-3"/>
    <n v="8.980026906322925E-3"/>
  </r>
  <r>
    <x v="1"/>
    <x v="3"/>
    <x v="2"/>
    <n v="3.5920107625291701E-3"/>
    <n v="7.1840215250583402E-3"/>
    <n v="1.0776032287587509E-2"/>
    <n v="1.436804305011668E-2"/>
    <n v="1.796005381264585E-2"/>
  </r>
  <r>
    <x v="1"/>
    <x v="3"/>
    <x v="3"/>
    <n v="5.3880161437937545E-3"/>
    <n v="1.0776032287587509E-2"/>
    <n v="1.6164048431381264E-2"/>
    <n v="2.1552064575175018E-2"/>
    <n v="2.6626004289174939E-2"/>
  </r>
  <r>
    <x v="1"/>
    <x v="3"/>
    <x v="4"/>
    <n v="7.1840215250583402E-3"/>
    <n v="1.436804305011668E-2"/>
    <n v="2.1552064575175018E-2"/>
    <n v="2.8736086100233361E-2"/>
    <n v="3.59201076252917E-2"/>
  </r>
  <r>
    <x v="1"/>
    <x v="4"/>
    <x v="0"/>
    <n v="0"/>
    <n v="1.5807951633223126E-3"/>
    <n v="2.3711927449834684E-3"/>
    <n v="3.1615903266446251E-3"/>
    <n v="3.951987908305781E-3"/>
  </r>
  <r>
    <x v="1"/>
    <x v="4"/>
    <x v="1"/>
    <n v="1.5807951633223126E-3"/>
    <n v="3.1615903266446251E-3"/>
    <n v="4.7423854899669368E-3"/>
    <n v="6.3231806532892502E-3"/>
    <n v="7.9039758166115619E-3"/>
  </r>
  <r>
    <x v="1"/>
    <x v="4"/>
    <x v="2"/>
    <n v="3.1615903266446251E-3"/>
    <n v="6.3231806532892502E-3"/>
    <n v="9.4847709799338736E-3"/>
    <n v="1.26463613065785E-2"/>
    <n v="1.5807951633223124E-2"/>
  </r>
  <r>
    <x v="1"/>
    <x v="4"/>
    <x v="3"/>
    <n v="4.7423854899669368E-3"/>
    <n v="9.4847709799338736E-3"/>
    <n v="1.4227156469900812E-2"/>
    <n v="1.8969541959867747E-2"/>
    <n v="2.4252327430435032E-2"/>
  </r>
  <r>
    <x v="1"/>
    <x v="4"/>
    <x v="4"/>
    <n v="6.3231806532892502E-3"/>
    <n v="1.26463613065785E-2"/>
    <n v="1.8969541959867747E-2"/>
    <n v="2.5292722613157001E-2"/>
    <n v="3.1615903266446248E-2"/>
  </r>
  <r>
    <x v="1"/>
    <x v="5"/>
    <x v="0"/>
    <n v="0"/>
    <n v="1.755051101355525E-3"/>
    <n v="2.6325766520332874E-3"/>
    <n v="3.51010220271105E-3"/>
    <n v="4.3876277533888121E-3"/>
  </r>
  <r>
    <x v="1"/>
    <x v="5"/>
    <x v="1"/>
    <n v="1.755051101355525E-3"/>
    <n v="3.51010220271105E-3"/>
    <n v="5.2651533040665747E-3"/>
    <n v="7.0202044054220999E-3"/>
    <n v="8.7752555067776242E-3"/>
  </r>
  <r>
    <x v="1"/>
    <x v="5"/>
    <x v="2"/>
    <n v="3.51010220271105E-3"/>
    <n v="7.0202044054220999E-3"/>
    <n v="1.0530306608133149E-2"/>
    <n v="1.40404088108442E-2"/>
    <n v="1.7550511013555248E-2"/>
  </r>
  <r>
    <x v="1"/>
    <x v="5"/>
    <x v="3"/>
    <n v="5.2651533040665747E-3"/>
    <n v="1.0530306608133149E-2"/>
    <n v="1.5795459912199723E-2"/>
    <n v="2.1060613216266299E-2"/>
    <n v="2.4918912795874795E-2"/>
  </r>
  <r>
    <x v="1"/>
    <x v="5"/>
    <x v="4"/>
    <n v="7.0202044054220999E-3"/>
    <n v="1.40404088108442E-2"/>
    <n v="2.1060613216266299E-2"/>
    <n v="2.80808176216884E-2"/>
    <n v="3.5101022027110497E-2"/>
  </r>
  <r>
    <x v="1"/>
    <x v="6"/>
    <x v="0"/>
    <n v="0"/>
    <n v="1.7229407383761804E-3"/>
    <n v="2.5844111075642704E-3"/>
    <n v="3.4458814767523607E-3"/>
    <n v="4.3073518459404506E-3"/>
  </r>
  <r>
    <x v="1"/>
    <x v="6"/>
    <x v="1"/>
    <n v="1.7229407383761804E-3"/>
    <n v="3.4458814767523607E-3"/>
    <n v="5.1688222151285408E-3"/>
    <n v="6.8917629535047214E-3"/>
    <n v="8.6147036918809011E-3"/>
  </r>
  <r>
    <x v="1"/>
    <x v="6"/>
    <x v="2"/>
    <n v="3.4458814767523607E-3"/>
    <n v="6.8917629535047214E-3"/>
    <n v="1.0337644430257082E-2"/>
    <n v="1.3783525907009443E-2"/>
    <n v="1.7229407383761802E-2"/>
  </r>
  <r>
    <x v="1"/>
    <x v="6"/>
    <x v="3"/>
    <n v="5.1688222151285408E-3"/>
    <n v="1.0337644430257082E-2"/>
    <n v="1.5506466645385622E-2"/>
    <n v="2.0675288860514163E-2"/>
    <n v="2.4772381444471178E-2"/>
  </r>
  <r>
    <x v="1"/>
    <x v="6"/>
    <x v="4"/>
    <n v="6.8917629535047214E-3"/>
    <n v="1.3783525907009443E-2"/>
    <n v="2.0675288860514163E-2"/>
    <n v="2.7567051814018886E-2"/>
    <n v="3.4458814767523605E-2"/>
  </r>
  <r>
    <x v="1"/>
    <x v="7"/>
    <x v="0"/>
    <n v="0"/>
    <n v="1.6379313799449046E-3"/>
    <n v="2.4568970699173566E-3"/>
    <n v="3.2758627598898091E-3"/>
    <n v="4.0948284498622612E-3"/>
  </r>
  <r>
    <x v="1"/>
    <x v="7"/>
    <x v="1"/>
    <n v="1.6379313799449046E-3"/>
    <n v="3.2758627598898091E-3"/>
    <n v="4.9137941398347132E-3"/>
    <n v="6.5517255197796182E-3"/>
    <n v="8.1896568997245223E-3"/>
  </r>
  <r>
    <x v="1"/>
    <x v="7"/>
    <x v="2"/>
    <n v="3.2758627598898091E-3"/>
    <n v="6.5517255197796182E-3"/>
    <n v="9.8275882796694265E-3"/>
    <n v="1.3103451039559236E-2"/>
    <n v="1.6379313799449045E-2"/>
  </r>
  <r>
    <x v="1"/>
    <x v="7"/>
    <x v="3"/>
    <n v="4.9137941398347132E-3"/>
    <n v="9.8275882796694265E-3"/>
    <n v="1.4741382419504141E-2"/>
    <n v="1.9655176559338853E-2"/>
    <n v="2.2951445331200721E-2"/>
  </r>
  <r>
    <x v="1"/>
    <x v="7"/>
    <x v="4"/>
    <n v="6.5517255197796182E-3"/>
    <n v="1.3103451039559236E-2"/>
    <n v="1.9655176559338853E-2"/>
    <n v="2.6206902079118473E-2"/>
    <n v="3.2758627598898089E-2"/>
  </r>
  <r>
    <x v="1"/>
    <x v="8"/>
    <x v="0"/>
    <n v="0"/>
    <n v="1.6479182324224573E-3"/>
    <n v="2.4718773486336857E-3"/>
    <n v="3.2958364648449146E-3"/>
    <n v="4.1197955810561432E-3"/>
  </r>
  <r>
    <x v="1"/>
    <x v="8"/>
    <x v="1"/>
    <n v="1.6479182324224573E-3"/>
    <n v="3.2958364648449146E-3"/>
    <n v="4.9437546972673713E-3"/>
    <n v="6.5916729296898293E-3"/>
    <n v="8.2395911621122864E-3"/>
  </r>
  <r>
    <x v="1"/>
    <x v="8"/>
    <x v="2"/>
    <n v="3.2958364648449146E-3"/>
    <n v="6.5916729296898293E-3"/>
    <n v="9.8875093945347426E-3"/>
    <n v="1.3183345859379659E-2"/>
    <n v="1.6479182324224573E-2"/>
  </r>
  <r>
    <x v="1"/>
    <x v="8"/>
    <x v="3"/>
    <n v="4.9437546972673713E-3"/>
    <n v="9.8875093945347426E-3"/>
    <n v="1.4831264091802117E-2"/>
    <n v="1.9775018789069485E-2"/>
    <n v="2.382926836505013E-2"/>
  </r>
  <r>
    <x v="1"/>
    <x v="8"/>
    <x v="4"/>
    <n v="6.5916729296898293E-3"/>
    <n v="1.3183345859379659E-2"/>
    <n v="1.9775018789069485E-2"/>
    <n v="2.6366691718759317E-2"/>
    <n v="3.2958364648449145E-2"/>
  </r>
  <r>
    <x v="1"/>
    <x v="9"/>
    <x v="0"/>
    <n v="0"/>
    <n v="1.8470406973443315E-3"/>
    <n v="2.770561046016497E-3"/>
    <n v="3.6940813946886629E-3"/>
    <n v="4.6176017433608284E-3"/>
  </r>
  <r>
    <x v="1"/>
    <x v="9"/>
    <x v="1"/>
    <n v="1.8470406973443315E-3"/>
    <n v="3.6940813946886629E-3"/>
    <n v="5.541122092032994E-3"/>
    <n v="7.3881627893773259E-3"/>
    <n v="9.2352034867216569E-3"/>
  </r>
  <r>
    <x v="1"/>
    <x v="9"/>
    <x v="2"/>
    <n v="3.6940813946886629E-3"/>
    <n v="7.3881627893773259E-3"/>
    <n v="1.1082244184065988E-2"/>
    <n v="1.4776325578754652E-2"/>
    <n v="1.8470406973443314E-2"/>
  </r>
  <r>
    <x v="1"/>
    <x v="9"/>
    <x v="3"/>
    <n v="5.541122092032994E-3"/>
    <n v="1.1082244184065988E-2"/>
    <n v="1.6623366276098984E-2"/>
    <n v="2.2164488368131976E-2"/>
    <n v="2.5983414397551814E-2"/>
  </r>
  <r>
    <x v="1"/>
    <x v="9"/>
    <x v="4"/>
    <n v="7.3881627893773259E-3"/>
    <n v="1.4776325578754652E-2"/>
    <n v="2.2164488368131976E-2"/>
    <n v="2.9552651157509303E-2"/>
    <n v="3.6940813946886628E-2"/>
  </r>
  <r>
    <x v="1"/>
    <x v="10"/>
    <x v="0"/>
    <n v="0"/>
    <n v="1.9390815365001762E-3"/>
    <n v="2.9086223047502641E-3"/>
    <n v="3.8781630730003523E-3"/>
    <n v="4.8477038412504401E-3"/>
  </r>
  <r>
    <x v="1"/>
    <x v="10"/>
    <x v="1"/>
    <n v="1.9390815365001762E-3"/>
    <n v="3.8781630730003523E-3"/>
    <n v="5.8172446095005282E-3"/>
    <n v="7.7563261460007046E-3"/>
    <n v="9.6954076825008801E-3"/>
  </r>
  <r>
    <x v="1"/>
    <x v="10"/>
    <x v="2"/>
    <n v="3.8781630730003523E-3"/>
    <n v="7.7563261460007046E-3"/>
    <n v="1.1634489219001056E-2"/>
    <n v="1.5512652292001409E-2"/>
    <n v="1.939081536500176E-2"/>
  </r>
  <r>
    <x v="1"/>
    <x v="10"/>
    <x v="3"/>
    <n v="5.8172446095005282E-3"/>
    <n v="1.1634489219001056E-2"/>
    <n v="1.7451733828501584E-2"/>
    <n v="2.3268978438002113E-2"/>
    <n v="2.6136969359584254E-2"/>
  </r>
  <r>
    <x v="1"/>
    <x v="10"/>
    <x v="4"/>
    <n v="7.7563261460007046E-3"/>
    <n v="1.5512652292001409E-2"/>
    <n v="2.3268978438002113E-2"/>
    <n v="3.1025304584002818E-2"/>
    <n v="3.878163073000352E-2"/>
  </r>
  <r>
    <x v="1"/>
    <x v="11"/>
    <x v="0"/>
    <n v="0"/>
    <n v="1.7371907259555103E-3"/>
    <n v="2.6057860889332654E-3"/>
    <n v="3.4743814519110207E-3"/>
    <n v="4.3429768148887755E-3"/>
  </r>
  <r>
    <x v="1"/>
    <x v="11"/>
    <x v="1"/>
    <n v="1.7371907259555103E-3"/>
    <n v="3.4743814519110207E-3"/>
    <n v="5.2115721778665308E-3"/>
    <n v="6.9487629038220413E-3"/>
    <n v="8.685953629777551E-3"/>
  </r>
  <r>
    <x v="1"/>
    <x v="11"/>
    <x v="2"/>
    <n v="3.4743814519110207E-3"/>
    <n v="6.9487629038220413E-3"/>
    <n v="1.0423144355733062E-2"/>
    <n v="1.3897525807644083E-2"/>
    <n v="1.7371907259555102E-2"/>
  </r>
  <r>
    <x v="1"/>
    <x v="11"/>
    <x v="3"/>
    <n v="5.2115721778665308E-3"/>
    <n v="1.0423144355733062E-2"/>
    <n v="1.5634716533599591E-2"/>
    <n v="2.0846288711466123E-2"/>
    <n v="2.3596223331116897E-2"/>
  </r>
  <r>
    <x v="1"/>
    <x v="11"/>
    <x v="4"/>
    <n v="6.9487629038220413E-3"/>
    <n v="1.3897525807644083E-2"/>
    <n v="2.0846288711466123E-2"/>
    <n v="2.7795051615288165E-2"/>
    <n v="3.4743814519110204E-2"/>
  </r>
  <r>
    <x v="1"/>
    <x v="0"/>
    <x v="0"/>
    <n v="0"/>
    <n v="1.8699543254790123E-3"/>
    <n v="2.8049314882185182E-3"/>
    <n v="3.7399086509580246E-3"/>
    <n v="4.6748858136975305E-3"/>
  </r>
  <r>
    <x v="1"/>
    <x v="0"/>
    <x v="1"/>
    <n v="1.8699543254790123E-3"/>
    <n v="3.7399086509580246E-3"/>
    <n v="5.6098629764370364E-3"/>
    <n v="7.4798173019160492E-3"/>
    <n v="9.349771627395061E-3"/>
  </r>
  <r>
    <x v="1"/>
    <x v="0"/>
    <x v="2"/>
    <n v="3.7399086509580246E-3"/>
    <n v="7.4798173019160492E-3"/>
    <n v="1.1219725952874073E-2"/>
    <n v="1.4959634603832098E-2"/>
    <n v="1.8699543254790122E-2"/>
  </r>
  <r>
    <x v="1"/>
    <x v="0"/>
    <x v="3"/>
    <n v="5.6098629764370364E-3"/>
    <n v="1.1219725952874073E-2"/>
    <n v="1.682958892931111E-2"/>
    <n v="2.2439451905748146E-2"/>
    <n v="2.6427223194981225E-2"/>
  </r>
  <r>
    <x v="1"/>
    <x v="0"/>
    <x v="4"/>
    <n v="7.4798173019160492E-3"/>
    <n v="1.4959634603832098E-2"/>
    <n v="2.2439451905748146E-2"/>
    <n v="2.9919269207664197E-2"/>
    <n v="3.7399086509580244E-2"/>
  </r>
  <r>
    <x v="1"/>
    <x v="1"/>
    <x v="0"/>
    <n v="0"/>
    <n v="1.8699543254790123E-3"/>
    <n v="2.8049314882185182E-3"/>
    <n v="3.7399086509580246E-3"/>
    <n v="4.6748858136975305E-3"/>
  </r>
  <r>
    <x v="1"/>
    <x v="1"/>
    <x v="1"/>
    <n v="1.8699543254790123E-3"/>
    <n v="3.7399086509580246E-3"/>
    <n v="5.6098629764370364E-3"/>
    <n v="7.4798173019160492E-3"/>
    <n v="9.349771627395061E-3"/>
  </r>
  <r>
    <x v="1"/>
    <x v="1"/>
    <x v="2"/>
    <n v="3.7399086509580246E-3"/>
    <n v="7.4798173019160492E-3"/>
    <n v="1.1219725952874073E-2"/>
    <n v="1.4959634603832098E-2"/>
    <n v="1.8699543254790122E-2"/>
  </r>
  <r>
    <x v="1"/>
    <x v="1"/>
    <x v="3"/>
    <n v="5.6098629764370364E-3"/>
    <n v="1.1219725952874073E-2"/>
    <n v="1.682958892931111E-2"/>
    <n v="2.2439451905748146E-2"/>
    <n v="2.6427223194981225E-2"/>
  </r>
  <r>
    <x v="1"/>
    <x v="1"/>
    <x v="4"/>
    <n v="7.4798173019160492E-3"/>
    <n v="1.4959634603832098E-2"/>
    <n v="2.2439451905748146E-2"/>
    <n v="2.9919269207664197E-2"/>
    <n v="3.7399086509580244E-2"/>
  </r>
  <r>
    <x v="1"/>
    <x v="2"/>
    <x v="0"/>
    <n v="0"/>
    <n v="1.7596458638958125E-3"/>
    <n v="2.6394687958437185E-3"/>
    <n v="3.5192917277916251E-3"/>
    <n v="4.3991146597395312E-3"/>
  </r>
  <r>
    <x v="1"/>
    <x v="2"/>
    <x v="1"/>
    <n v="1.7596458638958125E-3"/>
    <n v="3.5192917277916251E-3"/>
    <n v="5.2789375916874369E-3"/>
    <n v="7.0385834555832501E-3"/>
    <n v="8.7982293194790624E-3"/>
  </r>
  <r>
    <x v="1"/>
    <x v="2"/>
    <x v="2"/>
    <n v="3.5192917277916251E-3"/>
    <n v="7.0385834555832501E-3"/>
    <n v="1.0557875183374874E-2"/>
    <n v="1.40771669111665E-2"/>
    <n v="1.7596458638958125E-2"/>
  </r>
  <r>
    <x v="1"/>
    <x v="2"/>
    <x v="3"/>
    <n v="5.2789375916874369E-3"/>
    <n v="1.0557875183374874E-2"/>
    <n v="1.5836812775062312E-2"/>
    <n v="2.1115750366749748E-2"/>
    <n v="2.6394687958437187E-2"/>
  </r>
  <r>
    <x v="1"/>
    <x v="2"/>
    <x v="4"/>
    <n v="7.0385834555832501E-3"/>
    <n v="1.40771669111665E-2"/>
    <n v="2.1115750366749748E-2"/>
    <n v="2.8154333822333E-2"/>
    <n v="3.519291727791625E-2"/>
  </r>
  <r>
    <x v="2"/>
    <x v="3"/>
    <x v="0"/>
    <n v="0"/>
    <n v="2.0440853565280304E-3"/>
    <n v="3.0661280347920455E-3"/>
    <n v="4.0881707130560607E-3"/>
    <n v="5.1102133913200759E-3"/>
  </r>
  <r>
    <x v="2"/>
    <x v="3"/>
    <x v="1"/>
    <n v="2.0440853565280304E-3"/>
    <n v="4.0881707130560607E-3"/>
    <n v="6.1322560695840911E-3"/>
    <n v="8.1763414261121214E-3"/>
    <n v="1.0220426782640152E-2"/>
  </r>
  <r>
    <x v="2"/>
    <x v="3"/>
    <x v="2"/>
    <n v="4.0881707130560607E-3"/>
    <n v="8.1763414261121214E-3"/>
    <n v="1.2264512139168182E-2"/>
    <n v="1.6352682852224243E-2"/>
    <n v="2.0440853565280304E-2"/>
  </r>
  <r>
    <x v="2"/>
    <x v="3"/>
    <x v="3"/>
    <n v="6.1322560695840911E-3"/>
    <n v="1.2264512139168182E-2"/>
    <n v="1.8396768208752273E-2"/>
    <n v="2.4529024278336364E-2"/>
    <n v="3.0661280347920455E-2"/>
  </r>
  <r>
    <x v="2"/>
    <x v="3"/>
    <x v="4"/>
    <n v="8.1763414261121214E-3"/>
    <n v="1.6352682852224243E-2"/>
    <n v="2.4529024278336364E-2"/>
    <n v="3.2705365704448486E-2"/>
    <n v="4.0881707130560607E-2"/>
  </r>
  <r>
    <x v="2"/>
    <x v="4"/>
    <x v="0"/>
    <n v="0"/>
    <n v="2.0825887187816781E-3"/>
    <n v="3.1238830781725171E-3"/>
    <n v="4.1651774375633561E-3"/>
    <n v="5.2064717969541952E-3"/>
  </r>
  <r>
    <x v="2"/>
    <x v="4"/>
    <x v="1"/>
    <n v="2.0825887187816781E-3"/>
    <n v="4.1651774375633561E-3"/>
    <n v="6.2477661563450342E-3"/>
    <n v="8.3303548751267123E-3"/>
    <n v="1.041294359390839E-2"/>
  </r>
  <r>
    <x v="2"/>
    <x v="4"/>
    <x v="2"/>
    <n v="4.1651774375633561E-3"/>
    <n v="8.3303548751267123E-3"/>
    <n v="1.2495532312690068E-2"/>
    <n v="1.6660709750253425E-2"/>
    <n v="2.0825887187816781E-2"/>
  </r>
  <r>
    <x v="2"/>
    <x v="4"/>
    <x v="3"/>
    <n v="6.2477661563450342E-3"/>
    <n v="1.2495532312690068E-2"/>
    <n v="1.8743298469035104E-2"/>
    <n v="2.4991064625380137E-2"/>
    <n v="3.1238830781725173E-2"/>
  </r>
  <r>
    <x v="2"/>
    <x v="4"/>
    <x v="4"/>
    <n v="8.3303548751267123E-3"/>
    <n v="1.6660709750253425E-2"/>
    <n v="2.4991064625380137E-2"/>
    <n v="3.3321419500506849E-2"/>
    <n v="4.1651774375633561E-2"/>
  </r>
  <r>
    <x v="2"/>
    <x v="5"/>
    <x v="0"/>
    <n v="0"/>
    <n v="1.9563502620620586E-3"/>
    <n v="2.9345253930930879E-3"/>
    <n v="3.9127005241241172E-3"/>
    <n v="4.8908756551551465E-3"/>
  </r>
  <r>
    <x v="2"/>
    <x v="5"/>
    <x v="1"/>
    <n v="1.9563502620620586E-3"/>
    <n v="3.9127005241241172E-3"/>
    <n v="5.8690507861861758E-3"/>
    <n v="7.8254010482482345E-3"/>
    <n v="9.7817513103102931E-3"/>
  </r>
  <r>
    <x v="2"/>
    <x v="5"/>
    <x v="2"/>
    <n v="3.9127005241241172E-3"/>
    <n v="7.8254010482482345E-3"/>
    <n v="1.1738101572372352E-2"/>
    <n v="1.5650802096496469E-2"/>
    <n v="1.9563502620620586E-2"/>
  </r>
  <r>
    <x v="2"/>
    <x v="5"/>
    <x v="3"/>
    <n v="5.8690507861861758E-3"/>
    <n v="1.1738101572372352E-2"/>
    <n v="1.7607152358558528E-2"/>
    <n v="2.3476203144744703E-2"/>
    <n v="2.9345253930930879E-2"/>
  </r>
  <r>
    <x v="2"/>
    <x v="5"/>
    <x v="4"/>
    <n v="7.8254010482482345E-3"/>
    <n v="1.5650802096496469E-2"/>
    <n v="2.3476203144744703E-2"/>
    <n v="3.1301604192992938E-2"/>
    <n v="3.9127005241241172E-2"/>
  </r>
  <r>
    <x v="2"/>
    <x v="6"/>
    <x v="0"/>
    <n v="0"/>
    <n v="1.4628960749378454E-3"/>
    <n v="2.1943441124067679E-3"/>
    <n v="2.9257921498756908E-3"/>
    <n v="3.6572401873446133E-3"/>
  </r>
  <r>
    <x v="2"/>
    <x v="6"/>
    <x v="1"/>
    <n v="1.4628960749378454E-3"/>
    <n v="2.9257921498756908E-3"/>
    <n v="4.3886882248135358E-3"/>
    <n v="5.8515842997513817E-3"/>
    <n v="7.3144803746892266E-3"/>
  </r>
  <r>
    <x v="2"/>
    <x v="6"/>
    <x v="2"/>
    <n v="2.9257921498756908E-3"/>
    <n v="5.8515842997513817E-3"/>
    <n v="8.7773764496270716E-3"/>
    <n v="1.1703168599502763E-2"/>
    <n v="1.4628960749378453E-2"/>
  </r>
  <r>
    <x v="2"/>
    <x v="6"/>
    <x v="3"/>
    <n v="4.3886882248135358E-3"/>
    <n v="8.7773764496270716E-3"/>
    <n v="1.3166064674440607E-2"/>
    <n v="1.7554752899254143E-2"/>
    <n v="2.1943441124067681E-2"/>
  </r>
  <r>
    <x v="2"/>
    <x v="6"/>
    <x v="4"/>
    <n v="5.8515842997513817E-3"/>
    <n v="1.1703168599502763E-2"/>
    <n v="1.7554752899254143E-2"/>
    <n v="2.3406337199005527E-2"/>
    <n v="2.9257921498756907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3"/>
    <x v="0"/>
    <n v="0"/>
    <n v="1.9958694418458441E-3"/>
    <n v="2.993804162768766E-3"/>
    <n v="3.9917388836916883E-3"/>
    <n v="4.9896736046146101E-3"/>
  </r>
  <r>
    <x v="3"/>
    <x v="3"/>
    <x v="1"/>
    <n v="1.9958694418458441E-3"/>
    <n v="3.9917388836916883E-3"/>
    <n v="5.987608325537532E-3"/>
    <n v="7.9834777673833766E-3"/>
    <n v="9.9793472092292203E-3"/>
  </r>
  <r>
    <x v="3"/>
    <x v="3"/>
    <x v="2"/>
    <n v="3.9917388836916883E-3"/>
    <n v="7.9834777673833766E-3"/>
    <n v="1.1975216651075064E-2"/>
    <n v="1.5966955534766753E-2"/>
    <n v="1.9958694418458441E-2"/>
  </r>
  <r>
    <x v="3"/>
    <x v="3"/>
    <x v="3"/>
    <n v="5.987608325537532E-3"/>
    <n v="1.1975216651075064E-2"/>
    <n v="1.7962824976612599E-2"/>
    <n v="2.3950433302150128E-2"/>
    <n v="2.9938041627687661E-2"/>
  </r>
  <r>
    <x v="3"/>
    <x v="3"/>
    <x v="4"/>
    <n v="7.9834777673833766E-3"/>
    <n v="1.5966955534766753E-2"/>
    <n v="2.3950433302150128E-2"/>
    <n v="3.1933911069533506E-2"/>
    <n v="3.9917388836916881E-2"/>
  </r>
  <r>
    <x v="3"/>
    <x v="4"/>
    <x v="0"/>
    <n v="0"/>
    <n v="1.8351182589745906E-3"/>
    <n v="2.7526773884618857E-3"/>
    <n v="3.6702365179491813E-3"/>
    <n v="4.5877956474364764E-3"/>
  </r>
  <r>
    <x v="3"/>
    <x v="4"/>
    <x v="1"/>
    <n v="1.8351182589745906E-3"/>
    <n v="3.6702365179491813E-3"/>
    <n v="5.5053547769237715E-3"/>
    <n v="7.3404730358983625E-3"/>
    <n v="9.1755912948729527E-3"/>
  </r>
  <r>
    <x v="3"/>
    <x v="4"/>
    <x v="2"/>
    <n v="3.6702365179491813E-3"/>
    <n v="7.3404730358983625E-3"/>
    <n v="1.1010709553847543E-2"/>
    <n v="1.4680946071796725E-2"/>
    <n v="1.8351182589745905E-2"/>
  </r>
  <r>
    <x v="3"/>
    <x v="4"/>
    <x v="3"/>
    <n v="5.5053547769237715E-3"/>
    <n v="1.1010709553847543E-2"/>
    <n v="1.6516064330771317E-2"/>
    <n v="2.2021419107695086E-2"/>
    <n v="2.7526773884618858E-2"/>
  </r>
  <r>
    <x v="3"/>
    <x v="4"/>
    <x v="4"/>
    <n v="7.3404730358983625E-3"/>
    <n v="1.4680946071796725E-2"/>
    <n v="2.2021419107695086E-2"/>
    <n v="2.936189214359345E-2"/>
    <n v="3.6702365179491811E-2"/>
  </r>
  <r>
    <x v="3"/>
    <x v="5"/>
    <x v="0"/>
    <n v="0"/>
    <n v="1.9810452418338224E-3"/>
    <n v="2.9715678627507337E-3"/>
    <n v="3.9620904836676447E-3"/>
    <n v="4.9526131045845561E-3"/>
  </r>
  <r>
    <x v="3"/>
    <x v="5"/>
    <x v="1"/>
    <n v="1.9810452418338224E-3"/>
    <n v="3.9620904836676447E-3"/>
    <n v="5.9431357255014675E-3"/>
    <n v="7.9241809673352894E-3"/>
    <n v="9.9052262091691122E-3"/>
  </r>
  <r>
    <x v="3"/>
    <x v="5"/>
    <x v="2"/>
    <n v="3.9620904836676447E-3"/>
    <n v="7.9241809673352894E-3"/>
    <n v="1.1886271451002935E-2"/>
    <n v="1.5848361934670579E-2"/>
    <n v="1.9810452418338224E-2"/>
  </r>
  <r>
    <x v="3"/>
    <x v="5"/>
    <x v="3"/>
    <n v="5.9431357255014675E-3"/>
    <n v="1.1886271451002935E-2"/>
    <n v="1.7829407176504403E-2"/>
    <n v="2.377254290200587E-2"/>
    <n v="2.9715678627507337E-2"/>
  </r>
  <r>
    <x v="3"/>
    <x v="5"/>
    <x v="4"/>
    <n v="7.9241809673352894E-3"/>
    <n v="1.5848361934670579E-2"/>
    <n v="2.377254290200587E-2"/>
    <n v="3.1696723869341158E-2"/>
    <n v="3.9620904836676449E-2"/>
  </r>
  <r>
    <x v="3"/>
    <x v="6"/>
    <x v="0"/>
    <n v="0"/>
    <n v="1.5256844186509291E-3"/>
    <n v="2.2885266279763935E-3"/>
    <n v="3.0513688373018581E-3"/>
    <n v="3.8142110466273223E-3"/>
  </r>
  <r>
    <x v="3"/>
    <x v="6"/>
    <x v="1"/>
    <n v="1.5256844186509291E-3"/>
    <n v="3.0513688373018581E-3"/>
    <n v="4.5770532559527869E-3"/>
    <n v="6.1027376746037162E-3"/>
    <n v="7.6284220932546446E-3"/>
  </r>
  <r>
    <x v="3"/>
    <x v="6"/>
    <x v="2"/>
    <n v="3.0513688373018581E-3"/>
    <n v="6.1027376746037162E-3"/>
    <n v="9.1541065119055739E-3"/>
    <n v="1.2205475349207432E-2"/>
    <n v="1.5256844186509289E-2"/>
  </r>
  <r>
    <x v="3"/>
    <x v="6"/>
    <x v="3"/>
    <n v="4.5770532559527869E-3"/>
    <n v="9.1541065119055739E-3"/>
    <n v="1.373115976785836E-2"/>
    <n v="1.8308213023811148E-2"/>
    <n v="2.2885266279763936E-2"/>
  </r>
  <r>
    <x v="3"/>
    <x v="6"/>
    <x v="4"/>
    <n v="6.1027376746037162E-3"/>
    <n v="1.2205475349207432E-2"/>
    <n v="1.8308213023811148E-2"/>
    <n v="2.4410950698414865E-2"/>
    <n v="3.0513688373018578E-2"/>
  </r>
  <r>
    <x v="3"/>
    <x v="7"/>
    <x v="0"/>
    <n v="0"/>
    <n v="2.1755686722060808E-3"/>
    <n v="3.2633530083091208E-3"/>
    <n v="4.3511373444121617E-3"/>
    <n v="5.4389216805152017E-3"/>
  </r>
  <r>
    <x v="3"/>
    <x v="7"/>
    <x v="1"/>
    <n v="2.1755686722060808E-3"/>
    <n v="4.3511373444121617E-3"/>
    <n v="6.5267060166182417E-3"/>
    <n v="8.7022746888243234E-3"/>
    <n v="1.0877843361030403E-2"/>
  </r>
  <r>
    <x v="3"/>
    <x v="7"/>
    <x v="2"/>
    <n v="4.3511373444121617E-3"/>
    <n v="8.7022746888243234E-3"/>
    <n v="1.3053412033236483E-2"/>
    <n v="1.7404549377648647E-2"/>
    <n v="2.1755686722060807E-2"/>
  </r>
  <r>
    <x v="3"/>
    <x v="7"/>
    <x v="3"/>
    <n v="6.5267060166182417E-3"/>
    <n v="1.3053412033236483E-2"/>
    <n v="1.9580118049854725E-2"/>
    <n v="2.6106824066472967E-2"/>
    <n v="3.2633530083091208E-2"/>
  </r>
  <r>
    <x v="3"/>
    <x v="7"/>
    <x v="4"/>
    <n v="8.7022746888243234E-3"/>
    <n v="1.7404549377648647E-2"/>
    <n v="2.6106824066472967E-2"/>
    <n v="3.4809098755297294E-2"/>
    <n v="4.3511373444121614E-2"/>
  </r>
  <r>
    <x v="3"/>
    <x v="8"/>
    <x v="0"/>
    <n v="0"/>
    <n v="2.0505554347164576E-3"/>
    <n v="3.0758331520746867E-3"/>
    <n v="4.1011108694329152E-3"/>
    <n v="5.1263885867911443E-3"/>
  </r>
  <r>
    <x v="3"/>
    <x v="8"/>
    <x v="1"/>
    <n v="2.0505554347164576E-3"/>
    <n v="4.1011108694329152E-3"/>
    <n v="6.1516663041493733E-3"/>
    <n v="8.2022217388658305E-3"/>
    <n v="1.0252777173582289E-2"/>
  </r>
  <r>
    <x v="3"/>
    <x v="8"/>
    <x v="2"/>
    <n v="4.1011108694329152E-3"/>
    <n v="8.2022217388658305E-3"/>
    <n v="1.2303332608298747E-2"/>
    <n v="1.6404443477731661E-2"/>
    <n v="2.0505554347164577E-2"/>
  </r>
  <r>
    <x v="3"/>
    <x v="8"/>
    <x v="3"/>
    <n v="6.1516663041493733E-3"/>
    <n v="1.2303332608298747E-2"/>
    <n v="1.8454998912448121E-2"/>
    <n v="2.4606665216597493E-2"/>
    <n v="3.0758331520746866E-2"/>
  </r>
  <r>
    <x v="3"/>
    <x v="8"/>
    <x v="4"/>
    <n v="8.2022217388658305E-3"/>
    <n v="1.6404443477731661E-2"/>
    <n v="2.4606665216597493E-2"/>
    <n v="3.2808886955463322E-2"/>
    <n v="4.1011108694329154E-2"/>
  </r>
  <r>
    <x v="3"/>
    <x v="9"/>
    <x v="0"/>
    <n v="0"/>
    <n v="2.1028766498513546E-3"/>
    <n v="3.1543149747770313E-3"/>
    <n v="4.2057532997027093E-3"/>
    <n v="5.2571916246283859E-3"/>
  </r>
  <r>
    <x v="3"/>
    <x v="9"/>
    <x v="1"/>
    <n v="2.1028766498513546E-3"/>
    <n v="4.2057532997027093E-3"/>
    <n v="6.3086299495540626E-3"/>
    <n v="8.4115065994054185E-3"/>
    <n v="1.0514383249256772E-2"/>
  </r>
  <r>
    <x v="3"/>
    <x v="9"/>
    <x v="2"/>
    <n v="4.2057532997027093E-3"/>
    <n v="8.4115065994054185E-3"/>
    <n v="1.2617259899108125E-2"/>
    <n v="1.6823013198810837E-2"/>
    <n v="2.1028766498513544E-2"/>
  </r>
  <r>
    <x v="3"/>
    <x v="9"/>
    <x v="3"/>
    <n v="6.3086299495540626E-3"/>
    <n v="1.2617259899108125E-2"/>
    <n v="1.892588984866219E-2"/>
    <n v="2.523451979821625E-2"/>
    <n v="3.1543149747770317E-2"/>
  </r>
  <r>
    <x v="3"/>
    <x v="9"/>
    <x v="4"/>
    <n v="8.4115065994054185E-3"/>
    <n v="1.6823013198810837E-2"/>
    <n v="2.523451979821625E-2"/>
    <n v="3.3646026397621674E-2"/>
    <n v="4.2057532997027088E-2"/>
  </r>
  <r>
    <x v="3"/>
    <x v="10"/>
    <x v="0"/>
    <n v="0"/>
    <n v="2.0159942536669669E-3"/>
    <n v="3.0239913805004499E-3"/>
    <n v="4.0319885073339338E-3"/>
    <n v="5.0399856341674168E-3"/>
  </r>
  <r>
    <x v="3"/>
    <x v="10"/>
    <x v="1"/>
    <n v="2.0159942536669669E-3"/>
    <n v="4.0319885073339338E-3"/>
    <n v="6.0479827610008998E-3"/>
    <n v="8.0639770146678676E-3"/>
    <n v="1.0079971268334834E-2"/>
  </r>
  <r>
    <x v="3"/>
    <x v="10"/>
    <x v="2"/>
    <n v="4.0319885073339338E-3"/>
    <n v="8.0639770146678676E-3"/>
    <n v="1.20959655220018E-2"/>
    <n v="1.6127954029335735E-2"/>
    <n v="2.0159942536669667E-2"/>
  </r>
  <r>
    <x v="3"/>
    <x v="10"/>
    <x v="3"/>
    <n v="6.0479827610008998E-3"/>
    <n v="1.20959655220018E-2"/>
    <n v="1.8143948283002701E-2"/>
    <n v="2.4191931044003599E-2"/>
    <n v="3.0239913805004501E-2"/>
  </r>
  <r>
    <x v="3"/>
    <x v="10"/>
    <x v="4"/>
    <n v="8.0639770146678676E-3"/>
    <n v="1.6127954029335735E-2"/>
    <n v="2.4191931044003599E-2"/>
    <n v="3.225590805867147E-2"/>
    <n v="4.0319885073339334E-2"/>
  </r>
  <r>
    <x v="3"/>
    <x v="11"/>
    <x v="0"/>
    <n v="0"/>
    <n v="2.0731195319794097E-3"/>
    <n v="3.109679297969114E-3"/>
    <n v="4.1462390639588195E-3"/>
    <n v="5.1827988299485237E-3"/>
  </r>
  <r>
    <x v="3"/>
    <x v="11"/>
    <x v="1"/>
    <n v="2.0731195319794097E-3"/>
    <n v="4.1462390639588195E-3"/>
    <n v="6.2193585959382279E-3"/>
    <n v="8.292478127917639E-3"/>
    <n v="1.0365597659897047E-2"/>
  </r>
  <r>
    <x v="3"/>
    <x v="11"/>
    <x v="2"/>
    <n v="4.1462390639588195E-3"/>
    <n v="8.292478127917639E-3"/>
    <n v="1.2438717191876456E-2"/>
    <n v="1.6584956255835278E-2"/>
    <n v="2.0731195319794095E-2"/>
  </r>
  <r>
    <x v="3"/>
    <x v="11"/>
    <x v="3"/>
    <n v="6.2193585959382279E-3"/>
    <n v="1.2438717191876456E-2"/>
    <n v="1.8658075787814685E-2"/>
    <n v="2.4877434383752912E-2"/>
    <n v="3.1096792979691142E-2"/>
  </r>
  <r>
    <x v="3"/>
    <x v="11"/>
    <x v="4"/>
    <n v="8.292478127917639E-3"/>
    <n v="1.6584956255835278E-2"/>
    <n v="2.4877434383752912E-2"/>
    <n v="3.3169912511670556E-2"/>
    <n v="4.146239063958819E-2"/>
  </r>
  <r>
    <x v="3"/>
    <x v="0"/>
    <x v="0"/>
    <n v="0"/>
    <n v="2.0273426432019502E-3"/>
    <n v="3.041013964802925E-3"/>
    <n v="4.0546852864039003E-3"/>
    <n v="5.0683566080048752E-3"/>
  </r>
  <r>
    <x v="3"/>
    <x v="0"/>
    <x v="1"/>
    <n v="2.0273426432019502E-3"/>
    <n v="4.0546852864039003E-3"/>
    <n v="6.08202792960585E-3"/>
    <n v="8.1093705728078006E-3"/>
    <n v="1.013671321600975E-2"/>
  </r>
  <r>
    <x v="3"/>
    <x v="0"/>
    <x v="2"/>
    <n v="4.0546852864039003E-3"/>
    <n v="8.1093705728078006E-3"/>
    <n v="1.21640558592117E-2"/>
    <n v="1.6218741145615601E-2"/>
    <n v="2.0273426432019501E-2"/>
  </r>
  <r>
    <x v="3"/>
    <x v="0"/>
    <x v="3"/>
    <n v="6.08202792960585E-3"/>
    <n v="1.21640558592117E-2"/>
    <n v="1.8246083788817553E-2"/>
    <n v="2.43281117184234E-2"/>
    <n v="3.0410139648029251E-2"/>
  </r>
  <r>
    <x v="3"/>
    <x v="0"/>
    <x v="4"/>
    <n v="8.1093705728078006E-3"/>
    <n v="1.6218741145615601E-2"/>
    <n v="2.43281117184234E-2"/>
    <n v="3.2437482291231202E-2"/>
    <n v="4.0546852864039001E-2"/>
  </r>
  <r>
    <x v="3"/>
    <x v="1"/>
    <x v="0"/>
    <n v="0"/>
    <n v="1.8299578770316701E-3"/>
    <n v="2.7449368155475049E-3"/>
    <n v="3.6599157540633401E-3"/>
    <n v="4.5748946925791749E-3"/>
  </r>
  <r>
    <x v="3"/>
    <x v="1"/>
    <x v="1"/>
    <n v="1.8299578770316701E-3"/>
    <n v="3.6599157540633401E-3"/>
    <n v="5.4898736310950097E-3"/>
    <n v="7.3198315081266802E-3"/>
    <n v="9.1497893851583498E-3"/>
  </r>
  <r>
    <x v="3"/>
    <x v="1"/>
    <x v="2"/>
    <n v="3.6599157540633401E-3"/>
    <n v="7.3198315081266802E-3"/>
    <n v="1.0979747262190019E-2"/>
    <n v="1.463966301625336E-2"/>
    <n v="1.82995787703167E-2"/>
  </r>
  <r>
    <x v="3"/>
    <x v="1"/>
    <x v="3"/>
    <n v="5.4898736310950097E-3"/>
    <n v="1.0979747262190019E-2"/>
    <n v="1.646962089328503E-2"/>
    <n v="2.1959494524380039E-2"/>
    <n v="2.7449368155475051E-2"/>
  </r>
  <r>
    <x v="3"/>
    <x v="1"/>
    <x v="4"/>
    <n v="7.3198315081266802E-3"/>
    <n v="1.463966301625336E-2"/>
    <n v="2.1959494524380039E-2"/>
    <n v="2.9279326032506721E-2"/>
    <n v="3.6599157540633399E-2"/>
  </r>
  <r>
    <x v="3"/>
    <x v="2"/>
    <x v="0"/>
    <n v="0"/>
    <n v="1.6490170088713674E-3"/>
    <n v="2.4735255133070508E-3"/>
    <n v="3.2980340177427348E-3"/>
    <n v="4.1225425221784184E-3"/>
  </r>
  <r>
    <x v="3"/>
    <x v="2"/>
    <x v="1"/>
    <n v="1.6490170088713674E-3"/>
    <n v="3.2980340177427348E-3"/>
    <n v="4.9470510266141016E-3"/>
    <n v="6.5960680354854697E-3"/>
    <n v="8.2450850443568369E-3"/>
  </r>
  <r>
    <x v="3"/>
    <x v="2"/>
    <x v="2"/>
    <n v="3.2980340177427348E-3"/>
    <n v="6.5960680354854697E-3"/>
    <n v="9.8941020532282032E-3"/>
    <n v="1.3192136070970939E-2"/>
    <n v="1.6490170088713674E-2"/>
  </r>
  <r>
    <x v="3"/>
    <x v="2"/>
    <x v="3"/>
    <n v="4.9470510266141016E-3"/>
    <n v="9.8941020532282032E-3"/>
    <n v="1.4841153079842307E-2"/>
    <n v="1.9788204106456406E-2"/>
    <n v="2.4735255133070511E-2"/>
  </r>
  <r>
    <x v="3"/>
    <x v="2"/>
    <x v="4"/>
    <n v="6.5960680354854697E-3"/>
    <n v="1.3192136070970939E-2"/>
    <n v="1.9788204106456406E-2"/>
    <n v="2.6384272141941879E-2"/>
    <n v="3.2980340177427347E-2"/>
  </r>
  <r>
    <x v="4"/>
    <x v="3"/>
    <x v="0"/>
    <n v="0"/>
    <n v="1.69560998032562E-3"/>
    <n v="2.54341497048843E-3"/>
    <n v="3.39121996065124E-3"/>
    <n v="4.23902495081405E-3"/>
  </r>
  <r>
    <x v="4"/>
    <x v="3"/>
    <x v="1"/>
    <n v="1.69560998032562E-3"/>
    <n v="3.39121996065124E-3"/>
    <n v="5.08682994097686E-3"/>
    <n v="6.78243992130248E-3"/>
    <n v="8.4780499016281E-3"/>
  </r>
  <r>
    <x v="4"/>
    <x v="3"/>
    <x v="2"/>
    <n v="3.39121996065124E-3"/>
    <n v="6.78243992130248E-3"/>
    <n v="1.017365988195372E-2"/>
    <n v="1.356487984260496E-2"/>
    <n v="1.69560998032562E-2"/>
  </r>
  <r>
    <x v="4"/>
    <x v="3"/>
    <x v="3"/>
    <n v="5.08682994097686E-3"/>
    <n v="1.017365988195372E-2"/>
    <n v="1.526048982293058E-2"/>
    <n v="2.034731976390744E-2"/>
    <n v="2.54341497048843E-2"/>
  </r>
  <r>
    <x v="4"/>
    <x v="3"/>
    <x v="4"/>
    <n v="6.78243992130248E-3"/>
    <n v="1.356487984260496E-2"/>
    <n v="2.034731976390744E-2"/>
    <n v="2.712975968520992E-2"/>
    <n v="3.39121996065124E-2"/>
  </r>
  <r>
    <x v="4"/>
    <x v="4"/>
    <x v="0"/>
    <n v="0"/>
    <n v="1.9030925599100136E-3"/>
    <n v="2.85463883986502E-3"/>
    <n v="3.8061851198200273E-3"/>
    <n v="4.7577313997750337E-3"/>
  </r>
  <r>
    <x v="4"/>
    <x v="4"/>
    <x v="1"/>
    <n v="1.9030925599100136E-3"/>
    <n v="3.8061851198200273E-3"/>
    <n v="5.7092776797300401E-3"/>
    <n v="7.6123702396400546E-3"/>
    <n v="9.5154627995500674E-3"/>
  </r>
  <r>
    <x v="4"/>
    <x v="4"/>
    <x v="2"/>
    <n v="3.8061851198200273E-3"/>
    <n v="7.6123702396400546E-3"/>
    <n v="1.141855535946008E-2"/>
    <n v="1.5224740479280109E-2"/>
    <n v="1.9030925599100135E-2"/>
  </r>
  <r>
    <x v="4"/>
    <x v="4"/>
    <x v="3"/>
    <n v="5.7092776797300401E-3"/>
    <n v="1.141855535946008E-2"/>
    <n v="1.7127833039190122E-2"/>
    <n v="2.283711071892016E-2"/>
    <n v="2.8546388398650202E-2"/>
  </r>
  <r>
    <x v="4"/>
    <x v="4"/>
    <x v="4"/>
    <n v="7.6123702396400546E-3"/>
    <n v="1.5224740479280109E-2"/>
    <n v="2.283711071892016E-2"/>
    <n v="3.0449480958560218E-2"/>
    <n v="3.8061851198200269E-2"/>
  </r>
  <r>
    <x v="5"/>
    <x v="12"/>
    <x v="5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06">
  <r>
    <x v="0"/>
    <x v="0"/>
    <x v="0"/>
    <s v="-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920886551387939E-3"/>
    <n v="2.3881329827081907E-3"/>
    <n v="3.1841773102775878E-3"/>
    <n v="3.9802216378469844E-3"/>
  </r>
  <r>
    <x v="0"/>
    <x v="1"/>
    <x v="1"/>
    <n v="1.5920886551387939E-3"/>
    <n v="3.1841773102775878E-3"/>
    <n v="4.7762659654163814E-3"/>
    <n v="6.3683546205551755E-3"/>
    <n v="7.9604432756939687E-3"/>
  </r>
  <r>
    <x v="0"/>
    <x v="1"/>
    <x v="2"/>
    <n v="3.1841773102775878E-3"/>
    <n v="6.3683546205551755E-3"/>
    <n v="9.5525319308327628E-3"/>
    <n v="1.2736709241110351E-2"/>
    <n v="1.5920886551387937E-2"/>
  </r>
  <r>
    <x v="0"/>
    <x v="1"/>
    <x v="3"/>
    <n v="4.7762659654163814E-3"/>
    <n v="9.5525319308327628E-3"/>
    <n v="1.4328797896249143E-2"/>
    <n v="1.9105063861665526E-2"/>
    <n v="2.3881329827081906E-2"/>
  </r>
  <r>
    <x v="0"/>
    <x v="1"/>
    <x v="4"/>
    <n v="6.3683546205551755E-3"/>
    <n v="1.2736709241110351E-2"/>
    <n v="1.9105063861665526E-2"/>
    <n v="2.5473418482220702E-2"/>
    <n v="3.1841773102775875E-2"/>
  </r>
  <r>
    <x v="0"/>
    <x v="2"/>
    <x v="0"/>
    <n v="0"/>
    <n v="1.4347928478441268E-3"/>
    <n v="2.1521892717661899E-3"/>
    <n v="2.8695856956882536E-3"/>
    <n v="3.5869821196103167E-3"/>
  </r>
  <r>
    <x v="0"/>
    <x v="2"/>
    <x v="1"/>
    <n v="1.4347928478441268E-3"/>
    <n v="2.8695856956882536E-3"/>
    <n v="4.3043785435323799E-3"/>
    <n v="5.7391713913765071E-3"/>
    <n v="7.1739642392206334E-3"/>
  </r>
  <r>
    <x v="0"/>
    <x v="2"/>
    <x v="2"/>
    <n v="2.8695856956882536E-3"/>
    <n v="5.7391713913765071E-3"/>
    <n v="8.6087570870647598E-3"/>
    <n v="1.1478342782753014E-2"/>
    <n v="1.4347928478441267E-2"/>
  </r>
  <r>
    <x v="0"/>
    <x v="2"/>
    <x v="3"/>
    <n v="4.3043785435323799E-3"/>
    <n v="8.6087570870647598E-3"/>
    <n v="1.291313563059714E-2"/>
    <n v="1.721751417412952E-2"/>
    <n v="2.1521892717661899E-2"/>
  </r>
  <r>
    <x v="0"/>
    <x v="2"/>
    <x v="4"/>
    <n v="5.7391713913765071E-3"/>
    <n v="1.1478342782753014E-2"/>
    <n v="1.721751417412952E-2"/>
    <n v="2.2956685565506028E-2"/>
    <n v="2.8695856956882534E-2"/>
  </r>
  <r>
    <x v="1"/>
    <x v="3"/>
    <x v="0"/>
    <n v="0"/>
    <n v="1.7750669526116628E-3"/>
    <n v="2.6626004289174937E-3"/>
    <n v="3.5501339052233256E-3"/>
    <n v="4.4376673815291565E-3"/>
  </r>
  <r>
    <x v="1"/>
    <x v="3"/>
    <x v="1"/>
    <n v="1.7750669526116628E-3"/>
    <n v="3.5501339052233256E-3"/>
    <n v="5.3252008578349875E-3"/>
    <n v="7.1002678104466511E-3"/>
    <n v="8.8753347630583131E-3"/>
  </r>
  <r>
    <x v="1"/>
    <x v="3"/>
    <x v="2"/>
    <n v="3.5501339052233256E-3"/>
    <n v="7.1002678104466511E-3"/>
    <n v="1.0650401715669975E-2"/>
    <n v="1.4200535620893302E-2"/>
    <n v="1.7750669526116626E-2"/>
  </r>
  <r>
    <x v="1"/>
    <x v="3"/>
    <x v="3"/>
    <n v="5.3252008578349875E-3"/>
    <n v="1.0650401715669975E-2"/>
    <n v="1.5975602573504964E-2"/>
    <n v="2.130080343133995E-2"/>
    <n v="2.6626004289174939E-2"/>
  </r>
  <r>
    <x v="1"/>
    <x v="3"/>
    <x v="4"/>
    <n v="7.1002678104466511E-3"/>
    <n v="1.4200535620893302E-2"/>
    <n v="2.130080343133995E-2"/>
    <n v="2.8401071241786605E-2"/>
    <n v="3.5501339052233252E-2"/>
  </r>
  <r>
    <x v="1"/>
    <x v="4"/>
    <x v="0"/>
    <n v="0"/>
    <n v="1.616821828695669E-3"/>
    <n v="2.4252327430435033E-3"/>
    <n v="3.233643657391338E-3"/>
    <n v="4.0420545717391723E-3"/>
  </r>
  <r>
    <x v="1"/>
    <x v="4"/>
    <x v="1"/>
    <n v="1.616821828695669E-3"/>
    <n v="3.233643657391338E-3"/>
    <n v="4.8504654860870066E-3"/>
    <n v="6.467287314782676E-3"/>
    <n v="8.0841091434783446E-3"/>
  </r>
  <r>
    <x v="1"/>
    <x v="4"/>
    <x v="2"/>
    <n v="3.233643657391338E-3"/>
    <n v="6.467287314782676E-3"/>
    <n v="9.7009309721740131E-3"/>
    <n v="1.2934574629565352E-2"/>
    <n v="1.6168218286956689E-2"/>
  </r>
  <r>
    <x v="1"/>
    <x v="4"/>
    <x v="3"/>
    <n v="4.8504654860870066E-3"/>
    <n v="9.7009309721740131E-3"/>
    <n v="1.4551396458261021E-2"/>
    <n v="1.9401861944348026E-2"/>
    <n v="2.4252327430435032E-2"/>
  </r>
  <r>
    <x v="1"/>
    <x v="4"/>
    <x v="4"/>
    <n v="6.467287314782676E-3"/>
    <n v="1.2934574629565352E-2"/>
    <n v="1.9401861944348026E-2"/>
    <n v="2.5869149259130704E-2"/>
    <n v="3.2336436573913378E-2"/>
  </r>
  <r>
    <x v="1"/>
    <x v="5"/>
    <x v="0"/>
    <n v="0"/>
    <n v="1.6612608530583196E-3"/>
    <n v="2.4918912795874795E-3"/>
    <n v="3.3225217061166393E-3"/>
    <n v="4.1531521326457991E-3"/>
  </r>
  <r>
    <x v="1"/>
    <x v="5"/>
    <x v="1"/>
    <n v="1.6612608530583196E-3"/>
    <n v="3.3225217061166393E-3"/>
    <n v="4.9837825591749589E-3"/>
    <n v="6.6450434122332785E-3"/>
    <n v="8.3063042652915982E-3"/>
  </r>
  <r>
    <x v="1"/>
    <x v="5"/>
    <x v="2"/>
    <n v="3.3225217061166393E-3"/>
    <n v="6.6450434122332785E-3"/>
    <n v="9.9675651183499178E-3"/>
    <n v="1.3290086824466557E-2"/>
    <n v="1.6612608530583196E-2"/>
  </r>
  <r>
    <x v="1"/>
    <x v="5"/>
    <x v="3"/>
    <n v="4.9837825591749589E-3"/>
    <n v="9.9675651183499178E-3"/>
    <n v="1.4951347677524877E-2"/>
    <n v="1.9935130236699836E-2"/>
    <n v="2.4918912795874795E-2"/>
  </r>
  <r>
    <x v="1"/>
    <x v="5"/>
    <x v="4"/>
    <n v="6.6450434122332785E-3"/>
    <n v="1.3290086824466557E-2"/>
    <n v="1.9935130236699836E-2"/>
    <n v="2.6580173648933114E-2"/>
    <n v="3.3225217061166393E-2"/>
  </r>
  <r>
    <x v="1"/>
    <x v="6"/>
    <x v="0"/>
    <n v="0"/>
    <n v="1.6514920962980785E-3"/>
    <n v="2.4772381444471176E-3"/>
    <n v="3.302984192596157E-3"/>
    <n v="4.1287302407451961E-3"/>
  </r>
  <r>
    <x v="1"/>
    <x v="6"/>
    <x v="1"/>
    <n v="1.6514920962980785E-3"/>
    <n v="3.302984192596157E-3"/>
    <n v="4.9544762888942351E-3"/>
    <n v="6.6059683851923141E-3"/>
    <n v="8.2574604814903921E-3"/>
  </r>
  <r>
    <x v="1"/>
    <x v="6"/>
    <x v="2"/>
    <n v="3.302984192596157E-3"/>
    <n v="6.6059683851923141E-3"/>
    <n v="9.9089525777884702E-3"/>
    <n v="1.3211936770384628E-2"/>
    <n v="1.6514920962980784E-2"/>
  </r>
  <r>
    <x v="1"/>
    <x v="6"/>
    <x v="3"/>
    <n v="4.9544762888942351E-3"/>
    <n v="9.9089525777884702E-3"/>
    <n v="1.4863428866682706E-2"/>
    <n v="1.981790515557694E-2"/>
    <n v="2.4772381444471178E-2"/>
  </r>
  <r>
    <x v="1"/>
    <x v="6"/>
    <x v="4"/>
    <n v="6.6059683851923141E-3"/>
    <n v="1.3211936770384628E-2"/>
    <n v="1.981790515557694E-2"/>
    <n v="2.6423873540769256E-2"/>
    <n v="3.3029841925961569E-2"/>
  </r>
  <r>
    <x v="1"/>
    <x v="7"/>
    <x v="0"/>
    <n v="0"/>
    <n v="1.5300963554133813E-3"/>
    <n v="2.2951445331200718E-3"/>
    <n v="3.0601927108267627E-3"/>
    <n v="3.8252408885334531E-3"/>
  </r>
  <r>
    <x v="1"/>
    <x v="7"/>
    <x v="1"/>
    <n v="1.5300963554133813E-3"/>
    <n v="3.0601927108267627E-3"/>
    <n v="4.5902890662401436E-3"/>
    <n v="6.1203854216535254E-3"/>
    <n v="7.6504817770669063E-3"/>
  </r>
  <r>
    <x v="1"/>
    <x v="7"/>
    <x v="2"/>
    <n v="3.0601927108267627E-3"/>
    <n v="6.1203854216535254E-3"/>
    <n v="9.1805781324802872E-3"/>
    <n v="1.2240770843307051E-2"/>
    <n v="1.5300963554133813E-2"/>
  </r>
  <r>
    <x v="1"/>
    <x v="7"/>
    <x v="3"/>
    <n v="4.5902890662401436E-3"/>
    <n v="9.1805781324802872E-3"/>
    <n v="1.3770867198720432E-2"/>
    <n v="1.8361156264960574E-2"/>
    <n v="2.2951445331200721E-2"/>
  </r>
  <r>
    <x v="1"/>
    <x v="7"/>
    <x v="4"/>
    <n v="6.1203854216535254E-3"/>
    <n v="1.2240770843307051E-2"/>
    <n v="1.8361156264960574E-2"/>
    <n v="2.4481541686614101E-2"/>
    <n v="3.0601927108267625E-2"/>
  </r>
  <r>
    <x v="1"/>
    <x v="8"/>
    <x v="0"/>
    <n v="0"/>
    <n v="1.5886178910033421E-3"/>
    <n v="2.3829268365050129E-3"/>
    <n v="3.1772357820066843E-3"/>
    <n v="3.9715447275083552E-3"/>
  </r>
  <r>
    <x v="1"/>
    <x v="8"/>
    <x v="1"/>
    <n v="1.5886178910033421E-3"/>
    <n v="3.1772357820066843E-3"/>
    <n v="4.7658536730100258E-3"/>
    <n v="6.3544715640133686E-3"/>
    <n v="7.9430894550167105E-3"/>
  </r>
  <r>
    <x v="1"/>
    <x v="8"/>
    <x v="2"/>
    <n v="3.1772357820066843E-3"/>
    <n v="6.3544715640133686E-3"/>
    <n v="9.5317073460200515E-3"/>
    <n v="1.2708943128026737E-2"/>
    <n v="1.5886178910033421E-2"/>
  </r>
  <r>
    <x v="1"/>
    <x v="8"/>
    <x v="3"/>
    <n v="4.7658536730100258E-3"/>
    <n v="9.5317073460200515E-3"/>
    <n v="1.429756101903008E-2"/>
    <n v="1.9063414692040103E-2"/>
    <n v="2.382926836505013E-2"/>
  </r>
  <r>
    <x v="1"/>
    <x v="8"/>
    <x v="4"/>
    <n v="6.3544715640133686E-3"/>
    <n v="1.2708943128026737E-2"/>
    <n v="1.9063414692040103E-2"/>
    <n v="2.5417886256053474E-2"/>
    <n v="3.1772357820066842E-2"/>
  </r>
  <r>
    <x v="1"/>
    <x v="9"/>
    <x v="0"/>
    <n v="0"/>
    <n v="1.7322276265034544E-3"/>
    <n v="2.5983414397551816E-3"/>
    <n v="3.4644552530069088E-3"/>
    <n v="4.330569066258636E-3"/>
  </r>
  <r>
    <x v="1"/>
    <x v="9"/>
    <x v="1"/>
    <n v="1.7322276265034544E-3"/>
    <n v="3.4644552530069088E-3"/>
    <n v="5.1966828795103632E-3"/>
    <n v="6.9289105060138176E-3"/>
    <n v="8.661138132517272E-3"/>
  </r>
  <r>
    <x v="1"/>
    <x v="9"/>
    <x v="2"/>
    <n v="3.4644552530069088E-3"/>
    <n v="6.9289105060138176E-3"/>
    <n v="1.0393365759020726E-2"/>
    <n v="1.3857821012027635E-2"/>
    <n v="1.7322276265034544E-2"/>
  </r>
  <r>
    <x v="1"/>
    <x v="9"/>
    <x v="3"/>
    <n v="5.1966828795103632E-3"/>
    <n v="1.0393365759020726E-2"/>
    <n v="1.559004863853109E-2"/>
    <n v="2.0786731518041453E-2"/>
    <n v="2.5983414397551814E-2"/>
  </r>
  <r>
    <x v="1"/>
    <x v="9"/>
    <x v="4"/>
    <n v="6.9289105060138176E-3"/>
    <n v="1.3857821012027635E-2"/>
    <n v="2.0786731518041453E-2"/>
    <n v="2.771564202405527E-2"/>
    <n v="3.4644552530069088E-2"/>
  </r>
  <r>
    <x v="1"/>
    <x v="10"/>
    <x v="0"/>
    <n v="0"/>
    <n v="1.7424646239722838E-3"/>
    <n v="2.6136969359584253E-3"/>
    <n v="3.4849292479445675E-3"/>
    <n v="4.3561615599307093E-3"/>
  </r>
  <r>
    <x v="1"/>
    <x v="10"/>
    <x v="1"/>
    <n v="1.7424646239722838E-3"/>
    <n v="3.4849292479445675E-3"/>
    <n v="5.2273938719168507E-3"/>
    <n v="6.9698584958891351E-3"/>
    <n v="8.7123231198614186E-3"/>
  </r>
  <r>
    <x v="1"/>
    <x v="10"/>
    <x v="2"/>
    <n v="3.4849292479445675E-3"/>
    <n v="6.9698584958891351E-3"/>
    <n v="1.0454787743833701E-2"/>
    <n v="1.393971699177827E-2"/>
    <n v="1.7424646239722837E-2"/>
  </r>
  <r>
    <x v="1"/>
    <x v="10"/>
    <x v="3"/>
    <n v="5.2273938719168507E-3"/>
    <n v="1.0454787743833701E-2"/>
    <n v="1.5682181615750555E-2"/>
    <n v="2.0909575487667403E-2"/>
    <n v="2.6136969359584254E-2"/>
  </r>
  <r>
    <x v="1"/>
    <x v="10"/>
    <x v="4"/>
    <n v="6.9698584958891351E-3"/>
    <n v="1.393971699177827E-2"/>
    <n v="2.0909575487667403E-2"/>
    <n v="2.787943398355654E-2"/>
    <n v="3.4849292479445675E-2"/>
  </r>
  <r>
    <x v="1"/>
    <x v="11"/>
    <x v="0"/>
    <n v="0"/>
    <n v="1.5730815554077932E-3"/>
    <n v="2.3596223331116897E-3"/>
    <n v="3.1461631108155863E-3"/>
    <n v="3.9327038885194829E-3"/>
  </r>
  <r>
    <x v="1"/>
    <x v="11"/>
    <x v="1"/>
    <n v="1.5730815554077932E-3"/>
    <n v="3.1461631108155863E-3"/>
    <n v="4.7192446662233795E-3"/>
    <n v="6.2923262216311726E-3"/>
    <n v="7.8654077770389658E-3"/>
  </r>
  <r>
    <x v="1"/>
    <x v="11"/>
    <x v="2"/>
    <n v="3.1461631108155863E-3"/>
    <n v="6.2923262216311726E-3"/>
    <n v="9.4384893324467589E-3"/>
    <n v="1.2584652443262345E-2"/>
    <n v="1.5730815554077932E-2"/>
  </r>
  <r>
    <x v="1"/>
    <x v="11"/>
    <x v="3"/>
    <n v="4.7192446662233795E-3"/>
    <n v="9.4384893324467589E-3"/>
    <n v="1.4157733998670138E-2"/>
    <n v="1.8876978664893518E-2"/>
    <n v="2.3596223331116897E-2"/>
  </r>
  <r>
    <x v="1"/>
    <x v="11"/>
    <x v="4"/>
    <n v="6.2923262216311726E-3"/>
    <n v="1.2584652443262345E-2"/>
    <n v="1.8876978664893518E-2"/>
    <n v="2.516930488652469E-2"/>
    <n v="3.1461631108155863E-2"/>
  </r>
  <r>
    <x v="1"/>
    <x v="0"/>
    <x v="0"/>
    <n v="0"/>
    <n v="1.5715941999631001E-3"/>
    <n v="2.3573912999446498E-3"/>
    <n v="3.1431883999262001E-3"/>
    <n v="3.92898549990775E-3"/>
  </r>
  <r>
    <x v="1"/>
    <x v="0"/>
    <x v="1"/>
    <n v="1.5715941999631001E-3"/>
    <n v="3.1431883999262001E-3"/>
    <n v="4.7147825998892995E-3"/>
    <n v="6.2863767998524002E-3"/>
    <n v="7.8579709998155001E-3"/>
  </r>
  <r>
    <x v="1"/>
    <x v="0"/>
    <x v="2"/>
    <n v="3.1431883999262001E-3"/>
    <n v="6.2863767998524002E-3"/>
    <n v="9.429565199778599E-3"/>
    <n v="1.25727535997048E-2"/>
    <n v="1.5715941999631E-2"/>
  </r>
  <r>
    <x v="1"/>
    <x v="0"/>
    <x v="3"/>
    <n v="4.7147825998892995E-3"/>
    <n v="9.429565199778599E-3"/>
    <n v="1.4144347799667901E-2"/>
    <n v="1.8859130399557198E-2"/>
    <n v="2.35739129994465E-2"/>
  </r>
  <r>
    <x v="1"/>
    <x v="0"/>
    <x v="4"/>
    <n v="6.2863767998524002E-3"/>
    <n v="1.25727535997048E-2"/>
    <n v="1.8859130399557198E-2"/>
    <n v="2.5145507199409601E-2"/>
    <n v="3.1431883999262E-2"/>
  </r>
  <r>
    <x v="1"/>
    <x v="1"/>
    <x v="0"/>
    <n v="0"/>
    <n v="1.7618148796654149E-3"/>
    <n v="2.6427223194981221E-3"/>
    <n v="3.5236297593308299E-3"/>
    <n v="4.4045371991635373E-3"/>
  </r>
  <r>
    <x v="1"/>
    <x v="1"/>
    <x v="1"/>
    <n v="1.7618148796654149E-3"/>
    <n v="3.5236297593308299E-3"/>
    <n v="5.2854446389962442E-3"/>
    <n v="7.0472595186616598E-3"/>
    <n v="8.8090743983270745E-3"/>
  </r>
  <r>
    <x v="1"/>
    <x v="1"/>
    <x v="2"/>
    <n v="3.5236297593308299E-3"/>
    <n v="7.0472595186616598E-3"/>
    <n v="1.0570889277992488E-2"/>
    <n v="1.409451903732332E-2"/>
    <n v="1.7618148796654149E-2"/>
  </r>
  <r>
    <x v="1"/>
    <x v="1"/>
    <x v="3"/>
    <n v="5.2854446389962442E-3"/>
    <n v="1.0570889277992488E-2"/>
    <n v="1.5856333916988735E-2"/>
    <n v="2.1141778555984977E-2"/>
    <n v="2.6427223194981225E-2"/>
  </r>
  <r>
    <x v="1"/>
    <x v="1"/>
    <x v="4"/>
    <n v="7.0472595186616598E-3"/>
    <n v="1.409451903732332E-2"/>
    <n v="2.1141778555984977E-2"/>
    <n v="2.8189038074646639E-2"/>
    <n v="3.5236297593308298E-2"/>
  </r>
  <r>
    <x v="1"/>
    <x v="2"/>
    <x v="0"/>
    <n v="0"/>
    <n v="1.4722751454361938E-3"/>
    <n v="2.2084127181542907E-3"/>
    <n v="2.9445502908723876E-3"/>
    <n v="3.6806878635904845E-3"/>
  </r>
  <r>
    <x v="1"/>
    <x v="2"/>
    <x v="1"/>
    <n v="1.4722751454361938E-3"/>
    <n v="2.9445502908723876E-3"/>
    <n v="4.4168254363085814E-3"/>
    <n v="5.8891005817447752E-3"/>
    <n v="7.3613757271809689E-3"/>
  </r>
  <r>
    <x v="1"/>
    <x v="2"/>
    <x v="2"/>
    <n v="2.9445502908723876E-3"/>
    <n v="5.8891005817447752E-3"/>
    <n v="8.8336508726171627E-3"/>
    <n v="1.177820116348955E-2"/>
    <n v="1.4722751454361938E-2"/>
  </r>
  <r>
    <x v="1"/>
    <x v="2"/>
    <x v="3"/>
    <n v="4.4168254363085814E-3"/>
    <n v="8.8336508726171627E-3"/>
    <n v="1.3250476308925745E-2"/>
    <n v="1.7667301745234325E-2"/>
    <n v="2.2084127181542908E-2"/>
  </r>
  <r>
    <x v="1"/>
    <x v="2"/>
    <x v="4"/>
    <n v="5.8891005817447752E-3"/>
    <n v="1.177820116348955E-2"/>
    <n v="1.7667301745234325E-2"/>
    <n v="2.3556402326979101E-2"/>
    <n v="2.9445502908723876E-2"/>
  </r>
  <r>
    <x v="2"/>
    <x v="3"/>
    <x v="0"/>
    <n v="0"/>
    <n v="1.9814107354166033E-3"/>
    <n v="2.9721161031249052E-3"/>
    <n v="3.9628214708332067E-3"/>
    <n v="4.9535268385415086E-3"/>
  </r>
  <r>
    <x v="2"/>
    <x v="3"/>
    <x v="1"/>
    <n v="1.9814107354166033E-3"/>
    <n v="3.9628214708332067E-3"/>
    <n v="5.9442322062498104E-3"/>
    <n v="7.9256429416664134E-3"/>
    <n v="9.9070536770830171E-3"/>
  </r>
  <r>
    <x v="2"/>
    <x v="3"/>
    <x v="2"/>
    <n v="3.9628214708332067E-3"/>
    <n v="7.9256429416664134E-3"/>
    <n v="1.1888464412499621E-2"/>
    <n v="1.5851285883332827E-2"/>
    <n v="1.9814107354166034E-2"/>
  </r>
  <r>
    <x v="2"/>
    <x v="3"/>
    <x v="3"/>
    <n v="5.9442322062498104E-3"/>
    <n v="1.1888464412499621E-2"/>
    <n v="1.7832696618749432E-2"/>
    <n v="2.3776928824999242E-2"/>
    <n v="2.9721161031249051E-2"/>
  </r>
  <r>
    <x v="2"/>
    <x v="3"/>
    <x v="4"/>
    <n v="7.9256429416664134E-3"/>
    <n v="1.5851285883332827E-2"/>
    <n v="2.3776928824999242E-2"/>
    <n v="3.1702571766665653E-2"/>
    <n v="3.9628214708332068E-2"/>
  </r>
  <r>
    <x v="2"/>
    <x v="4"/>
    <x v="0"/>
    <n v="0"/>
    <n v="1.8821756390060681E-3"/>
    <n v="2.8232634585091021E-3"/>
    <n v="3.7643512780121363E-3"/>
    <n v="4.70543909751517E-3"/>
  </r>
  <r>
    <x v="2"/>
    <x v="4"/>
    <x v="1"/>
    <n v="1.8821756390060681E-3"/>
    <n v="3.7643512780121363E-3"/>
    <n v="5.6465269170182042E-3"/>
    <n v="7.5287025560242726E-3"/>
    <n v="9.4108781950303401E-3"/>
  </r>
  <r>
    <x v="2"/>
    <x v="4"/>
    <x v="2"/>
    <n v="3.7643512780121363E-3"/>
    <n v="7.5287025560242726E-3"/>
    <n v="1.1293053834036408E-2"/>
    <n v="1.5057405112048545E-2"/>
    <n v="1.882175639006068E-2"/>
  </r>
  <r>
    <x v="2"/>
    <x v="4"/>
    <x v="3"/>
    <n v="5.6465269170182042E-3"/>
    <n v="1.1293053834036408E-2"/>
    <n v="1.6939580751054614E-2"/>
    <n v="2.2586107668072817E-2"/>
    <n v="2.823263458509102E-2"/>
  </r>
  <r>
    <x v="2"/>
    <x v="4"/>
    <x v="4"/>
    <n v="7.5287025560242726E-3"/>
    <n v="1.5057405112048545E-2"/>
    <n v="2.2586107668072817E-2"/>
    <n v="3.011481022409709E-2"/>
    <n v="3.764351278012136E-2"/>
  </r>
  <r>
    <x v="2"/>
    <x v="5"/>
    <x v="0"/>
    <n v="0"/>
    <n v="1.9372969696905516E-3"/>
    <n v="2.9059454545358274E-3"/>
    <n v="3.8745939393811032E-3"/>
    <n v="4.8432424242263791E-3"/>
  </r>
  <r>
    <x v="2"/>
    <x v="5"/>
    <x v="1"/>
    <n v="1.9372969696905516E-3"/>
    <n v="3.8745939393811032E-3"/>
    <n v="5.8118909090716549E-3"/>
    <n v="7.7491878787622065E-3"/>
    <n v="9.6864848484527581E-3"/>
  </r>
  <r>
    <x v="2"/>
    <x v="5"/>
    <x v="2"/>
    <n v="3.8745939393811032E-3"/>
    <n v="7.7491878787622065E-3"/>
    <n v="1.162378181814331E-2"/>
    <n v="1.5498375757524413E-2"/>
    <n v="1.9372969696905516E-2"/>
  </r>
  <r>
    <x v="2"/>
    <x v="5"/>
    <x v="3"/>
    <n v="5.8118909090716549E-3"/>
    <n v="1.162378181814331E-2"/>
    <n v="1.7435672727214965E-2"/>
    <n v="2.3247563636286619E-2"/>
    <n v="2.9059454545358274E-2"/>
  </r>
  <r>
    <x v="2"/>
    <x v="5"/>
    <x v="4"/>
    <n v="7.7491878787622065E-3"/>
    <n v="1.5498375757524413E-2"/>
    <n v="2.3247563636286619E-2"/>
    <n v="3.0996751515048826E-2"/>
    <n v="3.8745939393811032E-2"/>
  </r>
  <r>
    <x v="2"/>
    <x v="6"/>
    <x v="0"/>
    <n v="0"/>
    <n v="1.7349677964678548E-3"/>
    <n v="2.6024516947017818E-3"/>
    <n v="3.4699355929357096E-3"/>
    <n v="4.3374194911696366E-3"/>
  </r>
  <r>
    <x v="2"/>
    <x v="6"/>
    <x v="1"/>
    <n v="1.7349677964678548E-3"/>
    <n v="3.4699355929357096E-3"/>
    <n v="5.2049033894035635E-3"/>
    <n v="6.9398711858714192E-3"/>
    <n v="8.6748389823392731E-3"/>
  </r>
  <r>
    <x v="2"/>
    <x v="6"/>
    <x v="2"/>
    <n v="3.4699355929357096E-3"/>
    <n v="6.9398711858714192E-3"/>
    <n v="1.0409806778807127E-2"/>
    <n v="1.3879742371742838E-2"/>
    <n v="1.7349677964678546E-2"/>
  </r>
  <r>
    <x v="2"/>
    <x v="6"/>
    <x v="3"/>
    <n v="5.2049033894035635E-3"/>
    <n v="1.0409806778807127E-2"/>
    <n v="1.5614710168210692E-2"/>
    <n v="2.0819613557614254E-2"/>
    <n v="2.6024516947017819E-2"/>
  </r>
  <r>
    <x v="2"/>
    <x v="6"/>
    <x v="4"/>
    <n v="6.9398711858714192E-3"/>
    <n v="1.3879742371742838E-2"/>
    <n v="2.0819613557614254E-2"/>
    <n v="2.7759484743485677E-2"/>
    <n v="3.4699355929357092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12"/>
    <x v="0"/>
    <n v="0"/>
    <n v="2.0698371081083861E-3"/>
    <n v="3.1047556621625794E-3"/>
    <n v="4.1396742162167722E-3"/>
    <n v="5.1745927702709655E-3"/>
  </r>
  <r>
    <x v="3"/>
    <x v="12"/>
    <x v="1"/>
    <n v="2.0698371081083861E-3"/>
    <n v="4.1396742162167722E-3"/>
    <n v="6.2095113243251588E-3"/>
    <n v="8.2793484324335444E-3"/>
    <n v="1.0349185540541931E-2"/>
  </r>
  <r>
    <x v="3"/>
    <x v="12"/>
    <x v="2"/>
    <n v="4.1396742162167722E-3"/>
    <n v="8.2793484324335444E-3"/>
    <n v="1.2419022648650318E-2"/>
    <n v="1.6558696864867089E-2"/>
    <n v="2.0698371081083862E-2"/>
  </r>
  <r>
    <x v="3"/>
    <x v="12"/>
    <x v="3"/>
    <n v="6.2095113243251588E-3"/>
    <n v="1.2419022648650318E-2"/>
    <n v="1.8628533972975477E-2"/>
    <n v="2.4838045297300635E-2"/>
    <n v="3.1047556621625793E-2"/>
  </r>
  <r>
    <x v="3"/>
    <x v="12"/>
    <x v="4"/>
    <n v="8.2793484324335444E-3"/>
    <n v="1.6558696864867089E-2"/>
    <n v="2.4838045297300635E-2"/>
    <n v="3.3117393729734178E-2"/>
    <n v="4.1396742162167724E-2"/>
  </r>
  <r>
    <x v="3"/>
    <x v="4"/>
    <x v="0"/>
    <n v="0"/>
    <n v="1.6278473011993742E-3"/>
    <n v="2.4417709517990612E-3"/>
    <n v="3.2556946023987485E-3"/>
    <n v="4.0696182529984352E-3"/>
  </r>
  <r>
    <x v="3"/>
    <x v="4"/>
    <x v="1"/>
    <n v="1.6278473011993742E-3"/>
    <n v="3.2556946023987485E-3"/>
    <n v="4.8835419035981225E-3"/>
    <n v="6.5113892047974969E-3"/>
    <n v="8.1392365059968705E-3"/>
  </r>
  <r>
    <x v="3"/>
    <x v="4"/>
    <x v="2"/>
    <n v="3.2556946023987485E-3"/>
    <n v="6.5113892047974969E-3"/>
    <n v="9.7670838071962449E-3"/>
    <n v="1.3022778409594994E-2"/>
    <n v="1.6278473011993741E-2"/>
  </r>
  <r>
    <x v="3"/>
    <x v="4"/>
    <x v="3"/>
    <n v="4.8835419035981225E-3"/>
    <n v="9.7670838071962449E-3"/>
    <n v="1.4650625710794367E-2"/>
    <n v="1.953416761439249E-2"/>
    <n v="2.4417709517990611E-2"/>
  </r>
  <r>
    <x v="3"/>
    <x v="4"/>
    <x v="4"/>
    <n v="6.5113892047974969E-3"/>
    <n v="1.3022778409594994E-2"/>
    <n v="1.953416761439249E-2"/>
    <n v="2.6045556819189988E-2"/>
    <n v="3.2556946023987482E-2"/>
  </r>
  <r>
    <x v="3"/>
    <x v="5"/>
    <x v="0"/>
    <n v="0"/>
    <n v="1.961515229093738E-3"/>
    <n v="2.9422728436406067E-3"/>
    <n v="3.9230304581874759E-3"/>
    <n v="4.9037880727343447E-3"/>
  </r>
  <r>
    <x v="3"/>
    <x v="5"/>
    <x v="1"/>
    <n v="1.961515229093738E-3"/>
    <n v="3.9230304581874759E-3"/>
    <n v="5.8845456872812134E-3"/>
    <n v="7.8460609163749518E-3"/>
    <n v="9.8075761454686893E-3"/>
  </r>
  <r>
    <x v="3"/>
    <x v="5"/>
    <x v="2"/>
    <n v="3.9230304581874759E-3"/>
    <n v="7.8460609163749518E-3"/>
    <n v="1.1769091374562427E-2"/>
    <n v="1.5692121832749904E-2"/>
    <n v="1.9615152290937379E-2"/>
  </r>
  <r>
    <x v="3"/>
    <x v="5"/>
    <x v="3"/>
    <n v="5.8845456872812134E-3"/>
    <n v="1.1769091374562427E-2"/>
    <n v="1.7653637061843641E-2"/>
    <n v="2.3538182749124854E-2"/>
    <n v="2.9422728436406066E-2"/>
  </r>
  <r>
    <x v="3"/>
    <x v="5"/>
    <x v="4"/>
    <n v="7.8460609163749518E-3"/>
    <n v="1.5692121832749904E-2"/>
    <n v="2.3538182749124854E-2"/>
    <n v="3.1384243665499807E-2"/>
    <n v="3.9230304581874757E-2"/>
  </r>
  <r>
    <x v="3"/>
    <x v="6"/>
    <x v="0"/>
    <n v="0"/>
    <n v="1.581046258131931E-3"/>
    <n v="2.3715693871978962E-3"/>
    <n v="3.162092516263862E-3"/>
    <n v="3.9526156453298274E-3"/>
  </r>
  <r>
    <x v="3"/>
    <x v="6"/>
    <x v="1"/>
    <n v="1.581046258131931E-3"/>
    <n v="3.162092516263862E-3"/>
    <n v="4.7431387743957923E-3"/>
    <n v="6.324185032527724E-3"/>
    <n v="7.9052312906596547E-3"/>
  </r>
  <r>
    <x v="3"/>
    <x v="6"/>
    <x v="2"/>
    <n v="3.162092516263862E-3"/>
    <n v="6.324185032527724E-3"/>
    <n v="9.4862775487915846E-3"/>
    <n v="1.2648370065055448E-2"/>
    <n v="1.5810462581319309E-2"/>
  </r>
  <r>
    <x v="3"/>
    <x v="6"/>
    <x v="3"/>
    <n v="4.7431387743957923E-3"/>
    <n v="9.4862775487915846E-3"/>
    <n v="1.422941632318738E-2"/>
    <n v="1.8972555097583169E-2"/>
    <n v="2.3715693871978964E-2"/>
  </r>
  <r>
    <x v="3"/>
    <x v="6"/>
    <x v="4"/>
    <n v="6.324185032527724E-3"/>
    <n v="1.2648370065055448E-2"/>
    <n v="1.8972555097583169E-2"/>
    <n v="2.5296740130110896E-2"/>
    <n v="3.1620925162638619E-2"/>
  </r>
  <r>
    <x v="3"/>
    <x v="7"/>
    <x v="0"/>
    <n v="0"/>
    <n v="2.4039081260613512E-3"/>
    <n v="3.6058621890920264E-3"/>
    <n v="4.8078162521227024E-3"/>
    <n v="6.0097703151533776E-3"/>
  </r>
  <r>
    <x v="3"/>
    <x v="7"/>
    <x v="1"/>
    <n v="2.4039081260613512E-3"/>
    <n v="4.8078162521227024E-3"/>
    <n v="7.2117243781840527E-3"/>
    <n v="9.6156325042454048E-3"/>
    <n v="1.2019540630306755E-2"/>
  </r>
  <r>
    <x v="3"/>
    <x v="7"/>
    <x v="2"/>
    <n v="4.8078162521227024E-3"/>
    <n v="9.6156325042454048E-3"/>
    <n v="1.4423448756368105E-2"/>
    <n v="1.923126500849081E-2"/>
    <n v="2.403908126061351E-2"/>
  </r>
  <r>
    <x v="3"/>
    <x v="7"/>
    <x v="3"/>
    <n v="7.2117243781840527E-3"/>
    <n v="1.4423448756368105E-2"/>
    <n v="2.1635173134552158E-2"/>
    <n v="2.8846897512736211E-2"/>
    <n v="3.6058621890920267E-2"/>
  </r>
  <r>
    <x v="3"/>
    <x v="7"/>
    <x v="4"/>
    <n v="9.6156325042454048E-3"/>
    <n v="1.923126500849081E-2"/>
    <n v="2.8846897512736211E-2"/>
    <n v="3.8462530016981619E-2"/>
    <n v="4.8078162521227021E-2"/>
  </r>
  <r>
    <x v="3"/>
    <x v="8"/>
    <x v="0"/>
    <n v="0"/>
    <n v="2.2053907025235456E-3"/>
    <n v="3.3080860537853178E-3"/>
    <n v="4.4107814050470913E-3"/>
    <n v="5.5134767563088634E-3"/>
  </r>
  <r>
    <x v="3"/>
    <x v="8"/>
    <x v="1"/>
    <n v="2.2053907025235456E-3"/>
    <n v="4.4107814050470913E-3"/>
    <n v="6.6161721075706356E-3"/>
    <n v="8.8215628100941825E-3"/>
    <n v="1.1026953512617727E-2"/>
  </r>
  <r>
    <x v="3"/>
    <x v="8"/>
    <x v="2"/>
    <n v="4.4107814050470913E-3"/>
    <n v="8.8215628100941825E-3"/>
    <n v="1.3232344215141271E-2"/>
    <n v="1.7643125620188365E-2"/>
    <n v="2.2053907025235454E-2"/>
  </r>
  <r>
    <x v="3"/>
    <x v="8"/>
    <x v="3"/>
    <n v="6.6161721075706356E-3"/>
    <n v="1.3232344215141271E-2"/>
    <n v="1.9848516322711909E-2"/>
    <n v="2.6464688430282542E-2"/>
    <n v="3.3080860537853182E-2"/>
  </r>
  <r>
    <x v="3"/>
    <x v="8"/>
    <x v="4"/>
    <n v="8.8215628100941825E-3"/>
    <n v="1.7643125620188365E-2"/>
    <n v="2.6464688430282542E-2"/>
    <n v="3.528625124037673E-2"/>
    <n v="4.4107814050470907E-2"/>
  </r>
  <r>
    <x v="3"/>
    <x v="9"/>
    <x v="0"/>
    <n v="0"/>
    <n v="2.1426178395636919E-3"/>
    <n v="3.2139267593455372E-3"/>
    <n v="4.2852356791273838E-3"/>
    <n v="5.356544598909229E-3"/>
  </r>
  <r>
    <x v="3"/>
    <x v="9"/>
    <x v="1"/>
    <n v="2.1426178395636919E-3"/>
    <n v="4.2852356791273838E-3"/>
    <n v="6.4278535186910743E-3"/>
    <n v="8.5704713582547675E-3"/>
    <n v="1.0713089197818458E-2"/>
  </r>
  <r>
    <x v="3"/>
    <x v="9"/>
    <x v="2"/>
    <n v="4.2852356791273838E-3"/>
    <n v="8.5704713582547675E-3"/>
    <n v="1.2855707037382149E-2"/>
    <n v="1.7140942716509535E-2"/>
    <n v="2.1426178395636916E-2"/>
  </r>
  <r>
    <x v="3"/>
    <x v="9"/>
    <x v="3"/>
    <n v="6.4278535186910743E-3"/>
    <n v="1.2855707037382149E-2"/>
    <n v="1.9283560556073224E-2"/>
    <n v="2.5711414074764297E-2"/>
    <n v="3.2139267593455374E-2"/>
  </r>
  <r>
    <x v="3"/>
    <x v="9"/>
    <x v="4"/>
    <n v="8.5704713582547675E-3"/>
    <n v="1.7140942716509535E-2"/>
    <n v="2.5711414074764297E-2"/>
    <n v="3.428188543301907E-2"/>
    <n v="4.2852356791273832E-2"/>
  </r>
  <r>
    <x v="3"/>
    <x v="10"/>
    <x v="0"/>
    <n v="0"/>
    <n v="1.9092554782458076E-3"/>
    <n v="2.8638832173687114E-3"/>
    <n v="3.8185109564916153E-3"/>
    <n v="4.7731386956145188E-3"/>
  </r>
  <r>
    <x v="3"/>
    <x v="10"/>
    <x v="1"/>
    <n v="1.9092554782458076E-3"/>
    <n v="3.8185109564916153E-3"/>
    <n v="5.7277664347374227E-3"/>
    <n v="7.6370219129832306E-3"/>
    <n v="9.5462773912290376E-3"/>
  </r>
  <r>
    <x v="3"/>
    <x v="10"/>
    <x v="2"/>
    <n v="3.8185109564916153E-3"/>
    <n v="7.6370219129832306E-3"/>
    <n v="1.1455532869474845E-2"/>
    <n v="1.5274043825966461E-2"/>
    <n v="1.9092554782458075E-2"/>
  </r>
  <r>
    <x v="3"/>
    <x v="10"/>
    <x v="3"/>
    <n v="5.7277664347374227E-3"/>
    <n v="1.1455532869474845E-2"/>
    <n v="1.7183299304212269E-2"/>
    <n v="2.2911065738949691E-2"/>
    <n v="2.8638832173687113E-2"/>
  </r>
  <r>
    <x v="3"/>
    <x v="10"/>
    <x v="4"/>
    <n v="7.6370219129832306E-3"/>
    <n v="1.5274043825966461E-2"/>
    <n v="2.2911065738949691E-2"/>
    <n v="3.0548087651932922E-2"/>
    <n v="3.818510956491615E-2"/>
  </r>
  <r>
    <x v="3"/>
    <x v="11"/>
    <x v="0"/>
    <n v="0"/>
    <n v="2.092407026976305E-3"/>
    <n v="3.1386105404644571E-3"/>
    <n v="4.18481405395261E-3"/>
    <n v="5.231017567440762E-3"/>
  </r>
  <r>
    <x v="3"/>
    <x v="11"/>
    <x v="1"/>
    <n v="2.092407026976305E-3"/>
    <n v="4.18481405395261E-3"/>
    <n v="6.2772210809289141E-3"/>
    <n v="8.36962810790522E-3"/>
    <n v="1.0462035134881524E-2"/>
  </r>
  <r>
    <x v="3"/>
    <x v="11"/>
    <x v="2"/>
    <n v="4.18481405395261E-3"/>
    <n v="8.36962810790522E-3"/>
    <n v="1.2554442161857828E-2"/>
    <n v="1.673925621581044E-2"/>
    <n v="2.0924070269763048E-2"/>
  </r>
  <r>
    <x v="3"/>
    <x v="11"/>
    <x v="3"/>
    <n v="6.2772210809289141E-3"/>
    <n v="1.2554442161857828E-2"/>
    <n v="1.8831663242786744E-2"/>
    <n v="2.5108884323715656E-2"/>
    <n v="3.1386105404644572E-2"/>
  </r>
  <r>
    <x v="3"/>
    <x v="11"/>
    <x v="4"/>
    <n v="8.36962810790522E-3"/>
    <n v="1.673925621581044E-2"/>
    <n v="2.5108884323715656E-2"/>
    <n v="3.347851243162088E-2"/>
    <n v="4.1848140539526096E-2"/>
  </r>
  <r>
    <x v="3"/>
    <x v="0"/>
    <x v="0"/>
    <n v="0"/>
    <n v="2.0668017663521246E-3"/>
    <n v="3.1002026495281867E-3"/>
    <n v="4.1336035327042492E-3"/>
    <n v="5.1670044158803113E-3"/>
  </r>
  <r>
    <x v="3"/>
    <x v="0"/>
    <x v="1"/>
    <n v="2.0668017663521246E-3"/>
    <n v="4.1336035327042492E-3"/>
    <n v="6.2004052990563734E-3"/>
    <n v="8.2672070654084984E-3"/>
    <n v="1.0334008831760623E-2"/>
  </r>
  <r>
    <x v="3"/>
    <x v="0"/>
    <x v="2"/>
    <n v="4.1336035327042492E-3"/>
    <n v="8.2672070654084984E-3"/>
    <n v="1.2400810598112747E-2"/>
    <n v="1.6534414130816997E-2"/>
    <n v="2.0668017663521245E-2"/>
  </r>
  <r>
    <x v="3"/>
    <x v="0"/>
    <x v="3"/>
    <n v="6.2004052990563734E-3"/>
    <n v="1.2400810598112747E-2"/>
    <n v="1.8601215897169121E-2"/>
    <n v="2.4801621196225494E-2"/>
    <n v="3.1002026495281866E-2"/>
  </r>
  <r>
    <x v="3"/>
    <x v="0"/>
    <x v="4"/>
    <n v="8.2672070654084984E-3"/>
    <n v="1.6534414130816997E-2"/>
    <n v="2.4801621196225494E-2"/>
    <n v="3.3068828261633994E-2"/>
    <n v="4.133603532704249E-2"/>
  </r>
  <r>
    <x v="3"/>
    <x v="1"/>
    <x v="0"/>
    <n v="0"/>
    <n v="1.9835732730675766E-3"/>
    <n v="2.9753599096013646E-3"/>
    <n v="3.9671465461351531E-3"/>
    <n v="4.9589331826689412E-3"/>
  </r>
  <r>
    <x v="3"/>
    <x v="1"/>
    <x v="1"/>
    <n v="1.9835732730675766E-3"/>
    <n v="3.9671465461351531E-3"/>
    <n v="5.9507198192027292E-3"/>
    <n v="7.9342930922703062E-3"/>
    <n v="9.9178663653378824E-3"/>
  </r>
  <r>
    <x v="3"/>
    <x v="1"/>
    <x v="2"/>
    <n v="3.9671465461351531E-3"/>
    <n v="7.9342930922703062E-3"/>
    <n v="1.1901439638405458E-2"/>
    <n v="1.5868586184540612E-2"/>
    <n v="1.9835732730675765E-2"/>
  </r>
  <r>
    <x v="3"/>
    <x v="1"/>
    <x v="3"/>
    <n v="5.9507198192027292E-3"/>
    <n v="1.1901439638405458E-2"/>
    <n v="1.785215945760819E-2"/>
    <n v="2.3802879276810917E-2"/>
    <n v="2.9753599096013647E-2"/>
  </r>
  <r>
    <x v="3"/>
    <x v="1"/>
    <x v="4"/>
    <n v="7.9342930922703062E-3"/>
    <n v="1.5868586184540612E-2"/>
    <n v="2.3802879276810917E-2"/>
    <n v="3.1737172369081225E-2"/>
    <n v="3.9671465461351529E-2"/>
  </r>
  <r>
    <x v="3"/>
    <x v="2"/>
    <x v="0"/>
    <n v="0"/>
    <n v="1.7169393286142573E-3"/>
    <n v="2.5754089929213857E-3"/>
    <n v="3.4338786572285147E-3"/>
    <n v="4.2923483215356432E-3"/>
  </r>
  <r>
    <x v="3"/>
    <x v="2"/>
    <x v="1"/>
    <n v="1.7169393286142573E-3"/>
    <n v="3.4338786572285147E-3"/>
    <n v="5.1508179858427714E-3"/>
    <n v="6.8677573144570294E-3"/>
    <n v="8.5846966430712865E-3"/>
  </r>
  <r>
    <x v="3"/>
    <x v="2"/>
    <x v="2"/>
    <n v="3.4338786572285147E-3"/>
    <n v="6.8677573144570294E-3"/>
    <n v="1.0301635971685543E-2"/>
    <n v="1.3735514628914059E-2"/>
    <n v="1.7169393286142573E-2"/>
  </r>
  <r>
    <x v="3"/>
    <x v="2"/>
    <x v="3"/>
    <n v="5.1508179858427714E-3"/>
    <n v="1.0301635971685543E-2"/>
    <n v="1.5452453957528317E-2"/>
    <n v="2.0603271943371086E-2"/>
    <n v="2.5754089929213859E-2"/>
  </r>
  <r>
    <x v="3"/>
    <x v="2"/>
    <x v="4"/>
    <n v="6.8677573144570294E-3"/>
    <n v="1.3735514628914059E-2"/>
    <n v="2.0603271943371086E-2"/>
    <n v="2.7471029257828117E-2"/>
    <n v="3.4338786572285146E-2"/>
  </r>
  <r>
    <x v="4"/>
    <x v="3"/>
    <x v="0"/>
    <n v="0"/>
    <n v="1.8326736312640297E-3"/>
    <n v="2.7490104468960441E-3"/>
    <n v="3.6653472625280594E-3"/>
    <n v="4.5816840781600738E-3"/>
  </r>
  <r>
    <x v="4"/>
    <x v="3"/>
    <x v="1"/>
    <n v="1.8326736312640297E-3"/>
    <n v="3.6653472625280594E-3"/>
    <n v="5.4980208937920882E-3"/>
    <n v="7.3306945250561188E-3"/>
    <n v="9.1633681563201477E-3"/>
  </r>
  <r>
    <x v="4"/>
    <x v="3"/>
    <x v="2"/>
    <n v="3.6653472625280594E-3"/>
    <n v="7.3306945250561188E-3"/>
    <n v="1.0996041787584176E-2"/>
    <n v="1.4661389050112238E-2"/>
    <n v="1.8326736312640295E-2"/>
  </r>
  <r>
    <x v="4"/>
    <x v="3"/>
    <x v="3"/>
    <n v="5.4980208937920882E-3"/>
    <n v="1.0996041787584176E-2"/>
    <n v="1.6494062681376265E-2"/>
    <n v="2.1992083575168353E-2"/>
    <n v="2.7490104468960441E-2"/>
  </r>
  <r>
    <x v="4"/>
    <x v="3"/>
    <x v="4"/>
    <n v="7.3306945250561188E-3"/>
    <n v="1.4661389050112238E-2"/>
    <n v="2.1992083575168353E-2"/>
    <n v="2.9322778100224475E-2"/>
    <n v="3.6653472625280591E-2"/>
  </r>
  <r>
    <x v="4"/>
    <x v="4"/>
    <x v="0"/>
    <n v="0"/>
    <n v="1.9282796148356544E-3"/>
    <n v="2.8924194222534816E-3"/>
    <n v="3.8565592296713087E-3"/>
    <n v="4.8206990370891359E-3"/>
  </r>
  <r>
    <x v="4"/>
    <x v="4"/>
    <x v="1"/>
    <n v="1.9282796148356544E-3"/>
    <n v="3.8565592296713087E-3"/>
    <n v="5.7848388445069631E-3"/>
    <n v="7.7131184593426175E-3"/>
    <n v="9.6413980741782718E-3"/>
  </r>
  <r>
    <x v="4"/>
    <x v="4"/>
    <x v="2"/>
    <n v="3.8565592296713087E-3"/>
    <n v="7.7131184593426175E-3"/>
    <n v="1.1569677689013926E-2"/>
    <n v="1.5426236918685235E-2"/>
    <n v="1.9282796148356544E-2"/>
  </r>
  <r>
    <x v="4"/>
    <x v="4"/>
    <x v="3"/>
    <n v="5.7848388445069631E-3"/>
    <n v="1.1569677689013926E-2"/>
    <n v="1.7354516533520891E-2"/>
    <n v="2.3139355378027852E-2"/>
    <n v="2.8924194222534817E-2"/>
  </r>
  <r>
    <x v="4"/>
    <x v="4"/>
    <x v="4"/>
    <n v="7.7131184593426175E-3"/>
    <n v="1.5426236918685235E-2"/>
    <n v="2.3139355378027852E-2"/>
    <n v="3.085247383737047E-2"/>
    <n v="3.8565592296713087E-2"/>
  </r>
  <r>
    <x v="5"/>
    <x v="13"/>
    <x v="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 dinámica2" cacheId="63" dataOnRows="1" applyNumberFormats="0" applyBorderFormats="0" applyFontFormats="0" applyPatternFormats="0" applyAlignmentFormats="0" applyWidthHeightFormats="1" dataCaption="Valores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8">
        <item h="1" x="0"/>
        <item h="1" x="1"/>
        <item h="1" x="2"/>
        <item h="1" x="3"/>
        <item h="1" x="4"/>
        <item x="5"/>
        <item h="1" x="6"/>
        <item t="default"/>
      </items>
    </pivotField>
    <pivotField showAll="0">
      <items count="15">
        <item x="4"/>
        <item h="1" x="5"/>
        <item h="1" x="6"/>
        <item h="1" x="7"/>
        <item h="1" x="8"/>
        <item h="1" x="9"/>
        <item h="1" x="10"/>
        <item h="1" x="11"/>
        <item h="1" x="0"/>
        <item h="1" x="1"/>
        <item h="1" x="2"/>
        <item h="1" x="3"/>
        <item h="1" m="1" x="13"/>
        <item h="1" x="12"/>
        <item t="default"/>
      </items>
    </pivotField>
    <pivotField axis="axisCol" showAll="0">
      <items count="12">
        <item x="0"/>
        <item x="1"/>
        <item x="2"/>
        <item x="3"/>
        <item x="4"/>
        <item m="1" x="9"/>
        <item m="1" x="6"/>
        <item m="1" x="8"/>
        <item m="1" x="10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650 mil." fld="3" baseField="0" baseItem="0"/>
    <dataField name="Mayor a 650 mil y menor a 5 millones." fld="4" baseField="0" baseItem="0"/>
    <dataField name="Mayor a 5 millones y menor a 19 millones." fld="5" baseField="0" baseItem="0"/>
    <dataField name="Mayor a 19 millones y menor a 65 millones." fld="6" baseField="0" baseItem="0"/>
    <dataField name="Mayor a 65 millones." fld="7" baseField="0" baseItem="0"/>
  </dataFields>
  <formats count="13">
    <format dxfId="119">
      <pivotArea field="2" type="button" dataOnly="0" labelOnly="1" outline="0" axis="axisCol" fieldPosition="0"/>
    </format>
    <format dxfId="118">
      <pivotArea field="2" type="button" dataOnly="0" labelOnly="1" outline="0" axis="axisCol" fieldPosition="0"/>
    </format>
    <format dxfId="117">
      <pivotArea outline="0" collapsedLevelsAreSubtotals="1" fieldPosition="0"/>
    </format>
    <format dxfId="116">
      <pivotArea dataOnly="0" labelOnly="1" fieldPosition="0">
        <references count="1">
          <reference field="2" count="0"/>
        </references>
      </pivotArea>
    </format>
    <format dxfId="115">
      <pivotArea dataOnly="0" labelOnly="1" grandCol="1" outline="0" fieldPosition="0"/>
    </format>
    <format dxfId="114">
      <pivotArea dataOnly="0" labelOnly="1" fieldPosition="0">
        <references count="1">
          <reference field="2" count="0"/>
        </references>
      </pivotArea>
    </format>
    <format dxfId="113">
      <pivotArea dataOnly="0" labelOnly="1" grandCol="1" outline="0" fieldPosition="0"/>
    </format>
    <format dxfId="112">
      <pivotArea dataOnly="0" labelOnly="1" fieldPosition="0">
        <references count="1">
          <reference field="2" count="0"/>
        </references>
      </pivotArea>
    </format>
    <format dxfId="111">
      <pivotArea dataOnly="0" labelOnly="1" grandCol="1" outline="0" fieldPosition="0"/>
    </format>
    <format dxfId="110">
      <pivotArea dataOnly="0" outline="0" fieldPosition="0">
        <references count="1">
          <reference field="4294967294" count="1">
            <x v="4"/>
          </reference>
        </references>
      </pivotArea>
    </format>
    <format dxfId="109">
      <pivotArea field="-2" type="button" dataOnly="0" labelOnly="1" outline="0" axis="axisRow" fieldPosition="0"/>
    </format>
    <format dxfId="108">
      <pivotArea dataOnly="0" labelOnly="1" fieldPosition="0">
        <references count="1">
          <reference field="2" count="0"/>
        </references>
      </pivotArea>
    </format>
    <format dxfId="107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73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15">
        <item h="1" x="3"/>
        <item x="4"/>
        <item h="1" x="5"/>
        <item h="1" x="6"/>
        <item h="1" x="7"/>
        <item h="1" x="8"/>
        <item h="1" x="9"/>
        <item h="1" x="10"/>
        <item h="1" x="11"/>
        <item h="1" x="0"/>
        <item h="1" x="1"/>
        <item h="1" x="2"/>
        <item h="1" x="12"/>
        <item h="1" x="13"/>
        <item t="default"/>
      </items>
    </pivotField>
    <pivotField axis="axisCol" showAll="0">
      <items count="12">
        <item x="0"/>
        <item x="1"/>
        <item x="2"/>
        <item x="3"/>
        <item x="4"/>
        <item m="1" x="8"/>
        <item m="1" x="6"/>
        <item m="1" x="9"/>
        <item m="1" x="10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1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6">
    <format dxfId="106">
      <pivotArea dataOnly="0" labelOnly="1" grandCol="1" outline="0" fieldPosition="0"/>
    </format>
    <format dxfId="105">
      <pivotArea dataOnly="0" labelOnly="1" grandCol="1" outline="0" fieldPosition="0"/>
    </format>
    <format dxfId="104">
      <pivotArea dataOnly="0" labelOnly="1" grandCol="1" outline="0" fieldPosition="0"/>
    </format>
    <format dxfId="103">
      <pivotArea field="2" type="button" dataOnly="0" labelOnly="1" outline="0" axis="axisCol" fieldPosition="0"/>
    </format>
    <format dxfId="102">
      <pivotArea field="2" type="button" dataOnly="0" labelOnly="1" outline="0" axis="axisCol" fieldPosition="0"/>
    </format>
    <format dxfId="101">
      <pivotArea dataOnly="0" labelOnly="1" fieldPosition="0">
        <references count="1">
          <reference field="2" count="0"/>
        </references>
      </pivotArea>
    </format>
    <format dxfId="100">
      <pivotArea dataOnly="0" labelOnly="1" fieldPosition="0">
        <references count="1">
          <reference field="2" count="0"/>
        </references>
      </pivotArea>
    </format>
    <format dxfId="99">
      <pivotArea dataOnly="0" labelOnly="1" fieldPosition="0">
        <references count="1">
          <reference field="2" count="0"/>
        </references>
      </pivotArea>
    </format>
    <format dxfId="98">
      <pivotArea field="-2" type="button" dataOnly="0" labelOnly="1" outline="0" axis="axisRow" fieldPosition="0"/>
    </format>
    <format dxfId="97">
      <pivotArea field="-2" type="button" dataOnly="0" labelOnly="1" outline="0" axis="axisRow" fieldPosition="0"/>
    </format>
    <format dxfId="96">
      <pivotArea dataOnly="0" outline="0" fieldPosition="0">
        <references count="1">
          <reference field="4294967294" count="1">
            <x v="4"/>
          </reference>
        </references>
      </pivotArea>
    </format>
    <format dxfId="95">
      <pivotArea collapsedLevelsAreSubtotals="1" fieldPosition="0">
        <references count="1">
          <reference field="4294967294" count="1">
            <x v="4"/>
          </reference>
        </references>
      </pivotArea>
    </format>
    <format dxfId="9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93">
      <pivotArea field="-2" type="button" dataOnly="0" labelOnly="1" outline="0" axis="axisRow" fieldPosition="0"/>
    </format>
    <format dxfId="92">
      <pivotArea dataOnly="0" labelOnly="1" fieldPosition="0">
        <references count="1">
          <reference field="2" count="0"/>
        </references>
      </pivotArea>
    </format>
    <format dxfId="9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68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15">
        <item h="1" x="3"/>
        <item x="4"/>
        <item h="1" x="5"/>
        <item h="1" x="6"/>
        <item h="1" x="7"/>
        <item h="1" x="8"/>
        <item h="1" x="9"/>
        <item h="1" x="10"/>
        <item h="1" x="11"/>
        <item h="1" x="0"/>
        <item h="1" x="1"/>
        <item h="1" x="2"/>
        <item h="1" m="1" x="13"/>
        <item h="1" x="12"/>
        <item t="default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0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1">
    <format dxfId="90">
      <pivotArea dataOnly="0" labelOnly="1" fieldPosition="0">
        <references count="1">
          <reference field="2" count="0"/>
        </references>
      </pivotArea>
    </format>
    <format dxfId="89">
      <pivotArea dataOnly="0" labelOnly="1" fieldPosition="0">
        <references count="1">
          <reference field="2" count="0"/>
        </references>
      </pivotArea>
    </format>
    <format dxfId="88">
      <pivotArea dataOnly="0" labelOnly="1" fieldPosition="0">
        <references count="1">
          <reference field="2" count="0"/>
        </references>
      </pivotArea>
    </format>
    <format dxfId="87">
      <pivotArea outline="0" collapsedLevelsAreSubtotals="1" fieldPosition="0"/>
    </format>
    <format dxfId="86">
      <pivotArea field="2" type="button" dataOnly="0" labelOnly="1" outline="0" axis="axisCol" fieldPosition="0"/>
    </format>
    <format dxfId="85">
      <pivotArea collapsedLevelsAreSubtotals="1" fieldPosition="0">
        <references count="1">
          <reference field="4294967294" count="1">
            <x v="4"/>
          </reference>
        </references>
      </pivotArea>
    </format>
    <format dxfId="8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83">
      <pivotArea field="-2" type="button" dataOnly="0" labelOnly="1" outline="0" axis="axisRow" fieldPosition="0"/>
    </format>
    <format dxfId="82">
      <pivotArea dataOnly="0" labelOnly="1" fieldPosition="0">
        <references count="1">
          <reference field="2" count="0"/>
        </references>
      </pivotArea>
    </format>
    <format dxfId="81">
      <pivotArea field="-2" type="button" dataOnly="0" labelOnly="1" outline="0" axis="axisRow" fieldPosition="0"/>
    </format>
    <format dxfId="80">
      <pivotArea field="-2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" sourceName="Año">
  <pivotTables>
    <pivotTable tabId="2" name="Tabla dinámica1"/>
  </pivotTables>
  <data>
    <tabular pivotCacheId="6">
      <items count="6">
        <i x="1"/>
        <i x="2"/>
        <i x="3"/>
        <i x="4" s="1"/>
        <i x="0" nd="1"/>
        <i x="5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" sourceName="Mes">
  <pivotTables>
    <pivotTable tabId="2" name="Tabla dinámica1"/>
  </pivotTables>
  <data>
    <tabular pivotCacheId="6" sortOrder="descending">
      <items count="14">
        <i x="4" s="1"/>
        <i x="3"/>
        <i x="13" nd="1"/>
        <i x="12" nd="1"/>
        <i x="2" nd="1"/>
        <i x="1" nd="1"/>
        <i x="0" nd="1"/>
        <i x="11" nd="1"/>
        <i x="10" nd="1"/>
        <i x="9" nd="1"/>
        <i x="8" nd="1"/>
        <i x="7" nd="1"/>
        <i x="6" nd="1"/>
        <i x="5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1" sourceName="Año">
  <pivotTables>
    <pivotTable tabId="5" name="Tabla dinámica1"/>
  </pivotTables>
  <data>
    <tabular pivotCacheId="7" sortOrder="descending">
      <items count="6">
        <i x="4" s="1"/>
        <i x="3"/>
        <i x="2"/>
        <i x="1"/>
        <i x="5" nd="1"/>
        <i x="0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" sourceName="Año">
  <pivotTables>
    <pivotTable tabId="7" name="Tabla dinámica2"/>
  </pivotTables>
  <data>
    <tabular pivotCacheId="5" sortOrder="descending">
      <items count="7">
        <i x="5" s="1"/>
        <i x="4"/>
        <i x="3"/>
        <i x="2"/>
        <i x="1"/>
        <i x="6" nd="1"/>
        <i x="0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" sourceName="Mes">
  <pivotTables>
    <pivotTable tabId="7" name="Tabla dinámica2"/>
  </pivotTables>
  <data>
    <tabular pivotCacheId="5">
      <items count="14">
        <i x="4" s="1"/>
        <i x="3"/>
        <i x="5" nd="1"/>
        <i x="6" nd="1"/>
        <i x="7" nd="1"/>
        <i x="8" nd="1"/>
        <i x="9" nd="1"/>
        <i x="10" nd="1"/>
        <i x="11" nd="1"/>
        <i x="0" nd="1"/>
        <i x="1" nd="1"/>
        <i x="2" nd="1"/>
        <i x="13" nd="1"/>
        <i x="12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1" sourceName="Mes">
  <pivotTables>
    <pivotTable tabId="5" name="Tabla dinámica1"/>
  </pivotTables>
  <data>
    <tabular pivotCacheId="7">
      <items count="14">
        <i x="3"/>
        <i x="4" s="1"/>
        <i x="5" nd="1"/>
        <i x="6" nd="1"/>
        <i x="7" nd="1"/>
        <i x="8" nd="1"/>
        <i x="9" nd="1"/>
        <i x="10" nd="1"/>
        <i x="11" nd="1"/>
        <i x="0" nd="1"/>
        <i x="1" nd="1"/>
        <i x="2" nd="1"/>
        <i x="13" nd="1"/>
        <i x="1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2" cache="SegmentaciónDeDatos_Año2" caption="Año" rowHeight="234950"/>
  <slicer name="Mes 2" cache="SegmentaciónDeDatos_Mes2" caption="Mes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" cache="SegmentaciónDeDatos_Año" caption="Año" startItem="2" rowHeight="234950"/>
  <slicer name="Mes" cache="SegmentaciónDeDatos_Mes" caption="Mes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1" cache="SegmentaciónDeDatos_Año1" caption="Año" rowHeight="234950"/>
  <slicer name="Mes 1" cache="SegmentaciónDeDatos_Mes1" caption="Mes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>
      <selection activeCell="G2" sqref="G2:I6"/>
    </sheetView>
  </sheetViews>
  <sheetFormatPr baseColWidth="10" defaultColWidth="11.5546875" defaultRowHeight="14.4" x14ac:dyDescent="0.3"/>
  <cols>
    <col min="1" max="1" width="11.5546875" style="20"/>
    <col min="2" max="2" width="4.6640625" style="20" customWidth="1"/>
    <col min="3" max="16384" width="11.5546875" style="20"/>
  </cols>
  <sheetData>
    <row r="2" spans="1:10" ht="14.4" customHeight="1" x14ac:dyDescent="0.3">
      <c r="G2" s="48" t="s">
        <v>99</v>
      </c>
      <c r="H2" s="48"/>
      <c r="I2" s="48"/>
    </row>
    <row r="3" spans="1:10" ht="14.4" customHeight="1" x14ac:dyDescent="0.3">
      <c r="G3" s="48"/>
      <c r="H3" s="48"/>
      <c r="I3" s="48"/>
    </row>
    <row r="4" spans="1:10" ht="14.4" customHeight="1" x14ac:dyDescent="0.3">
      <c r="G4" s="48"/>
      <c r="H4" s="48"/>
      <c r="I4" s="48"/>
    </row>
    <row r="5" spans="1:10" ht="14.4" customHeight="1" x14ac:dyDescent="0.3">
      <c r="G5" s="48"/>
      <c r="H5" s="48"/>
      <c r="I5" s="48"/>
    </row>
    <row r="6" spans="1:10" ht="14.4" customHeight="1" x14ac:dyDescent="0.3">
      <c r="G6" s="48"/>
      <c r="H6" s="48"/>
      <c r="I6" s="48"/>
    </row>
    <row r="8" spans="1:10" ht="34.799999999999997" customHeight="1" x14ac:dyDescent="0.35">
      <c r="B8" s="49" t="s">
        <v>71</v>
      </c>
      <c r="C8" s="49"/>
      <c r="D8" s="49"/>
      <c r="E8" s="49"/>
      <c r="F8" s="49"/>
      <c r="G8" s="49"/>
      <c r="H8" s="49"/>
      <c r="I8" s="49"/>
      <c r="J8" s="49"/>
    </row>
    <row r="10" spans="1:10" x14ac:dyDescent="0.3">
      <c r="B10" s="21" t="s">
        <v>72</v>
      </c>
      <c r="C10" s="50" t="s">
        <v>73</v>
      </c>
      <c r="D10" s="51"/>
      <c r="E10" s="51"/>
      <c r="F10" s="51"/>
      <c r="G10" s="51"/>
      <c r="H10" s="51"/>
      <c r="I10" s="51"/>
      <c r="J10" s="52"/>
    </row>
    <row r="11" spans="1:10" x14ac:dyDescent="0.3">
      <c r="B11" s="22"/>
      <c r="C11" s="23"/>
      <c r="D11" s="23"/>
      <c r="E11" s="23"/>
      <c r="F11" s="23"/>
      <c r="G11" s="23"/>
      <c r="H11" s="23"/>
    </row>
    <row r="12" spans="1:10" x14ac:dyDescent="0.3">
      <c r="B12" s="24" t="s">
        <v>74</v>
      </c>
      <c r="C12" s="51" t="s">
        <v>75</v>
      </c>
      <c r="D12" s="51"/>
      <c r="E12" s="51"/>
      <c r="F12" s="51"/>
      <c r="G12" s="51"/>
      <c r="H12" s="51"/>
      <c r="I12" s="51"/>
      <c r="J12" s="52"/>
    </row>
    <row r="13" spans="1:10" x14ac:dyDescent="0.3">
      <c r="B13" s="25" t="s">
        <v>76</v>
      </c>
      <c r="C13" s="53" t="s">
        <v>45</v>
      </c>
      <c r="D13" s="46"/>
      <c r="E13" s="46"/>
      <c r="F13" s="46"/>
      <c r="G13" s="46"/>
      <c r="H13" s="46"/>
      <c r="I13" s="46"/>
      <c r="J13" s="47"/>
    </row>
    <row r="14" spans="1:10" x14ac:dyDescent="0.3">
      <c r="A14" s="26"/>
      <c r="B14" s="27" t="s">
        <v>77</v>
      </c>
      <c r="C14" s="46" t="s">
        <v>60</v>
      </c>
      <c r="D14" s="46"/>
      <c r="E14" s="46"/>
      <c r="F14" s="46"/>
      <c r="G14" s="46"/>
      <c r="H14" s="46"/>
      <c r="I14" s="46"/>
      <c r="J14" s="47"/>
    </row>
  </sheetData>
  <mergeCells count="6">
    <mergeCell ref="C14:J14"/>
    <mergeCell ref="G2:I6"/>
    <mergeCell ref="B8:J8"/>
    <mergeCell ref="C10:J10"/>
    <mergeCell ref="C12:J12"/>
    <mergeCell ref="C13:J13"/>
  </mergeCells>
  <hyperlinks>
    <hyperlink ref="C10:H10" location="Privado!A1" display="SISTEMA FINANCIERO PRIVADO"/>
    <hyperlink ref="C13:J13" location="Cooperativas!A1" display="Cooperativas de Ahorro y Crédito"/>
    <hyperlink ref="C14:J14" location="Mutualistas!A1" display="Mutualist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zoomScale="94" zoomScaleNormal="94" workbookViewId="0">
      <selection activeCell="B4" sqref="B4:F4"/>
    </sheetView>
  </sheetViews>
  <sheetFormatPr baseColWidth="10" defaultRowHeight="14.4" x14ac:dyDescent="0.3"/>
  <cols>
    <col min="1" max="1" width="36.77734375" customWidth="1"/>
    <col min="2" max="6" width="23.77734375" customWidth="1"/>
    <col min="7" max="7" width="15.44140625" customWidth="1"/>
    <col min="8" max="25" width="45.109375" bestFit="1" customWidth="1"/>
    <col min="26" max="26" width="34" bestFit="1" customWidth="1"/>
    <col min="27" max="27" width="45.88671875" bestFit="1" customWidth="1"/>
    <col min="28" max="28" width="48.88671875" bestFit="1" customWidth="1"/>
    <col min="29" max="29" width="49.88671875" bestFit="1" customWidth="1"/>
    <col min="30" max="30" width="30.6640625" bestFit="1" customWidth="1"/>
  </cols>
  <sheetData>
    <row r="1" spans="1:15" x14ac:dyDescent="0.3">
      <c r="A1" s="9"/>
    </row>
    <row r="2" spans="1:15" x14ac:dyDescent="0.3">
      <c r="A2" s="9"/>
    </row>
    <row r="3" spans="1:15" ht="29.4" customHeight="1" x14ac:dyDescent="0.3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3">
      <c r="A4" s="9"/>
      <c r="B4" s="57" t="s">
        <v>66</v>
      </c>
      <c r="C4" s="57"/>
      <c r="D4" s="57"/>
      <c r="E4" s="57"/>
      <c r="F4" s="57"/>
      <c r="G4" s="7"/>
      <c r="H4" s="7"/>
      <c r="I4" s="7"/>
    </row>
    <row r="5" spans="1:15" ht="18" x14ac:dyDescent="0.35">
      <c r="A5" s="10" t="s">
        <v>44</v>
      </c>
      <c r="B5" s="58"/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7" spans="1:15" x14ac:dyDescent="0.3">
      <c r="G7" s="8"/>
      <c r="H7" s="8"/>
      <c r="I7" s="8"/>
      <c r="J7" s="8"/>
      <c r="K7" s="8"/>
      <c r="L7" s="8"/>
      <c r="M7" s="8"/>
      <c r="N7" s="8"/>
      <c r="O7" s="8"/>
    </row>
    <row r="8" spans="1:15" x14ac:dyDescent="0.3">
      <c r="G8" s="8"/>
      <c r="H8" s="8"/>
      <c r="I8" s="8"/>
      <c r="J8" s="8"/>
      <c r="K8" s="8"/>
      <c r="L8" s="8"/>
      <c r="M8" s="8"/>
      <c r="N8" s="8"/>
      <c r="O8" s="8"/>
    </row>
    <row r="9" spans="1:15" x14ac:dyDescent="0.3">
      <c r="G9" s="8"/>
      <c r="H9" s="8"/>
      <c r="I9" s="8"/>
      <c r="J9" s="8"/>
      <c r="K9" s="8"/>
      <c r="L9" s="8"/>
      <c r="M9" s="8"/>
      <c r="N9" s="8"/>
      <c r="O9" s="8"/>
    </row>
    <row r="10" spans="1:15" x14ac:dyDescent="0.3">
      <c r="G10" s="8"/>
      <c r="H10" s="8"/>
      <c r="I10" s="8"/>
      <c r="J10" s="8"/>
      <c r="K10" s="8"/>
      <c r="L10" s="8"/>
      <c r="M10" s="8"/>
      <c r="N10" s="8"/>
      <c r="O10" s="8"/>
    </row>
    <row r="11" spans="1:15" x14ac:dyDescent="0.3">
      <c r="G11" s="8"/>
      <c r="H11" s="8"/>
      <c r="I11" s="8"/>
      <c r="J11" s="8"/>
      <c r="K11" s="8"/>
      <c r="L11" s="8"/>
      <c r="M11" s="8"/>
      <c r="N11" s="8"/>
      <c r="O11" s="8"/>
    </row>
    <row r="14" spans="1:15" x14ac:dyDescent="0.3">
      <c r="B14" s="59" t="s">
        <v>41</v>
      </c>
      <c r="C14" s="59"/>
      <c r="D14" s="59"/>
      <c r="E14" s="59"/>
      <c r="F14" s="59"/>
    </row>
    <row r="15" spans="1:15" x14ac:dyDescent="0.3">
      <c r="A15" s="54" t="s">
        <v>16</v>
      </c>
      <c r="B15" s="54"/>
      <c r="C15" s="54"/>
      <c r="D15" s="54"/>
      <c r="E15" s="54"/>
      <c r="F15" s="54"/>
    </row>
    <row r="16" spans="1:15" x14ac:dyDescent="0.3">
      <c r="B16" s="3" t="s">
        <v>34</v>
      </c>
    </row>
    <row r="17" spans="1:6" ht="28.8" x14ac:dyDescent="0.3">
      <c r="A17" s="16" t="s">
        <v>50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3">
      <c r="A18" s="1" t="s">
        <v>67</v>
      </c>
      <c r="B18" s="2">
        <v>0</v>
      </c>
      <c r="C18" s="2">
        <v>1.7500143783132688E-3</v>
      </c>
      <c r="D18" s="2">
        <v>3.5000287566265375E-3</v>
      </c>
      <c r="E18" s="2">
        <v>5.2500431349398061E-3</v>
      </c>
      <c r="F18" s="2">
        <v>7.0000575132530751E-3</v>
      </c>
    </row>
    <row r="19" spans="1:6" x14ac:dyDescent="0.3">
      <c r="A19" s="1" t="s">
        <v>91</v>
      </c>
      <c r="B19" s="2">
        <v>1.7500143783132688E-3</v>
      </c>
      <c r="C19" s="2">
        <v>3.5000287566265375E-3</v>
      </c>
      <c r="D19" s="2">
        <v>7.0000575132530751E-3</v>
      </c>
      <c r="E19" s="2">
        <v>1.0500086269879612E-2</v>
      </c>
      <c r="F19" s="2">
        <v>1.400011502650615E-2</v>
      </c>
    </row>
    <row r="20" spans="1:6" x14ac:dyDescent="0.3">
      <c r="A20" s="1" t="s">
        <v>68</v>
      </c>
      <c r="B20" s="2">
        <v>2.6250215674699031E-3</v>
      </c>
      <c r="C20" s="2">
        <v>5.2500431349398061E-3</v>
      </c>
      <c r="D20" s="2">
        <v>1.0500086269879612E-2</v>
      </c>
      <c r="E20" s="2">
        <v>1.5750129404819419E-2</v>
      </c>
      <c r="F20" s="2">
        <v>2.1000172539759224E-2</v>
      </c>
    </row>
    <row r="21" spans="1:6" x14ac:dyDescent="0.3">
      <c r="A21" s="1" t="s">
        <v>69</v>
      </c>
      <c r="B21" s="2">
        <v>3.5000287566265375E-3</v>
      </c>
      <c r="C21" s="2">
        <v>7.0000575132530751E-3</v>
      </c>
      <c r="D21" s="2">
        <v>1.400011502650615E-2</v>
      </c>
      <c r="E21" s="2">
        <v>2.1000172539759224E-2</v>
      </c>
      <c r="F21" s="2">
        <v>2.80002300530123E-2</v>
      </c>
    </row>
    <row r="22" spans="1:6" x14ac:dyDescent="0.3">
      <c r="A22" s="4" t="s">
        <v>70</v>
      </c>
      <c r="B22" s="5">
        <v>4.3750359457831716E-3</v>
      </c>
      <c r="C22" s="5">
        <v>8.7500718915663432E-3</v>
      </c>
      <c r="D22" s="5">
        <v>1.7500143783132686E-2</v>
      </c>
      <c r="E22" s="5">
        <v>2.625021567469903E-2</v>
      </c>
      <c r="F22" s="5">
        <v>3.5000287566265373E-2</v>
      </c>
    </row>
    <row r="25" spans="1:6" ht="72.599999999999994" customHeight="1" x14ac:dyDescent="0.3">
      <c r="A25" s="55" t="s">
        <v>97</v>
      </c>
      <c r="B25" s="55"/>
      <c r="C25" s="55"/>
      <c r="D25" s="55"/>
      <c r="E25" s="55"/>
      <c r="F25" s="55"/>
    </row>
    <row r="26" spans="1:6" ht="34.799999999999997" customHeight="1" x14ac:dyDescent="0.3">
      <c r="A26" s="55" t="s">
        <v>89</v>
      </c>
      <c r="B26" s="55"/>
      <c r="C26" s="55"/>
      <c r="D26" s="55"/>
      <c r="E26" s="55"/>
      <c r="F26" s="55"/>
    </row>
    <row r="27" spans="1:6" x14ac:dyDescent="0.3">
      <c r="A27" s="28" t="s">
        <v>82</v>
      </c>
      <c r="B27" s="29"/>
      <c r="C27" s="30"/>
      <c r="D27" s="30"/>
      <c r="E27" s="30"/>
      <c r="F27" s="30"/>
    </row>
    <row r="28" spans="1:6" x14ac:dyDescent="0.3">
      <c r="A28" s="31" t="s">
        <v>83</v>
      </c>
      <c r="B28" s="32"/>
      <c r="C28" s="33"/>
      <c r="D28" s="33"/>
      <c r="E28" s="33"/>
      <c r="F28" s="33"/>
    </row>
    <row r="29" spans="1:6" ht="14.4" customHeight="1" x14ac:dyDescent="0.3">
      <c r="A29" s="31" t="s">
        <v>84</v>
      </c>
      <c r="B29" s="32"/>
      <c r="C29" s="30"/>
      <c r="D29" s="30"/>
      <c r="E29" s="30"/>
      <c r="F29" s="30"/>
    </row>
    <row r="30" spans="1:6" ht="14.4" customHeight="1" x14ac:dyDescent="0.3">
      <c r="A30" s="31" t="s">
        <v>85</v>
      </c>
      <c r="B30" s="34"/>
      <c r="C30" s="35"/>
      <c r="D30" s="35"/>
      <c r="E30" s="35"/>
      <c r="F30" s="35"/>
    </row>
    <row r="31" spans="1:6" ht="14.4" customHeight="1" x14ac:dyDescent="0.3">
      <c r="A31" s="31" t="s">
        <v>86</v>
      </c>
      <c r="B31" s="34"/>
      <c r="C31" s="35"/>
      <c r="D31" s="35"/>
      <c r="E31" s="35"/>
      <c r="F31" s="35"/>
    </row>
    <row r="32" spans="1:6" x14ac:dyDescent="0.3">
      <c r="A32" s="31" t="s">
        <v>87</v>
      </c>
      <c r="B32" s="34"/>
      <c r="C32" s="35"/>
      <c r="D32" s="35"/>
      <c r="E32" s="35"/>
      <c r="F32" s="35"/>
    </row>
    <row r="33" spans="1:6" ht="33.6" customHeight="1" x14ac:dyDescent="0.3">
      <c r="A33" s="55" t="s">
        <v>90</v>
      </c>
      <c r="B33" s="55"/>
      <c r="C33" s="55"/>
      <c r="D33" s="55"/>
      <c r="E33" s="55"/>
      <c r="F33" s="55"/>
    </row>
    <row r="34" spans="1:6" x14ac:dyDescent="0.3">
      <c r="A34" s="36" t="s">
        <v>88</v>
      </c>
      <c r="B34" s="37"/>
      <c r="C34" s="38"/>
      <c r="D34" s="38"/>
      <c r="E34" s="38"/>
      <c r="F34" s="38"/>
    </row>
  </sheetData>
  <mergeCells count="8">
    <mergeCell ref="A15:F15"/>
    <mergeCell ref="A25:F25"/>
    <mergeCell ref="A26:F26"/>
    <mergeCell ref="A33:F33"/>
    <mergeCell ref="B3:F3"/>
    <mergeCell ref="B4:F4"/>
    <mergeCell ref="B5:F5"/>
    <mergeCell ref="B14:F14"/>
  </mergeCells>
  <hyperlinks>
    <hyperlink ref="A5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>
      <selection activeCell="B4" sqref="B4:F4"/>
    </sheetView>
  </sheetViews>
  <sheetFormatPr baseColWidth="10" defaultRowHeight="14.4" x14ac:dyDescent="0.3"/>
  <cols>
    <col min="1" max="1" width="38.21875" customWidth="1"/>
    <col min="2" max="6" width="22" customWidth="1"/>
    <col min="7" max="7" width="14.44140625" customWidth="1"/>
    <col min="8" max="25" width="46.21875" bestFit="1" customWidth="1"/>
    <col min="26" max="26" width="33.44140625" bestFit="1" customWidth="1"/>
    <col min="27" max="27" width="47" bestFit="1" customWidth="1"/>
    <col min="28" max="29" width="51" bestFit="1" customWidth="1"/>
    <col min="30" max="30" width="31.21875" bestFit="1" customWidth="1"/>
  </cols>
  <sheetData>
    <row r="1" spans="1:15" x14ac:dyDescent="0.3">
      <c r="A1" s="9"/>
    </row>
    <row r="2" spans="1:15" x14ac:dyDescent="0.3">
      <c r="A2" s="9"/>
    </row>
    <row r="3" spans="1:15" ht="29.4" customHeight="1" x14ac:dyDescent="0.3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3">
      <c r="A4" s="9"/>
      <c r="B4" s="57" t="s">
        <v>43</v>
      </c>
      <c r="C4" s="57"/>
      <c r="D4" s="57"/>
      <c r="E4" s="57"/>
      <c r="F4" s="57"/>
      <c r="G4" s="7"/>
      <c r="H4" s="7"/>
      <c r="I4" s="7"/>
    </row>
    <row r="5" spans="1:15" ht="18" x14ac:dyDescent="0.35">
      <c r="A5" s="10" t="s">
        <v>44</v>
      </c>
      <c r="B5" s="58" t="s">
        <v>45</v>
      </c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14" spans="1:15" x14ac:dyDescent="0.3">
      <c r="B14" s="59" t="s">
        <v>41</v>
      </c>
      <c r="C14" s="59"/>
      <c r="D14" s="59"/>
      <c r="E14" s="59"/>
      <c r="F14" s="59"/>
    </row>
    <row r="15" spans="1:15" x14ac:dyDescent="0.3">
      <c r="A15" s="62" t="s">
        <v>16</v>
      </c>
      <c r="B15" s="62"/>
      <c r="C15" s="62"/>
      <c r="D15" s="62"/>
      <c r="E15" s="62"/>
      <c r="F15" s="62"/>
    </row>
    <row r="16" spans="1:15" x14ac:dyDescent="0.3">
      <c r="B16" s="3" t="s">
        <v>34</v>
      </c>
    </row>
    <row r="17" spans="1:6" ht="28.8" x14ac:dyDescent="0.3">
      <c r="A17" s="18" t="s">
        <v>40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3">
      <c r="A18" s="1" t="s">
        <v>35</v>
      </c>
      <c r="B18" s="13">
        <v>0</v>
      </c>
      <c r="C18" s="13">
        <v>1.9282796148356544E-3</v>
      </c>
      <c r="D18" s="13">
        <v>3.8565592296713087E-3</v>
      </c>
      <c r="E18" s="13">
        <v>5.7848388445069631E-3</v>
      </c>
      <c r="F18" s="13">
        <v>7.7131184593426175E-3</v>
      </c>
    </row>
    <row r="19" spans="1:6" x14ac:dyDescent="0.3">
      <c r="A19" s="1" t="s">
        <v>36</v>
      </c>
      <c r="B19" s="13">
        <v>1.9282796148356544E-3</v>
      </c>
      <c r="C19" s="13">
        <v>3.8565592296713087E-3</v>
      </c>
      <c r="D19" s="13">
        <v>7.7131184593426175E-3</v>
      </c>
      <c r="E19" s="13">
        <v>1.1569677689013926E-2</v>
      </c>
      <c r="F19" s="13">
        <v>1.5426236918685235E-2</v>
      </c>
    </row>
    <row r="20" spans="1:6" x14ac:dyDescent="0.3">
      <c r="A20" s="1" t="s">
        <v>37</v>
      </c>
      <c r="B20" s="13">
        <v>2.8924194222534816E-3</v>
      </c>
      <c r="C20" s="13">
        <v>5.7848388445069631E-3</v>
      </c>
      <c r="D20" s="13">
        <v>1.1569677689013926E-2</v>
      </c>
      <c r="E20" s="13">
        <v>1.7354516533520891E-2</v>
      </c>
      <c r="F20" s="13">
        <v>2.3139355378027852E-2</v>
      </c>
    </row>
    <row r="21" spans="1:6" x14ac:dyDescent="0.3">
      <c r="A21" s="1" t="s">
        <v>38</v>
      </c>
      <c r="B21" s="13">
        <v>3.8565592296713087E-3</v>
      </c>
      <c r="C21" s="13">
        <v>7.7131184593426175E-3</v>
      </c>
      <c r="D21" s="13">
        <v>1.5426236918685235E-2</v>
      </c>
      <c r="E21" s="13">
        <v>2.3139355378027852E-2</v>
      </c>
      <c r="F21" s="13">
        <v>3.085247383737047E-2</v>
      </c>
    </row>
    <row r="22" spans="1:6" x14ac:dyDescent="0.3">
      <c r="A22" s="4" t="s">
        <v>39</v>
      </c>
      <c r="B22" s="45">
        <v>4.8206990370891359E-3</v>
      </c>
      <c r="C22" s="45">
        <v>9.6413980741782718E-3</v>
      </c>
      <c r="D22" s="45">
        <v>1.9282796148356544E-2</v>
      </c>
      <c r="E22" s="45">
        <v>2.8924194222534817E-2</v>
      </c>
      <c r="F22" s="45">
        <v>3.8565592296713087E-2</v>
      </c>
    </row>
    <row r="24" spans="1:6" ht="46.2" customHeight="1" x14ac:dyDescent="0.3">
      <c r="A24" s="55" t="s">
        <v>78</v>
      </c>
      <c r="B24" s="55"/>
      <c r="C24" s="55"/>
      <c r="D24" s="55"/>
      <c r="E24" s="55"/>
      <c r="F24" s="55"/>
    </row>
    <row r="25" spans="1:6" ht="68.400000000000006" customHeight="1" x14ac:dyDescent="0.3">
      <c r="A25" s="60" t="s">
        <v>98</v>
      </c>
      <c r="B25" s="60"/>
      <c r="C25" s="60"/>
      <c r="D25" s="60"/>
      <c r="E25" s="60"/>
      <c r="F25" s="60"/>
    </row>
    <row r="26" spans="1:6" ht="16.2" customHeight="1" x14ac:dyDescent="0.3">
      <c r="A26" s="61" t="s">
        <v>79</v>
      </c>
      <c r="B26" s="61"/>
      <c r="C26" s="61"/>
      <c r="D26" s="61"/>
      <c r="E26" s="61"/>
      <c r="F26" s="61"/>
    </row>
  </sheetData>
  <mergeCells count="8">
    <mergeCell ref="A25:F25"/>
    <mergeCell ref="A26:F26"/>
    <mergeCell ref="A24:F24"/>
    <mergeCell ref="B3:F3"/>
    <mergeCell ref="B4:F4"/>
    <mergeCell ref="B5:F5"/>
    <mergeCell ref="B14:F14"/>
    <mergeCell ref="A15:F15"/>
  </mergeCells>
  <hyperlinks>
    <hyperlink ref="A5" location="ÍNDICE!A1" display="&lt;- Volver a índice"/>
  </hyperlinks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topLeftCell="A3" workbookViewId="0">
      <selection activeCell="B4" sqref="B4:F4"/>
    </sheetView>
  </sheetViews>
  <sheetFormatPr baseColWidth="10" defaultRowHeight="14.4" x14ac:dyDescent="0.3"/>
  <cols>
    <col min="1" max="1" width="38.21875" customWidth="1"/>
    <col min="2" max="6" width="22.88671875" customWidth="1"/>
    <col min="7" max="7" width="14" bestFit="1" customWidth="1"/>
    <col min="8" max="10" width="31" customWidth="1"/>
    <col min="11" max="11" width="18.109375" customWidth="1"/>
    <col min="12" max="12" width="46.21875" customWidth="1"/>
    <col min="13" max="15" width="31" customWidth="1"/>
    <col min="16" max="16" width="18.109375" customWidth="1"/>
    <col min="17" max="17" width="46.21875" customWidth="1"/>
    <col min="18" max="20" width="31" customWidth="1"/>
    <col min="21" max="21" width="18.109375" customWidth="1"/>
    <col min="22" max="22" width="31" bestFit="1" customWidth="1"/>
    <col min="23" max="25" width="31" customWidth="1"/>
    <col min="26" max="26" width="18.109375" customWidth="1"/>
  </cols>
  <sheetData>
    <row r="1" spans="1:15" x14ac:dyDescent="0.3">
      <c r="A1" s="9"/>
    </row>
    <row r="2" spans="1:15" x14ac:dyDescent="0.3">
      <c r="A2" s="9"/>
    </row>
    <row r="3" spans="1:15" ht="29.4" customHeight="1" x14ac:dyDescent="0.3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3">
      <c r="A4" s="9"/>
      <c r="B4" s="57" t="s">
        <v>43</v>
      </c>
      <c r="C4" s="57"/>
      <c r="D4" s="57"/>
      <c r="E4" s="57"/>
      <c r="F4" s="57"/>
      <c r="G4" s="7"/>
      <c r="H4" s="7"/>
      <c r="I4" s="7"/>
    </row>
    <row r="5" spans="1:15" ht="18" x14ac:dyDescent="0.35">
      <c r="A5" s="10" t="s">
        <v>44</v>
      </c>
      <c r="B5" s="58" t="s">
        <v>60</v>
      </c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14" spans="1:15" x14ac:dyDescent="0.3">
      <c r="B14" s="59" t="s">
        <v>41</v>
      </c>
      <c r="C14" s="59"/>
      <c r="D14" s="59"/>
      <c r="E14" s="59"/>
      <c r="F14" s="59"/>
    </row>
    <row r="15" spans="1:15" x14ac:dyDescent="0.3">
      <c r="A15" s="62" t="s">
        <v>16</v>
      </c>
      <c r="B15" s="62"/>
      <c r="C15" s="62"/>
      <c r="D15" s="62"/>
      <c r="E15" s="62"/>
      <c r="F15" s="62"/>
    </row>
    <row r="16" spans="1:15" x14ac:dyDescent="0.3">
      <c r="B16" s="14" t="s">
        <v>34</v>
      </c>
    </row>
    <row r="17" spans="1:6" ht="28.8" x14ac:dyDescent="0.3">
      <c r="A17" s="18" t="s">
        <v>40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3">
      <c r="A18" s="1" t="s">
        <v>35</v>
      </c>
      <c r="B18" s="2">
        <v>0</v>
      </c>
      <c r="C18" s="2">
        <v>1.9030925599100136E-3</v>
      </c>
      <c r="D18" s="2">
        <v>3.8061851198200273E-3</v>
      </c>
      <c r="E18" s="2">
        <v>5.7092776797300401E-3</v>
      </c>
      <c r="F18" s="2">
        <v>7.6123702396400546E-3</v>
      </c>
    </row>
    <row r="19" spans="1:6" x14ac:dyDescent="0.3">
      <c r="A19" s="1" t="s">
        <v>36</v>
      </c>
      <c r="B19" s="2">
        <v>1.9030925599100136E-3</v>
      </c>
      <c r="C19" s="2">
        <v>3.8061851198200273E-3</v>
      </c>
      <c r="D19" s="2">
        <v>7.6123702396400546E-3</v>
      </c>
      <c r="E19" s="2">
        <v>1.141855535946008E-2</v>
      </c>
      <c r="F19" s="2">
        <v>1.5224740479280109E-2</v>
      </c>
    </row>
    <row r="20" spans="1:6" x14ac:dyDescent="0.3">
      <c r="A20" s="1" t="s">
        <v>37</v>
      </c>
      <c r="B20" s="2">
        <v>2.85463883986502E-3</v>
      </c>
      <c r="C20" s="2">
        <v>5.7092776797300401E-3</v>
      </c>
      <c r="D20" s="2">
        <v>1.141855535946008E-2</v>
      </c>
      <c r="E20" s="2">
        <v>1.7127833039190122E-2</v>
      </c>
      <c r="F20" s="2">
        <v>2.283711071892016E-2</v>
      </c>
    </row>
    <row r="21" spans="1:6" x14ac:dyDescent="0.3">
      <c r="A21" s="1" t="s">
        <v>38</v>
      </c>
      <c r="B21" s="2">
        <v>3.8061851198200273E-3</v>
      </c>
      <c r="C21" s="2">
        <v>7.6123702396400546E-3</v>
      </c>
      <c r="D21" s="2">
        <v>1.5224740479280109E-2</v>
      </c>
      <c r="E21" s="2">
        <v>2.283711071892016E-2</v>
      </c>
      <c r="F21" s="2">
        <v>3.0449480958560218E-2</v>
      </c>
    </row>
    <row r="22" spans="1:6" x14ac:dyDescent="0.3">
      <c r="A22" s="4" t="s">
        <v>39</v>
      </c>
      <c r="B22" s="5">
        <v>4.7577313997750337E-3</v>
      </c>
      <c r="C22" s="5">
        <v>9.5154627995500674E-3</v>
      </c>
      <c r="D22" s="5">
        <v>1.9030925599100135E-2</v>
      </c>
      <c r="E22" s="5">
        <v>2.8546388398650202E-2</v>
      </c>
      <c r="F22" s="5">
        <v>3.8061851198200269E-2</v>
      </c>
    </row>
    <row r="23" spans="1:6" x14ac:dyDescent="0.3">
      <c r="C23" s="15"/>
    </row>
    <row r="24" spans="1:6" ht="49.2" customHeight="1" x14ac:dyDescent="0.3">
      <c r="A24" s="55" t="s">
        <v>80</v>
      </c>
      <c r="B24" s="55"/>
      <c r="C24" s="55"/>
      <c r="D24" s="55"/>
      <c r="E24" s="55"/>
      <c r="F24" s="55"/>
    </row>
    <row r="25" spans="1:6" ht="73.2" customHeight="1" x14ac:dyDescent="0.3">
      <c r="A25" s="60" t="s">
        <v>98</v>
      </c>
      <c r="B25" s="60"/>
      <c r="C25" s="60"/>
      <c r="D25" s="60"/>
      <c r="E25" s="60"/>
      <c r="F25" s="60"/>
    </row>
    <row r="26" spans="1:6" x14ac:dyDescent="0.3">
      <c r="A26" s="55" t="s">
        <v>81</v>
      </c>
      <c r="B26" s="55"/>
      <c r="C26" s="55"/>
      <c r="D26" s="55"/>
      <c r="E26" s="55"/>
      <c r="F26" s="55"/>
    </row>
  </sheetData>
  <mergeCells count="8">
    <mergeCell ref="A24:F24"/>
    <mergeCell ref="A25:F25"/>
    <mergeCell ref="A26:F26"/>
    <mergeCell ref="B3:F3"/>
    <mergeCell ref="B4:F4"/>
    <mergeCell ref="B5:F5"/>
    <mergeCell ref="B14:F14"/>
    <mergeCell ref="A15:F15"/>
  </mergeCells>
  <hyperlinks>
    <hyperlink ref="A5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68"/>
  <sheetViews>
    <sheetView workbookViewId="0">
      <pane xSplit="6" ySplit="3" topLeftCell="G250" activePane="bottomRight" state="frozen"/>
      <selection pane="topRight" activeCell="G1" sqref="G1"/>
      <selection pane="bottomLeft" activeCell="A4" sqref="A4"/>
      <selection pane="bottomRight" activeCell="J274" sqref="J274"/>
    </sheetView>
  </sheetViews>
  <sheetFormatPr baseColWidth="10" defaultRowHeight="14.4" x14ac:dyDescent="0.3"/>
  <cols>
    <col min="7" max="7" width="30.21875" bestFit="1" customWidth="1"/>
    <col min="8" max="8" width="13.77734375" customWidth="1"/>
    <col min="9" max="12" width="12.44140625" bestFit="1" customWidth="1"/>
  </cols>
  <sheetData>
    <row r="3" spans="3:12" x14ac:dyDescent="0.3">
      <c r="E3" t="s">
        <v>28</v>
      </c>
      <c r="F3" t="s">
        <v>29</v>
      </c>
      <c r="G3" t="s">
        <v>15</v>
      </c>
      <c r="H3" t="s">
        <v>61</v>
      </c>
      <c r="I3" t="s">
        <v>62</v>
      </c>
      <c r="J3" t="s">
        <v>63</v>
      </c>
      <c r="K3" t="s">
        <v>64</v>
      </c>
      <c r="L3" t="s">
        <v>65</v>
      </c>
    </row>
    <row r="4" spans="3:12" x14ac:dyDescent="0.3">
      <c r="C4" t="s">
        <v>51</v>
      </c>
      <c r="D4" t="s">
        <v>2</v>
      </c>
      <c r="E4">
        <v>2017</v>
      </c>
      <c r="F4" t="s">
        <v>2</v>
      </c>
      <c r="G4" t="s">
        <v>17</v>
      </c>
      <c r="H4" s="19">
        <v>0</v>
      </c>
      <c r="I4" s="19">
        <v>1.142971258621087E-3</v>
      </c>
      <c r="J4" s="19">
        <v>1.7144568879316304E-3</v>
      </c>
      <c r="K4" s="19">
        <v>2.285942517242174E-3</v>
      </c>
      <c r="L4" s="19">
        <v>2.8574281465527174E-3</v>
      </c>
    </row>
    <row r="5" spans="3:12" x14ac:dyDescent="0.3">
      <c r="E5">
        <v>2017</v>
      </c>
      <c r="F5" t="s">
        <v>2</v>
      </c>
      <c r="G5" t="s">
        <v>18</v>
      </c>
      <c r="H5" s="19">
        <v>1.142971258621087E-3</v>
      </c>
      <c r="I5" s="19">
        <v>2.285942517242174E-3</v>
      </c>
      <c r="J5" s="19">
        <v>3.4289137758632608E-3</v>
      </c>
      <c r="K5" s="19">
        <v>4.571885034484348E-3</v>
      </c>
      <c r="L5" s="19">
        <v>5.7148562931054348E-3</v>
      </c>
    </row>
    <row r="6" spans="3:12" x14ac:dyDescent="0.3">
      <c r="E6">
        <v>2017</v>
      </c>
      <c r="F6" t="s">
        <v>2</v>
      </c>
      <c r="G6" t="s">
        <v>19</v>
      </c>
      <c r="H6" s="19">
        <v>2.285942517242174E-3</v>
      </c>
      <c r="I6" s="19">
        <v>4.571885034484348E-3</v>
      </c>
      <c r="J6" s="19">
        <v>6.8578275517265216E-3</v>
      </c>
      <c r="K6" s="19">
        <v>9.1437700689686961E-3</v>
      </c>
      <c r="L6" s="19">
        <v>1.142971258621087E-2</v>
      </c>
    </row>
    <row r="7" spans="3:12" x14ac:dyDescent="0.3">
      <c r="E7">
        <v>2017</v>
      </c>
      <c r="F7" t="s">
        <v>2</v>
      </c>
      <c r="G7" t="s">
        <v>20</v>
      </c>
      <c r="H7" s="19">
        <v>3.4289137758632608E-3</v>
      </c>
      <c r="I7" s="19">
        <v>6.8578275517265216E-3</v>
      </c>
      <c r="J7" s="19">
        <v>1.0286741327589784E-2</v>
      </c>
      <c r="K7" s="19">
        <v>1.3715655103453043E-2</v>
      </c>
      <c r="L7" s="19">
        <v>1.7144568879316306E-2</v>
      </c>
    </row>
    <row r="8" spans="3:12" x14ac:dyDescent="0.3">
      <c r="E8">
        <v>2017</v>
      </c>
      <c r="F8" t="s">
        <v>2</v>
      </c>
      <c r="G8" t="s">
        <v>21</v>
      </c>
      <c r="H8" s="19">
        <v>4.571885034484348E-3</v>
      </c>
      <c r="I8" s="19">
        <v>9.1437700689686961E-3</v>
      </c>
      <c r="J8" s="19">
        <v>1.3715655103453043E-2</v>
      </c>
      <c r="K8" s="19">
        <v>1.8287540137937392E-2</v>
      </c>
      <c r="L8" s="19">
        <v>2.2859425172421739E-2</v>
      </c>
    </row>
    <row r="9" spans="3:12" x14ac:dyDescent="0.3">
      <c r="D9" t="s">
        <v>3</v>
      </c>
      <c r="E9">
        <v>2017</v>
      </c>
      <c r="F9" t="s">
        <v>3</v>
      </c>
      <c r="G9" t="s">
        <v>17</v>
      </c>
      <c r="H9" s="19">
        <v>0</v>
      </c>
      <c r="I9" s="19">
        <v>1.3641018961144669E-3</v>
      </c>
      <c r="J9" s="19">
        <v>2.0461528441717003E-3</v>
      </c>
      <c r="K9" s="19">
        <v>2.7282037922289337E-3</v>
      </c>
      <c r="L9" s="19">
        <v>3.4102547402861672E-3</v>
      </c>
    </row>
    <row r="10" spans="3:12" x14ac:dyDescent="0.3">
      <c r="E10">
        <v>2017</v>
      </c>
      <c r="F10" t="s">
        <v>3</v>
      </c>
      <c r="G10" t="s">
        <v>18</v>
      </c>
      <c r="H10" s="19">
        <v>1.3641018961144669E-3</v>
      </c>
      <c r="I10" s="19">
        <v>2.7282037922289337E-3</v>
      </c>
      <c r="J10" s="19">
        <v>4.0923056883434006E-3</v>
      </c>
      <c r="K10" s="19">
        <v>5.4564075844578674E-3</v>
      </c>
      <c r="L10" s="19">
        <v>6.8205094805723343E-3</v>
      </c>
    </row>
    <row r="11" spans="3:12" x14ac:dyDescent="0.3">
      <c r="E11">
        <v>2017</v>
      </c>
      <c r="F11" t="s">
        <v>3</v>
      </c>
      <c r="G11" t="s">
        <v>19</v>
      </c>
      <c r="H11" s="19">
        <v>2.7282037922289337E-3</v>
      </c>
      <c r="I11" s="19">
        <v>5.4564075844578674E-3</v>
      </c>
      <c r="J11" s="19">
        <v>8.1846113766868012E-3</v>
      </c>
      <c r="K11" s="19">
        <v>1.0912815168915735E-2</v>
      </c>
      <c r="L11" s="19">
        <v>1.3641018961144669E-2</v>
      </c>
    </row>
    <row r="12" spans="3:12" x14ac:dyDescent="0.3">
      <c r="E12">
        <v>2017</v>
      </c>
      <c r="F12" t="s">
        <v>3</v>
      </c>
      <c r="G12" t="s">
        <v>20</v>
      </c>
      <c r="H12" s="19">
        <v>4.0923056883434006E-3</v>
      </c>
      <c r="I12" s="19">
        <v>8.1846113766868012E-3</v>
      </c>
      <c r="J12" s="19">
        <v>1.2276917065030202E-2</v>
      </c>
      <c r="K12" s="19">
        <v>1.6369222753373602E-2</v>
      </c>
      <c r="L12" s="19">
        <v>2.0461528441717003E-2</v>
      </c>
    </row>
    <row r="13" spans="3:12" x14ac:dyDescent="0.3">
      <c r="E13">
        <v>2017</v>
      </c>
      <c r="F13" t="s">
        <v>3</v>
      </c>
      <c r="G13" t="s">
        <v>21</v>
      </c>
      <c r="H13" s="19">
        <v>5.4564075844578674E-3</v>
      </c>
      <c r="I13" s="19">
        <v>1.0912815168915735E-2</v>
      </c>
      <c r="J13" s="19">
        <v>1.6369222753373602E-2</v>
      </c>
      <c r="K13" s="19">
        <v>2.182563033783147E-2</v>
      </c>
      <c r="L13" s="19">
        <v>2.7282037922289337E-2</v>
      </c>
    </row>
    <row r="14" spans="3:12" x14ac:dyDescent="0.3">
      <c r="D14" t="s">
        <v>4</v>
      </c>
      <c r="E14">
        <v>2017</v>
      </c>
      <c r="F14" t="s">
        <v>4</v>
      </c>
      <c r="G14" t="s">
        <v>17</v>
      </c>
      <c r="H14" s="19">
        <v>0</v>
      </c>
      <c r="I14" s="19">
        <v>1.3844729990992273E-3</v>
      </c>
      <c r="J14" s="19">
        <v>2.0767094986488405E-3</v>
      </c>
      <c r="K14" s="19">
        <v>2.7689459981984545E-3</v>
      </c>
      <c r="L14" s="19">
        <v>3.4611824977480677E-3</v>
      </c>
    </row>
    <row r="15" spans="3:12" x14ac:dyDescent="0.3">
      <c r="E15">
        <v>2017</v>
      </c>
      <c r="F15" t="s">
        <v>4</v>
      </c>
      <c r="G15" t="s">
        <v>18</v>
      </c>
      <c r="H15" s="19">
        <v>1.3844729990992273E-3</v>
      </c>
      <c r="I15" s="19">
        <v>2.7689459981984545E-3</v>
      </c>
      <c r="J15" s="19">
        <v>4.1534189972976809E-3</v>
      </c>
      <c r="K15" s="19">
        <v>5.5378919963969091E-3</v>
      </c>
      <c r="L15" s="19">
        <v>6.9223649954961355E-3</v>
      </c>
    </row>
    <row r="16" spans="3:12" x14ac:dyDescent="0.3">
      <c r="E16">
        <v>2017</v>
      </c>
      <c r="F16" t="s">
        <v>4</v>
      </c>
      <c r="G16" t="s">
        <v>19</v>
      </c>
      <c r="H16" s="19">
        <v>2.7689459981984545E-3</v>
      </c>
      <c r="I16" s="19">
        <v>5.5378919963969091E-3</v>
      </c>
      <c r="J16" s="19">
        <v>8.3068379945953619E-3</v>
      </c>
      <c r="K16" s="19">
        <v>1.1075783992793818E-2</v>
      </c>
      <c r="L16" s="19">
        <v>1.3844729990992271E-2</v>
      </c>
    </row>
    <row r="17" spans="3:12" x14ac:dyDescent="0.3">
      <c r="E17">
        <v>2017</v>
      </c>
      <c r="F17" t="s">
        <v>4</v>
      </c>
      <c r="G17" t="s">
        <v>20</v>
      </c>
      <c r="H17" s="19">
        <v>4.1534189972976809E-3</v>
      </c>
      <c r="I17" s="19">
        <v>8.3068379945953619E-3</v>
      </c>
      <c r="J17" s="19">
        <v>1.2460256991893045E-2</v>
      </c>
      <c r="K17" s="19">
        <v>1.6613675989190724E-2</v>
      </c>
      <c r="L17" s="19">
        <v>2.0767094986488405E-2</v>
      </c>
    </row>
    <row r="18" spans="3:12" x14ac:dyDescent="0.3">
      <c r="E18">
        <v>2017</v>
      </c>
      <c r="F18" t="s">
        <v>4</v>
      </c>
      <c r="G18" t="s">
        <v>21</v>
      </c>
      <c r="H18" s="19">
        <v>5.5378919963969091E-3</v>
      </c>
      <c r="I18" s="19">
        <v>1.1075783992793818E-2</v>
      </c>
      <c r="J18" s="19">
        <v>1.6613675989190724E-2</v>
      </c>
      <c r="K18" s="19">
        <v>2.2151567985587636E-2</v>
      </c>
      <c r="L18" s="19">
        <v>2.7689459981984542E-2</v>
      </c>
    </row>
    <row r="19" spans="3:12" x14ac:dyDescent="0.3">
      <c r="C19" t="s">
        <v>0</v>
      </c>
      <c r="D19" t="s">
        <v>5</v>
      </c>
      <c r="E19">
        <v>2018</v>
      </c>
      <c r="F19" t="s">
        <v>54</v>
      </c>
      <c r="G19" t="s">
        <v>17</v>
      </c>
      <c r="H19" s="19">
        <v>0</v>
      </c>
      <c r="I19" s="19">
        <v>1.3828105106193271E-3</v>
      </c>
      <c r="J19" s="19">
        <v>2.0742157659289903E-3</v>
      </c>
      <c r="K19" s="19">
        <v>2.7656210212386543E-3</v>
      </c>
      <c r="L19" s="19">
        <v>3.4570262765483174E-3</v>
      </c>
    </row>
    <row r="20" spans="3:12" x14ac:dyDescent="0.3">
      <c r="E20">
        <v>2018</v>
      </c>
      <c r="F20" t="s">
        <v>54</v>
      </c>
      <c r="G20" t="s">
        <v>18</v>
      </c>
      <c r="H20" s="19">
        <v>1.3828105106193271E-3</v>
      </c>
      <c r="I20" s="19">
        <v>2.7656210212386543E-3</v>
      </c>
      <c r="J20" s="19">
        <v>4.1484315318579806E-3</v>
      </c>
      <c r="K20" s="19">
        <v>5.5312420424773086E-3</v>
      </c>
      <c r="L20" s="19">
        <v>6.9140525530966349E-3</v>
      </c>
    </row>
    <row r="21" spans="3:12" x14ac:dyDescent="0.3">
      <c r="E21">
        <v>2018</v>
      </c>
      <c r="F21" t="s">
        <v>54</v>
      </c>
      <c r="G21" t="s">
        <v>19</v>
      </c>
      <c r="H21" s="19">
        <v>2.7656210212386543E-3</v>
      </c>
      <c r="I21" s="19">
        <v>5.5312420424773086E-3</v>
      </c>
      <c r="J21" s="19">
        <v>8.2968630637159611E-3</v>
      </c>
      <c r="K21" s="19">
        <v>1.1062484084954617E-2</v>
      </c>
      <c r="L21" s="19">
        <v>1.382810510619327E-2</v>
      </c>
    </row>
    <row r="22" spans="3:12" x14ac:dyDescent="0.3">
      <c r="E22">
        <v>2018</v>
      </c>
      <c r="F22" t="s">
        <v>54</v>
      </c>
      <c r="G22" t="s">
        <v>20</v>
      </c>
      <c r="H22" s="19">
        <v>4.1484315318579806E-3</v>
      </c>
      <c r="I22" s="19">
        <v>8.2968630637159611E-3</v>
      </c>
      <c r="J22" s="19">
        <v>1.2445294595573943E-2</v>
      </c>
      <c r="K22" s="19">
        <v>1.6593726127431922E-2</v>
      </c>
      <c r="L22" s="19">
        <v>2.0742157659289905E-2</v>
      </c>
    </row>
    <row r="23" spans="3:12" x14ac:dyDescent="0.3">
      <c r="E23">
        <v>2018</v>
      </c>
      <c r="F23" t="s">
        <v>54</v>
      </c>
      <c r="G23" t="s">
        <v>21</v>
      </c>
      <c r="H23" s="19">
        <v>5.5312420424773086E-3</v>
      </c>
      <c r="I23" s="19">
        <v>1.1062484084954617E-2</v>
      </c>
      <c r="J23" s="19">
        <v>1.6593726127431922E-2</v>
      </c>
      <c r="K23" s="19">
        <v>2.2124968169909234E-2</v>
      </c>
      <c r="L23" s="19">
        <v>2.7656210212386539E-2</v>
      </c>
    </row>
    <row r="24" spans="3:12" x14ac:dyDescent="0.3">
      <c r="D24" t="s">
        <v>33</v>
      </c>
      <c r="E24">
        <v>2018</v>
      </c>
      <c r="F24" t="s">
        <v>33</v>
      </c>
      <c r="G24" t="s">
        <v>17</v>
      </c>
      <c r="H24" s="19">
        <v>0</v>
      </c>
      <c r="I24" s="19">
        <v>1.3746589874782085E-3</v>
      </c>
      <c r="J24" s="19">
        <v>2.0619884812173128E-3</v>
      </c>
      <c r="K24" s="19">
        <v>2.7493179749564171E-3</v>
      </c>
      <c r="L24" s="19">
        <v>3.4366474686955213E-3</v>
      </c>
    </row>
    <row r="25" spans="3:12" x14ac:dyDescent="0.3">
      <c r="E25">
        <v>2018</v>
      </c>
      <c r="F25" t="s">
        <v>33</v>
      </c>
      <c r="G25" t="s">
        <v>18</v>
      </c>
      <c r="H25" s="19">
        <v>1.3746589874782085E-3</v>
      </c>
      <c r="I25" s="19">
        <v>2.7493179749564171E-3</v>
      </c>
      <c r="J25" s="19">
        <v>4.1239769624346256E-3</v>
      </c>
      <c r="K25" s="19">
        <v>5.4986359499128341E-3</v>
      </c>
      <c r="L25" s="19">
        <v>6.8732949373910427E-3</v>
      </c>
    </row>
    <row r="26" spans="3:12" x14ac:dyDescent="0.3">
      <c r="E26">
        <v>2018</v>
      </c>
      <c r="F26" t="s">
        <v>33</v>
      </c>
      <c r="G26" t="s">
        <v>19</v>
      </c>
      <c r="H26" s="19">
        <v>2.7493179749564171E-3</v>
      </c>
      <c r="I26" s="19">
        <v>5.4986359499128341E-3</v>
      </c>
      <c r="J26" s="19">
        <v>8.2479539248692512E-3</v>
      </c>
      <c r="K26" s="19">
        <v>1.0997271899825668E-2</v>
      </c>
      <c r="L26" s="19">
        <v>1.3746589874782085E-2</v>
      </c>
    </row>
    <row r="27" spans="3:12" x14ac:dyDescent="0.3">
      <c r="E27">
        <v>2018</v>
      </c>
      <c r="F27" t="s">
        <v>33</v>
      </c>
      <c r="G27" t="s">
        <v>20</v>
      </c>
      <c r="H27" s="19">
        <v>4.1239769624346256E-3</v>
      </c>
      <c r="I27" s="19">
        <v>8.2479539248692512E-3</v>
      </c>
      <c r="J27" s="19">
        <v>1.2371930887303878E-2</v>
      </c>
      <c r="K27" s="19">
        <v>1.6495907849738502E-2</v>
      </c>
      <c r="L27" s="19">
        <v>2.0619884812173129E-2</v>
      </c>
    </row>
    <row r="28" spans="3:12" x14ac:dyDescent="0.3">
      <c r="E28">
        <v>2018</v>
      </c>
      <c r="F28" t="s">
        <v>33</v>
      </c>
      <c r="G28" t="s">
        <v>21</v>
      </c>
      <c r="H28" s="19">
        <v>5.4986359499128341E-3</v>
      </c>
      <c r="I28" s="19">
        <v>1.0997271899825668E-2</v>
      </c>
      <c r="J28" s="19">
        <v>1.6495907849738502E-2</v>
      </c>
      <c r="K28" s="19">
        <v>2.1994543799651337E-2</v>
      </c>
      <c r="L28" s="19">
        <v>2.7493179749564171E-2</v>
      </c>
    </row>
    <row r="29" spans="3:12" x14ac:dyDescent="0.3">
      <c r="D29" t="s">
        <v>7</v>
      </c>
      <c r="E29">
        <v>2018</v>
      </c>
      <c r="F29" t="s">
        <v>7</v>
      </c>
      <c r="G29" t="s">
        <v>17</v>
      </c>
      <c r="H29" s="19">
        <v>0</v>
      </c>
      <c r="I29" s="19">
        <v>1.3221322459714884E-3</v>
      </c>
      <c r="J29" s="19">
        <v>1.9831983689572322E-3</v>
      </c>
      <c r="K29" s="19">
        <v>2.6442644919429767E-3</v>
      </c>
      <c r="L29" s="19">
        <v>3.3053306149287208E-3</v>
      </c>
    </row>
    <row r="30" spans="3:12" x14ac:dyDescent="0.3">
      <c r="E30">
        <v>2018</v>
      </c>
      <c r="F30" t="s">
        <v>7</v>
      </c>
      <c r="G30" t="s">
        <v>18</v>
      </c>
      <c r="H30" s="19">
        <v>1.3221322459714884E-3</v>
      </c>
      <c r="I30" s="19">
        <v>2.6442644919429767E-3</v>
      </c>
      <c r="J30" s="19">
        <v>3.9663967379144644E-3</v>
      </c>
      <c r="K30" s="19">
        <v>5.2885289838859534E-3</v>
      </c>
      <c r="L30" s="19">
        <v>6.6106612298574416E-3</v>
      </c>
    </row>
    <row r="31" spans="3:12" x14ac:dyDescent="0.3">
      <c r="E31">
        <v>2018</v>
      </c>
      <c r="F31" t="s">
        <v>7</v>
      </c>
      <c r="G31" t="s">
        <v>19</v>
      </c>
      <c r="H31" s="19">
        <v>2.6442644919429767E-3</v>
      </c>
      <c r="I31" s="19">
        <v>5.2885289838859534E-3</v>
      </c>
      <c r="J31" s="19">
        <v>7.9327934758289288E-3</v>
      </c>
      <c r="K31" s="19">
        <v>1.0577057967771907E-2</v>
      </c>
      <c r="L31" s="19">
        <v>1.3221322459714883E-2</v>
      </c>
    </row>
    <row r="32" spans="3:12" x14ac:dyDescent="0.3">
      <c r="E32">
        <v>2018</v>
      </c>
      <c r="F32" t="s">
        <v>7</v>
      </c>
      <c r="G32" t="s">
        <v>20</v>
      </c>
      <c r="H32" s="19">
        <v>3.9663967379144644E-3</v>
      </c>
      <c r="I32" s="19">
        <v>7.9327934758289288E-3</v>
      </c>
      <c r="J32" s="19">
        <v>1.1899190213743395E-2</v>
      </c>
      <c r="K32" s="19">
        <v>1.5865586951657858E-2</v>
      </c>
      <c r="L32" s="19">
        <v>1.9831983689572324E-2</v>
      </c>
    </row>
    <row r="33" spans="4:12" x14ac:dyDescent="0.3">
      <c r="E33">
        <v>2018</v>
      </c>
      <c r="F33" t="s">
        <v>7</v>
      </c>
      <c r="G33" t="s">
        <v>21</v>
      </c>
      <c r="H33" s="19">
        <v>5.2885289838859534E-3</v>
      </c>
      <c r="I33" s="19">
        <v>1.0577057967771907E-2</v>
      </c>
      <c r="J33" s="19">
        <v>1.5865586951657858E-2</v>
      </c>
      <c r="K33" s="19">
        <v>2.1154115935543814E-2</v>
      </c>
      <c r="L33" s="19">
        <v>2.6442644919429766E-2</v>
      </c>
    </row>
    <row r="34" spans="4:12" x14ac:dyDescent="0.3">
      <c r="D34" t="s">
        <v>32</v>
      </c>
      <c r="E34">
        <v>2018</v>
      </c>
      <c r="F34" t="s">
        <v>32</v>
      </c>
      <c r="G34" t="s">
        <v>17</v>
      </c>
      <c r="H34" s="19">
        <v>0</v>
      </c>
      <c r="I34" s="19">
        <v>1.2589871709099247E-3</v>
      </c>
      <c r="J34" s="19">
        <v>1.8884807563648866E-3</v>
      </c>
      <c r="K34" s="19">
        <v>2.5179743418198494E-3</v>
      </c>
      <c r="L34" s="19">
        <v>3.1474679272748113E-3</v>
      </c>
    </row>
    <row r="35" spans="4:12" x14ac:dyDescent="0.3">
      <c r="E35">
        <v>2018</v>
      </c>
      <c r="F35" t="s">
        <v>32</v>
      </c>
      <c r="G35" t="s">
        <v>18</v>
      </c>
      <c r="H35" s="19">
        <v>1.2589871709099247E-3</v>
      </c>
      <c r="I35" s="19">
        <v>2.5179743418198494E-3</v>
      </c>
      <c r="J35" s="19">
        <v>3.7769615127297733E-3</v>
      </c>
      <c r="K35" s="19">
        <v>5.0359486836396988E-3</v>
      </c>
      <c r="L35" s="19">
        <v>6.2949358545496227E-3</v>
      </c>
    </row>
    <row r="36" spans="4:12" x14ac:dyDescent="0.3">
      <c r="E36">
        <v>2018</v>
      </c>
      <c r="F36" t="s">
        <v>32</v>
      </c>
      <c r="G36" t="s">
        <v>19</v>
      </c>
      <c r="H36" s="19">
        <v>2.5179743418198494E-3</v>
      </c>
      <c r="I36" s="19">
        <v>5.0359486836396988E-3</v>
      </c>
      <c r="J36" s="19">
        <v>7.5539230254595465E-3</v>
      </c>
      <c r="K36" s="19">
        <v>1.0071897367279398E-2</v>
      </c>
      <c r="L36" s="19">
        <v>1.2589871709099245E-2</v>
      </c>
    </row>
    <row r="37" spans="4:12" x14ac:dyDescent="0.3">
      <c r="E37">
        <v>2018</v>
      </c>
      <c r="F37" t="s">
        <v>32</v>
      </c>
      <c r="G37" t="s">
        <v>20</v>
      </c>
      <c r="H37" s="19">
        <v>3.7769615127297733E-3</v>
      </c>
      <c r="I37" s="19">
        <v>7.5539230254595465E-3</v>
      </c>
      <c r="J37" s="19">
        <v>1.1330884538189321E-2</v>
      </c>
      <c r="K37" s="19">
        <v>1.5107846050919093E-2</v>
      </c>
      <c r="L37" s="19">
        <v>1.8884807563648867E-2</v>
      </c>
    </row>
    <row r="38" spans="4:12" x14ac:dyDescent="0.3">
      <c r="E38">
        <v>2018</v>
      </c>
      <c r="F38" t="s">
        <v>32</v>
      </c>
      <c r="G38" t="s">
        <v>21</v>
      </c>
      <c r="H38" s="19">
        <v>5.0359486836396988E-3</v>
      </c>
      <c r="I38" s="19">
        <v>1.0071897367279398E-2</v>
      </c>
      <c r="J38" s="19">
        <v>1.5107846050919093E-2</v>
      </c>
      <c r="K38" s="19">
        <v>2.0143794734558795E-2</v>
      </c>
      <c r="L38" s="19">
        <v>2.5179743418198491E-2</v>
      </c>
    </row>
    <row r="39" spans="4:12" x14ac:dyDescent="0.3">
      <c r="D39" t="s">
        <v>47</v>
      </c>
      <c r="E39">
        <v>2018</v>
      </c>
      <c r="F39" t="s">
        <v>9</v>
      </c>
      <c r="G39" t="s">
        <v>17</v>
      </c>
      <c r="H39" s="19">
        <v>0</v>
      </c>
      <c r="I39" s="19">
        <v>1.2394591984198219E-3</v>
      </c>
      <c r="J39" s="19">
        <v>1.8591887976297326E-3</v>
      </c>
      <c r="K39" s="19">
        <v>2.4789183968396437E-3</v>
      </c>
      <c r="L39" s="19">
        <v>3.0986479960495544E-3</v>
      </c>
    </row>
    <row r="40" spans="4:12" x14ac:dyDescent="0.3">
      <c r="E40">
        <v>2018</v>
      </c>
      <c r="F40" t="s">
        <v>9</v>
      </c>
      <c r="G40" t="s">
        <v>18</v>
      </c>
      <c r="H40" s="19">
        <v>1.2394591984198219E-3</v>
      </c>
      <c r="I40" s="19">
        <v>2.4789183968396437E-3</v>
      </c>
      <c r="J40" s="19">
        <v>3.7183775952594651E-3</v>
      </c>
      <c r="K40" s="19">
        <v>4.9578367936792874E-3</v>
      </c>
      <c r="L40" s="19">
        <v>6.1972959920991088E-3</v>
      </c>
    </row>
    <row r="41" spans="4:12" x14ac:dyDescent="0.3">
      <c r="E41">
        <v>2018</v>
      </c>
      <c r="F41" t="s">
        <v>9</v>
      </c>
      <c r="G41" t="s">
        <v>19</v>
      </c>
      <c r="H41" s="19">
        <v>2.4789183968396437E-3</v>
      </c>
      <c r="I41" s="19">
        <v>4.9578367936792874E-3</v>
      </c>
      <c r="J41" s="19">
        <v>7.4367551905189302E-3</v>
      </c>
      <c r="K41" s="19">
        <v>9.9156735873585748E-3</v>
      </c>
      <c r="L41" s="19">
        <v>1.2394591984198218E-2</v>
      </c>
    </row>
    <row r="42" spans="4:12" x14ac:dyDescent="0.3">
      <c r="E42">
        <v>2018</v>
      </c>
      <c r="F42" t="s">
        <v>9</v>
      </c>
      <c r="G42" t="s">
        <v>20</v>
      </c>
      <c r="H42" s="19">
        <v>3.7183775952594651E-3</v>
      </c>
      <c r="I42" s="19">
        <v>7.4367551905189302E-3</v>
      </c>
      <c r="J42" s="19">
        <v>1.1155132785778395E-2</v>
      </c>
      <c r="K42" s="19">
        <v>1.487351038103786E-2</v>
      </c>
      <c r="L42" s="19">
        <v>1.8591887976297326E-2</v>
      </c>
    </row>
    <row r="43" spans="4:12" x14ac:dyDescent="0.3">
      <c r="E43">
        <v>2018</v>
      </c>
      <c r="F43" t="s">
        <v>9</v>
      </c>
      <c r="G43" t="s">
        <v>21</v>
      </c>
      <c r="H43" s="19">
        <v>4.9578367936792874E-3</v>
      </c>
      <c r="I43" s="19">
        <v>9.9156735873585748E-3</v>
      </c>
      <c r="J43" s="19">
        <v>1.487351038103786E-2</v>
      </c>
      <c r="K43" s="19">
        <v>1.983134717471715E-2</v>
      </c>
      <c r="L43" s="19">
        <v>2.4789183968396435E-2</v>
      </c>
    </row>
    <row r="44" spans="4:12" x14ac:dyDescent="0.3">
      <c r="D44" t="s">
        <v>10</v>
      </c>
      <c r="E44">
        <v>2018</v>
      </c>
      <c r="F44" t="s">
        <v>10</v>
      </c>
      <c r="G44" t="s">
        <v>17</v>
      </c>
      <c r="H44" s="19">
        <v>0</v>
      </c>
      <c r="I44" s="19">
        <v>1.5381394069801271E-3</v>
      </c>
      <c r="J44" s="19">
        <v>2.3072091104701905E-3</v>
      </c>
      <c r="K44" s="19">
        <v>3.0762788139602542E-3</v>
      </c>
      <c r="L44" s="19">
        <v>3.8453485174503176E-3</v>
      </c>
    </row>
    <row r="45" spans="4:12" x14ac:dyDescent="0.3">
      <c r="E45">
        <v>2018</v>
      </c>
      <c r="F45" t="s">
        <v>10</v>
      </c>
      <c r="G45" t="s">
        <v>18</v>
      </c>
      <c r="H45" s="19">
        <v>1.5381394069801271E-3</v>
      </c>
      <c r="I45" s="19">
        <v>3.0762788139602542E-3</v>
      </c>
      <c r="J45" s="19">
        <v>4.6144182209403809E-3</v>
      </c>
      <c r="K45" s="19">
        <v>6.1525576279205085E-3</v>
      </c>
      <c r="L45" s="19">
        <v>7.6906970349006351E-3</v>
      </c>
    </row>
    <row r="46" spans="4:12" x14ac:dyDescent="0.3">
      <c r="E46">
        <v>2018</v>
      </c>
      <c r="F46" t="s">
        <v>10</v>
      </c>
      <c r="G46" t="s">
        <v>19</v>
      </c>
      <c r="H46" s="19">
        <v>3.0762788139602542E-3</v>
      </c>
      <c r="I46" s="19">
        <v>6.1525576279205085E-3</v>
      </c>
      <c r="J46" s="19">
        <v>9.2288364418807618E-3</v>
      </c>
      <c r="K46" s="19">
        <v>1.2305115255841017E-2</v>
      </c>
      <c r="L46" s="19">
        <v>1.538139406980127E-2</v>
      </c>
    </row>
    <row r="47" spans="4:12" x14ac:dyDescent="0.3">
      <c r="E47">
        <v>2018</v>
      </c>
      <c r="F47" t="s">
        <v>10</v>
      </c>
      <c r="G47" t="s">
        <v>20</v>
      </c>
      <c r="H47" s="19">
        <v>4.6144182209403809E-3</v>
      </c>
      <c r="I47" s="19">
        <v>9.2288364418807618E-3</v>
      </c>
      <c r="J47" s="19">
        <v>1.3843254662821143E-2</v>
      </c>
      <c r="K47" s="19">
        <v>1.8457672883761524E-2</v>
      </c>
      <c r="L47" s="19">
        <v>2.3072091104701906E-2</v>
      </c>
    </row>
    <row r="48" spans="4:12" x14ac:dyDescent="0.3">
      <c r="E48">
        <v>2018</v>
      </c>
      <c r="F48" t="s">
        <v>10</v>
      </c>
      <c r="G48" t="s">
        <v>21</v>
      </c>
      <c r="H48" s="19">
        <v>6.1525576279205085E-3</v>
      </c>
      <c r="I48" s="19">
        <v>1.2305115255841017E-2</v>
      </c>
      <c r="J48" s="19">
        <v>1.8457672883761524E-2</v>
      </c>
      <c r="K48" s="19">
        <v>2.4610230511682034E-2</v>
      </c>
      <c r="L48" s="19">
        <v>3.0762788139602541E-2</v>
      </c>
    </row>
    <row r="49" spans="4:12" x14ac:dyDescent="0.3">
      <c r="D49" t="s">
        <v>11</v>
      </c>
      <c r="E49">
        <v>2018</v>
      </c>
      <c r="F49" t="s">
        <v>11</v>
      </c>
      <c r="G49" t="s">
        <v>17</v>
      </c>
      <c r="H49" s="19">
        <v>0</v>
      </c>
      <c r="I49" s="19">
        <v>1.4785952841900017E-3</v>
      </c>
      <c r="J49" s="19">
        <v>2.2178929262850022E-3</v>
      </c>
      <c r="K49" s="19">
        <v>2.9571905683800034E-3</v>
      </c>
      <c r="L49" s="19">
        <v>3.6964882104750041E-3</v>
      </c>
    </row>
    <row r="50" spans="4:12" x14ac:dyDescent="0.3">
      <c r="E50">
        <v>2018</v>
      </c>
      <c r="F50" t="s">
        <v>11</v>
      </c>
      <c r="G50" t="s">
        <v>18</v>
      </c>
      <c r="H50" s="19">
        <v>1.4785952841900017E-3</v>
      </c>
      <c r="I50" s="19">
        <v>2.9571905683800034E-3</v>
      </c>
      <c r="J50" s="19">
        <v>4.4357858525700044E-3</v>
      </c>
      <c r="K50" s="19">
        <v>5.9143811367600068E-3</v>
      </c>
      <c r="L50" s="19">
        <v>7.3929764209500082E-3</v>
      </c>
    </row>
    <row r="51" spans="4:12" x14ac:dyDescent="0.3">
      <c r="E51">
        <v>2018</v>
      </c>
      <c r="F51" t="s">
        <v>11</v>
      </c>
      <c r="G51" t="s">
        <v>19</v>
      </c>
      <c r="H51" s="19">
        <v>2.9571905683800034E-3</v>
      </c>
      <c r="I51" s="19">
        <v>5.9143811367600068E-3</v>
      </c>
      <c r="J51" s="19">
        <v>8.8715717051400089E-3</v>
      </c>
      <c r="K51" s="19">
        <v>1.1828762273520014E-2</v>
      </c>
      <c r="L51" s="19">
        <v>1.4785952841900016E-2</v>
      </c>
    </row>
    <row r="52" spans="4:12" x14ac:dyDescent="0.3">
      <c r="E52">
        <v>2018</v>
      </c>
      <c r="F52" t="s">
        <v>11</v>
      </c>
      <c r="G52" t="s">
        <v>20</v>
      </c>
      <c r="H52" s="19">
        <v>4.4357858525700044E-3</v>
      </c>
      <c r="I52" s="19">
        <v>8.8715717051400089E-3</v>
      </c>
      <c r="J52" s="19">
        <v>1.3307357557710016E-2</v>
      </c>
      <c r="K52" s="19">
        <v>1.7743143410280018E-2</v>
      </c>
      <c r="L52" s="19">
        <v>2.2178929262850026E-2</v>
      </c>
    </row>
    <row r="53" spans="4:12" x14ac:dyDescent="0.3">
      <c r="E53">
        <v>2018</v>
      </c>
      <c r="F53" t="s">
        <v>11</v>
      </c>
      <c r="G53" t="s">
        <v>21</v>
      </c>
      <c r="H53" s="19">
        <v>5.9143811367600068E-3</v>
      </c>
      <c r="I53" s="19">
        <v>1.1828762273520014E-2</v>
      </c>
      <c r="J53" s="19">
        <v>1.7743143410280018E-2</v>
      </c>
      <c r="K53" s="19">
        <v>2.3657524547040027E-2</v>
      </c>
      <c r="L53" s="19">
        <v>2.9571905683800033E-2</v>
      </c>
    </row>
    <row r="54" spans="4:12" x14ac:dyDescent="0.3">
      <c r="D54" t="s">
        <v>31</v>
      </c>
      <c r="E54">
        <v>2018</v>
      </c>
      <c r="F54" t="s">
        <v>31</v>
      </c>
      <c r="G54" t="s">
        <v>17</v>
      </c>
      <c r="H54" s="19">
        <v>0</v>
      </c>
      <c r="I54" s="19">
        <v>1.3140631154817855E-3</v>
      </c>
      <c r="J54" s="19">
        <v>1.9710946732226782E-3</v>
      </c>
      <c r="K54" s="19">
        <v>2.6281262309635709E-3</v>
      </c>
      <c r="L54" s="19">
        <v>3.2851577887044636E-3</v>
      </c>
    </row>
    <row r="55" spans="4:12" x14ac:dyDescent="0.3">
      <c r="E55">
        <v>2018</v>
      </c>
      <c r="F55" t="s">
        <v>31</v>
      </c>
      <c r="G55" t="s">
        <v>18</v>
      </c>
      <c r="H55" s="19">
        <v>1.3140631154817855E-3</v>
      </c>
      <c r="I55" s="19">
        <v>2.6281262309635709E-3</v>
      </c>
      <c r="J55" s="19">
        <v>3.9421893464453564E-3</v>
      </c>
      <c r="K55" s="19">
        <v>5.2562524619271418E-3</v>
      </c>
      <c r="L55" s="19">
        <v>6.5703155774089273E-3</v>
      </c>
    </row>
    <row r="56" spans="4:12" x14ac:dyDescent="0.3">
      <c r="E56">
        <v>2018</v>
      </c>
      <c r="F56" t="s">
        <v>31</v>
      </c>
      <c r="G56" t="s">
        <v>19</v>
      </c>
      <c r="H56" s="19">
        <v>2.6281262309635709E-3</v>
      </c>
      <c r="I56" s="19">
        <v>5.2562524619271418E-3</v>
      </c>
      <c r="J56" s="19">
        <v>7.8843786928907127E-3</v>
      </c>
      <c r="K56" s="19">
        <v>1.0512504923854284E-2</v>
      </c>
      <c r="L56" s="19">
        <v>1.3140631154817855E-2</v>
      </c>
    </row>
    <row r="57" spans="4:12" x14ac:dyDescent="0.3">
      <c r="E57">
        <v>2018</v>
      </c>
      <c r="F57" t="s">
        <v>31</v>
      </c>
      <c r="G57" t="s">
        <v>20</v>
      </c>
      <c r="H57" s="19">
        <v>3.9421893464453564E-3</v>
      </c>
      <c r="I57" s="19">
        <v>7.8843786928907127E-3</v>
      </c>
      <c r="J57" s="19">
        <v>1.182656803933607E-2</v>
      </c>
      <c r="K57" s="19">
        <v>1.5768757385781425E-2</v>
      </c>
      <c r="L57" s="19">
        <v>1.9710946732226783E-2</v>
      </c>
    </row>
    <row r="58" spans="4:12" x14ac:dyDescent="0.3">
      <c r="E58">
        <v>2018</v>
      </c>
      <c r="F58" t="s">
        <v>31</v>
      </c>
      <c r="G58" t="s">
        <v>21</v>
      </c>
      <c r="H58" s="19">
        <v>5.2562524619271418E-3</v>
      </c>
      <c r="I58" s="19">
        <v>1.0512504923854284E-2</v>
      </c>
      <c r="J58" s="19">
        <v>1.5768757385781425E-2</v>
      </c>
      <c r="K58" s="19">
        <v>2.1025009847708567E-2</v>
      </c>
      <c r="L58" s="19">
        <v>2.6281262309635709E-2</v>
      </c>
    </row>
    <row r="59" spans="4:12" x14ac:dyDescent="0.3">
      <c r="D59" t="s">
        <v>13</v>
      </c>
      <c r="E59">
        <v>2018</v>
      </c>
      <c r="F59" t="s">
        <v>30</v>
      </c>
      <c r="G59" t="s">
        <v>17</v>
      </c>
      <c r="H59" s="19">
        <v>0</v>
      </c>
      <c r="I59" s="19">
        <v>1.4554774054332238E-3</v>
      </c>
      <c r="J59" s="19">
        <v>2.1832161081498354E-3</v>
      </c>
      <c r="K59" s="19">
        <v>2.9109548108664477E-3</v>
      </c>
      <c r="L59" s="19">
        <v>3.6386935135830595E-3</v>
      </c>
    </row>
    <row r="60" spans="4:12" x14ac:dyDescent="0.3">
      <c r="E60">
        <v>2018</v>
      </c>
      <c r="F60" t="s">
        <v>30</v>
      </c>
      <c r="G60" t="s">
        <v>18</v>
      </c>
      <c r="H60" s="19">
        <v>1.4554774054332238E-3</v>
      </c>
      <c r="I60" s="19">
        <v>2.9109548108664477E-3</v>
      </c>
      <c r="J60" s="19">
        <v>4.3664322162996708E-3</v>
      </c>
      <c r="K60" s="19">
        <v>5.8219096217328953E-3</v>
      </c>
      <c r="L60" s="19">
        <v>7.2773870271661189E-3</v>
      </c>
    </row>
    <row r="61" spans="4:12" x14ac:dyDescent="0.3">
      <c r="E61">
        <v>2018</v>
      </c>
      <c r="F61" t="s">
        <v>30</v>
      </c>
      <c r="G61" t="s">
        <v>19</v>
      </c>
      <c r="H61" s="19">
        <v>2.9109548108664477E-3</v>
      </c>
      <c r="I61" s="19">
        <v>5.8219096217328953E-3</v>
      </c>
      <c r="J61" s="19">
        <v>8.7328644325993417E-3</v>
      </c>
      <c r="K61" s="19">
        <v>1.1643819243465791E-2</v>
      </c>
      <c r="L61" s="19">
        <v>1.4554774054332238E-2</v>
      </c>
    </row>
    <row r="62" spans="4:12" x14ac:dyDescent="0.3">
      <c r="E62">
        <v>2018</v>
      </c>
      <c r="F62" t="s">
        <v>30</v>
      </c>
      <c r="G62" t="s">
        <v>20</v>
      </c>
      <c r="H62" s="19">
        <v>4.3664322162996708E-3</v>
      </c>
      <c r="I62" s="19">
        <v>8.7328644325993417E-3</v>
      </c>
      <c r="J62" s="19">
        <v>1.3099296648899014E-2</v>
      </c>
      <c r="K62" s="19">
        <v>1.7465728865198683E-2</v>
      </c>
      <c r="L62" s="19">
        <v>2.1832161081498356E-2</v>
      </c>
    </row>
    <row r="63" spans="4:12" x14ac:dyDescent="0.3">
      <c r="E63">
        <v>2018</v>
      </c>
      <c r="F63" t="s">
        <v>30</v>
      </c>
      <c r="G63" t="s">
        <v>21</v>
      </c>
      <c r="H63" s="19">
        <v>5.8219096217328953E-3</v>
      </c>
      <c r="I63" s="19">
        <v>1.1643819243465791E-2</v>
      </c>
      <c r="J63" s="19">
        <v>1.7465728865198683E-2</v>
      </c>
      <c r="K63" s="19">
        <v>2.3287638486931581E-2</v>
      </c>
      <c r="L63" s="19">
        <v>2.9109548108664476E-2</v>
      </c>
    </row>
    <row r="64" spans="4:12" x14ac:dyDescent="0.3">
      <c r="D64" t="s">
        <v>52</v>
      </c>
      <c r="E64">
        <v>2018</v>
      </c>
      <c r="F64" t="s">
        <v>2</v>
      </c>
      <c r="G64" t="s">
        <v>17</v>
      </c>
      <c r="H64" s="19">
        <v>0</v>
      </c>
      <c r="I64" s="19">
        <v>1.6510542167325088E-3</v>
      </c>
      <c r="J64" s="19">
        <v>2.4765813250987628E-3</v>
      </c>
      <c r="K64" s="19">
        <v>3.3021084334650176E-3</v>
      </c>
      <c r="L64" s="19">
        <v>4.1276355418312718E-3</v>
      </c>
    </row>
    <row r="65" spans="3:12" x14ac:dyDescent="0.3">
      <c r="E65">
        <v>2018</v>
      </c>
      <c r="F65" t="s">
        <v>2</v>
      </c>
      <c r="G65" t="s">
        <v>18</v>
      </c>
      <c r="H65" s="19">
        <v>1.6510542167325088E-3</v>
      </c>
      <c r="I65" s="19">
        <v>3.3021084334650176E-3</v>
      </c>
      <c r="J65" s="19">
        <v>4.9531626501975257E-3</v>
      </c>
      <c r="K65" s="19">
        <v>6.6042168669300351E-3</v>
      </c>
      <c r="L65" s="19">
        <v>8.2552710836625437E-3</v>
      </c>
    </row>
    <row r="66" spans="3:12" x14ac:dyDescent="0.3">
      <c r="E66">
        <v>2018</v>
      </c>
      <c r="F66" t="s">
        <v>2</v>
      </c>
      <c r="G66" t="s">
        <v>19</v>
      </c>
      <c r="H66" s="19">
        <v>3.3021084334650176E-3</v>
      </c>
      <c r="I66" s="19">
        <v>6.6042168669300351E-3</v>
      </c>
      <c r="J66" s="19">
        <v>9.9063253003950514E-3</v>
      </c>
      <c r="K66" s="19">
        <v>1.320843373386007E-2</v>
      </c>
      <c r="L66" s="19">
        <v>1.6510542167325087E-2</v>
      </c>
    </row>
    <row r="67" spans="3:12" x14ac:dyDescent="0.3">
      <c r="E67">
        <v>2018</v>
      </c>
      <c r="F67" t="s">
        <v>2</v>
      </c>
      <c r="G67" t="s">
        <v>20</v>
      </c>
      <c r="H67" s="19">
        <v>4.9531626501975257E-3</v>
      </c>
      <c r="I67" s="19">
        <v>9.9063253003950514E-3</v>
      </c>
      <c r="J67" s="19">
        <v>1.485948795059258E-2</v>
      </c>
      <c r="K67" s="19">
        <v>1.9812650600790103E-2</v>
      </c>
      <c r="L67" s="19">
        <v>2.4765813250987631E-2</v>
      </c>
    </row>
    <row r="68" spans="3:12" x14ac:dyDescent="0.3">
      <c r="E68">
        <v>2018</v>
      </c>
      <c r="F68" t="s">
        <v>2</v>
      </c>
      <c r="G68" t="s">
        <v>21</v>
      </c>
      <c r="H68" s="19">
        <v>6.6042168669300351E-3</v>
      </c>
      <c r="I68" s="19">
        <v>1.320843373386007E-2</v>
      </c>
      <c r="J68" s="19">
        <v>1.9812650600790103E-2</v>
      </c>
      <c r="K68" s="19">
        <v>2.6416867467720141E-2</v>
      </c>
      <c r="L68" s="19">
        <v>3.3021084334650175E-2</v>
      </c>
    </row>
    <row r="69" spans="3:12" x14ac:dyDescent="0.3">
      <c r="D69" t="s">
        <v>53</v>
      </c>
      <c r="E69">
        <v>2018</v>
      </c>
      <c r="F69" t="s">
        <v>3</v>
      </c>
      <c r="G69" t="s">
        <v>17</v>
      </c>
      <c r="H69" s="19">
        <v>0</v>
      </c>
      <c r="I69" s="19">
        <v>1.470123914757193E-3</v>
      </c>
      <c r="J69" s="19">
        <v>2.2051858721357891E-3</v>
      </c>
      <c r="K69" s="19">
        <v>2.940247829514386E-3</v>
      </c>
      <c r="L69" s="19">
        <v>3.6753097868929821E-3</v>
      </c>
    </row>
    <row r="70" spans="3:12" x14ac:dyDescent="0.3">
      <c r="E70">
        <v>2018</v>
      </c>
      <c r="F70" t="s">
        <v>3</v>
      </c>
      <c r="G70" t="s">
        <v>18</v>
      </c>
      <c r="H70" s="19">
        <v>1.470123914757193E-3</v>
      </c>
      <c r="I70" s="19">
        <v>2.940247829514386E-3</v>
      </c>
      <c r="J70" s="19">
        <v>4.4103717442715781E-3</v>
      </c>
      <c r="K70" s="19">
        <v>5.880495659028772E-3</v>
      </c>
      <c r="L70" s="19">
        <v>7.3506195737859641E-3</v>
      </c>
    </row>
    <row r="71" spans="3:12" x14ac:dyDescent="0.3">
      <c r="E71">
        <v>2018</v>
      </c>
      <c r="F71" t="s">
        <v>3</v>
      </c>
      <c r="G71" t="s">
        <v>19</v>
      </c>
      <c r="H71" s="19">
        <v>2.940247829514386E-3</v>
      </c>
      <c r="I71" s="19">
        <v>5.880495659028772E-3</v>
      </c>
      <c r="J71" s="19">
        <v>8.8207434885431563E-3</v>
      </c>
      <c r="K71" s="19">
        <v>1.1760991318057544E-2</v>
      </c>
      <c r="L71" s="19">
        <v>1.4701239147571928E-2</v>
      </c>
    </row>
    <row r="72" spans="3:12" x14ac:dyDescent="0.3">
      <c r="E72">
        <v>2018</v>
      </c>
      <c r="F72" t="s">
        <v>3</v>
      </c>
      <c r="G72" t="s">
        <v>20</v>
      </c>
      <c r="H72" s="19">
        <v>4.4103717442715781E-3</v>
      </c>
      <c r="I72" s="19">
        <v>8.8207434885431563E-3</v>
      </c>
      <c r="J72" s="19">
        <v>1.3231115232814736E-2</v>
      </c>
      <c r="K72" s="19">
        <v>1.7641486977086313E-2</v>
      </c>
      <c r="L72" s="19">
        <v>2.2051858721357891E-2</v>
      </c>
    </row>
    <row r="73" spans="3:12" x14ac:dyDescent="0.3">
      <c r="E73">
        <v>2018</v>
      </c>
      <c r="F73" t="s">
        <v>3</v>
      </c>
      <c r="G73" t="s">
        <v>21</v>
      </c>
      <c r="H73" s="19">
        <v>5.880495659028772E-3</v>
      </c>
      <c r="I73" s="19">
        <v>1.1760991318057544E-2</v>
      </c>
      <c r="J73" s="19">
        <v>1.7641486977086313E-2</v>
      </c>
      <c r="K73" s="19">
        <v>2.3521982636115088E-2</v>
      </c>
      <c r="L73" s="19">
        <v>2.9402478295143857E-2</v>
      </c>
    </row>
    <row r="74" spans="3:12" x14ac:dyDescent="0.3">
      <c r="D74" t="s">
        <v>4</v>
      </c>
      <c r="E74">
        <v>2018</v>
      </c>
      <c r="F74" t="s">
        <v>4</v>
      </c>
      <c r="G74" t="s">
        <v>17</v>
      </c>
      <c r="H74" s="19">
        <v>0</v>
      </c>
      <c r="I74" s="19">
        <v>1.3570786212675952E-3</v>
      </c>
      <c r="J74" s="19">
        <v>2.0356179319013924E-3</v>
      </c>
      <c r="K74" s="19">
        <v>2.7141572425351903E-3</v>
      </c>
      <c r="L74" s="19">
        <v>3.3926965531689878E-3</v>
      </c>
    </row>
    <row r="75" spans="3:12" x14ac:dyDescent="0.3">
      <c r="E75">
        <v>2018</v>
      </c>
      <c r="F75" t="s">
        <v>4</v>
      </c>
      <c r="G75" t="s">
        <v>18</v>
      </c>
      <c r="H75" s="19">
        <v>1.3570786212675952E-3</v>
      </c>
      <c r="I75" s="19">
        <v>2.7141572425351903E-3</v>
      </c>
      <c r="J75" s="19">
        <v>4.0712358638027848E-3</v>
      </c>
      <c r="K75" s="19">
        <v>5.4283144850703806E-3</v>
      </c>
      <c r="L75" s="19">
        <v>6.7853931063379756E-3</v>
      </c>
    </row>
    <row r="76" spans="3:12" x14ac:dyDescent="0.3">
      <c r="E76">
        <v>2018</v>
      </c>
      <c r="F76" t="s">
        <v>4</v>
      </c>
      <c r="G76" t="s">
        <v>19</v>
      </c>
      <c r="H76" s="19">
        <v>2.7141572425351903E-3</v>
      </c>
      <c r="I76" s="19">
        <v>5.4283144850703806E-3</v>
      </c>
      <c r="J76" s="19">
        <v>8.1424717276055696E-3</v>
      </c>
      <c r="K76" s="19">
        <v>1.0856628970140761E-2</v>
      </c>
      <c r="L76" s="19">
        <v>1.3570786212675951E-2</v>
      </c>
    </row>
    <row r="77" spans="3:12" x14ac:dyDescent="0.3">
      <c r="E77">
        <v>2018</v>
      </c>
      <c r="F77" t="s">
        <v>4</v>
      </c>
      <c r="G77" t="s">
        <v>20</v>
      </c>
      <c r="H77" s="19">
        <v>4.0712358638027848E-3</v>
      </c>
      <c r="I77" s="19">
        <v>8.1424717276055696E-3</v>
      </c>
      <c r="J77" s="19">
        <v>1.2213707591408357E-2</v>
      </c>
      <c r="K77" s="19">
        <v>1.6284943455211139E-2</v>
      </c>
      <c r="L77" s="19">
        <v>2.0356179319013928E-2</v>
      </c>
    </row>
    <row r="78" spans="3:12" x14ac:dyDescent="0.3">
      <c r="E78">
        <v>2018</v>
      </c>
      <c r="F78" t="s">
        <v>4</v>
      </c>
      <c r="G78" t="s">
        <v>21</v>
      </c>
      <c r="H78" s="19">
        <v>5.4283144850703806E-3</v>
      </c>
      <c r="I78" s="19">
        <v>1.0856628970140761E-2</v>
      </c>
      <c r="J78" s="19">
        <v>1.6284943455211139E-2</v>
      </c>
      <c r="K78" s="19">
        <v>2.1713257940281522E-2</v>
      </c>
      <c r="L78" s="19">
        <v>2.7141572425351902E-2</v>
      </c>
    </row>
    <row r="79" spans="3:12" x14ac:dyDescent="0.3">
      <c r="C79" t="s">
        <v>1</v>
      </c>
      <c r="D79" t="s">
        <v>54</v>
      </c>
      <c r="E79">
        <v>2019</v>
      </c>
      <c r="F79" t="s">
        <v>54</v>
      </c>
      <c r="G79" t="s">
        <v>17</v>
      </c>
      <c r="H79" s="19">
        <v>0</v>
      </c>
      <c r="I79" s="19">
        <v>1.5828678523934275E-3</v>
      </c>
      <c r="J79" s="19">
        <v>2.3743017785901408E-3</v>
      </c>
      <c r="K79" s="19">
        <v>3.165735704786855E-3</v>
      </c>
      <c r="L79" s="19">
        <v>3.9571696309835683E-3</v>
      </c>
    </row>
    <row r="80" spans="3:12" x14ac:dyDescent="0.3">
      <c r="E80">
        <v>2019</v>
      </c>
      <c r="F80" t="s">
        <v>54</v>
      </c>
      <c r="G80" t="s">
        <v>18</v>
      </c>
      <c r="H80" s="19">
        <v>1.5828678523934275E-3</v>
      </c>
      <c r="I80" s="19">
        <v>3.165735704786855E-3</v>
      </c>
      <c r="J80" s="19">
        <v>4.7486035571802816E-3</v>
      </c>
      <c r="K80" s="19">
        <v>6.33147140957371E-3</v>
      </c>
      <c r="L80" s="19">
        <v>7.9143392619671366E-3</v>
      </c>
    </row>
    <row r="81" spans="4:12" x14ac:dyDescent="0.3">
      <c r="E81">
        <v>2019</v>
      </c>
      <c r="F81" t="s">
        <v>54</v>
      </c>
      <c r="G81" t="s">
        <v>19</v>
      </c>
      <c r="H81" s="19">
        <v>3.165735704786855E-3</v>
      </c>
      <c r="I81" s="19">
        <v>6.33147140957371E-3</v>
      </c>
      <c r="J81" s="19">
        <v>9.4972071143605633E-3</v>
      </c>
      <c r="K81" s="19">
        <v>1.266294281914742E-2</v>
      </c>
      <c r="L81" s="19">
        <v>1.5828678523934273E-2</v>
      </c>
    </row>
    <row r="82" spans="4:12" x14ac:dyDescent="0.3">
      <c r="E82">
        <v>2019</v>
      </c>
      <c r="F82" t="s">
        <v>54</v>
      </c>
      <c r="G82" t="s">
        <v>20</v>
      </c>
      <c r="H82" s="19">
        <v>4.7486035571802816E-3</v>
      </c>
      <c r="I82" s="19">
        <v>9.4972071143605633E-3</v>
      </c>
      <c r="J82" s="19">
        <v>1.4245810671540847E-2</v>
      </c>
      <c r="K82" s="19">
        <v>1.8994414228721127E-2</v>
      </c>
      <c r="L82" s="19">
        <v>2.3743017785901412E-2</v>
      </c>
    </row>
    <row r="83" spans="4:12" x14ac:dyDescent="0.3">
      <c r="E83">
        <v>2019</v>
      </c>
      <c r="F83" t="s">
        <v>54</v>
      </c>
      <c r="G83" t="s">
        <v>21</v>
      </c>
      <c r="H83" s="19">
        <v>6.33147140957371E-3</v>
      </c>
      <c r="I83" s="19">
        <v>1.266294281914742E-2</v>
      </c>
      <c r="J83" s="19">
        <v>1.8994414228721127E-2</v>
      </c>
      <c r="K83" s="19">
        <v>2.532588563829484E-2</v>
      </c>
      <c r="L83" s="19">
        <v>3.1657357047868546E-2</v>
      </c>
    </row>
    <row r="84" spans="4:12" x14ac:dyDescent="0.3">
      <c r="D84" t="s">
        <v>6</v>
      </c>
      <c r="E84">
        <v>2019</v>
      </c>
      <c r="F84" t="s">
        <v>33</v>
      </c>
      <c r="G84" t="s">
        <v>17</v>
      </c>
      <c r="H84" s="19">
        <v>0</v>
      </c>
      <c r="I84" s="19">
        <v>1.5139307415812568E-3</v>
      </c>
      <c r="J84" s="19">
        <v>2.2708961123718849E-3</v>
      </c>
      <c r="K84" s="19">
        <v>3.0278614831625137E-3</v>
      </c>
      <c r="L84" s="19">
        <v>3.784826853953142E-3</v>
      </c>
    </row>
    <row r="85" spans="4:12" x14ac:dyDescent="0.3">
      <c r="E85">
        <v>2019</v>
      </c>
      <c r="F85" t="s">
        <v>33</v>
      </c>
      <c r="G85" t="s">
        <v>18</v>
      </c>
      <c r="H85" s="19">
        <v>1.5139307415812568E-3</v>
      </c>
      <c r="I85" s="19">
        <v>3.0278614831625137E-3</v>
      </c>
      <c r="J85" s="19">
        <v>4.5417922247437698E-3</v>
      </c>
      <c r="K85" s="19">
        <v>6.0557229663250273E-3</v>
      </c>
      <c r="L85" s="19">
        <v>7.5696537079062839E-3</v>
      </c>
    </row>
    <row r="86" spans="4:12" x14ac:dyDescent="0.3">
      <c r="E86">
        <v>2019</v>
      </c>
      <c r="F86" t="s">
        <v>33</v>
      </c>
      <c r="G86" t="s">
        <v>19</v>
      </c>
      <c r="H86" s="19">
        <v>3.0278614831625137E-3</v>
      </c>
      <c r="I86" s="19">
        <v>6.0557229663250273E-3</v>
      </c>
      <c r="J86" s="19">
        <v>9.0835844494875397E-3</v>
      </c>
      <c r="K86" s="19">
        <v>1.2111445932650055E-2</v>
      </c>
      <c r="L86" s="19">
        <v>1.5139307415812568E-2</v>
      </c>
    </row>
    <row r="87" spans="4:12" x14ac:dyDescent="0.3">
      <c r="E87">
        <v>2019</v>
      </c>
      <c r="F87" t="s">
        <v>33</v>
      </c>
      <c r="G87" t="s">
        <v>20</v>
      </c>
      <c r="H87" s="19">
        <v>4.5417922247437698E-3</v>
      </c>
      <c r="I87" s="19">
        <v>9.0835844494875397E-3</v>
      </c>
      <c r="J87" s="19">
        <v>1.3625376674231311E-2</v>
      </c>
      <c r="K87" s="19">
        <v>1.8167168898975079E-2</v>
      </c>
      <c r="L87" s="19">
        <v>2.2708961123718851E-2</v>
      </c>
    </row>
    <row r="88" spans="4:12" x14ac:dyDescent="0.3">
      <c r="E88">
        <v>2019</v>
      </c>
      <c r="F88" t="s">
        <v>33</v>
      </c>
      <c r="G88" t="s">
        <v>21</v>
      </c>
      <c r="H88" s="19">
        <v>6.0557229663250273E-3</v>
      </c>
      <c r="I88" s="19">
        <v>1.2111445932650055E-2</v>
      </c>
      <c r="J88" s="19">
        <v>1.8167168898975079E-2</v>
      </c>
      <c r="K88" s="19">
        <v>2.4222891865300109E-2</v>
      </c>
      <c r="L88" s="19">
        <v>3.0278614831625136E-2</v>
      </c>
    </row>
    <row r="89" spans="4:12" x14ac:dyDescent="0.3">
      <c r="D89" t="s">
        <v>55</v>
      </c>
      <c r="E89">
        <v>2019</v>
      </c>
      <c r="F89" t="s">
        <v>7</v>
      </c>
      <c r="G89" t="s">
        <v>17</v>
      </c>
      <c r="H89" s="19">
        <v>0</v>
      </c>
      <c r="I89" s="19">
        <v>1.6132685589711144E-3</v>
      </c>
      <c r="J89" s="19">
        <v>2.4199028384566711E-3</v>
      </c>
      <c r="K89" s="19">
        <v>3.2265371179422287E-3</v>
      </c>
      <c r="L89" s="19">
        <v>4.0331713974277855E-3</v>
      </c>
    </row>
    <row r="90" spans="4:12" x14ac:dyDescent="0.3">
      <c r="E90">
        <v>2019</v>
      </c>
      <c r="F90" t="s">
        <v>7</v>
      </c>
      <c r="G90" t="s">
        <v>18</v>
      </c>
      <c r="H90" s="19">
        <v>1.6132685589711144E-3</v>
      </c>
      <c r="I90" s="19">
        <v>3.2265371179422287E-3</v>
      </c>
      <c r="J90" s="19">
        <v>4.8398056769133422E-3</v>
      </c>
      <c r="K90" s="19">
        <v>6.4530742358844574E-3</v>
      </c>
      <c r="L90" s="19">
        <v>8.0663427948555709E-3</v>
      </c>
    </row>
    <row r="91" spans="4:12" x14ac:dyDescent="0.3">
      <c r="E91">
        <v>2019</v>
      </c>
      <c r="F91" t="s">
        <v>7</v>
      </c>
      <c r="G91" t="s">
        <v>19</v>
      </c>
      <c r="H91" s="19">
        <v>3.2265371179422287E-3</v>
      </c>
      <c r="I91" s="19">
        <v>6.4530742358844574E-3</v>
      </c>
      <c r="J91" s="19">
        <v>9.6796113538266844E-3</v>
      </c>
      <c r="K91" s="19">
        <v>1.2906148471768915E-2</v>
      </c>
      <c r="L91" s="19">
        <v>1.6132685589711142E-2</v>
      </c>
    </row>
    <row r="92" spans="4:12" x14ac:dyDescent="0.3">
      <c r="E92">
        <v>2019</v>
      </c>
      <c r="F92" t="s">
        <v>7</v>
      </c>
      <c r="G92" t="s">
        <v>20</v>
      </c>
      <c r="H92" s="19">
        <v>4.8398056769133422E-3</v>
      </c>
      <c r="I92" s="19">
        <v>9.6796113538266844E-3</v>
      </c>
      <c r="J92" s="19">
        <v>1.4519417030740028E-2</v>
      </c>
      <c r="K92" s="19">
        <v>1.9359222707653369E-2</v>
      </c>
      <c r="L92" s="19">
        <v>2.4199028384566713E-2</v>
      </c>
    </row>
    <row r="93" spans="4:12" x14ac:dyDescent="0.3">
      <c r="E93">
        <v>2019</v>
      </c>
      <c r="F93" t="s">
        <v>7</v>
      </c>
      <c r="G93" t="s">
        <v>21</v>
      </c>
      <c r="H93" s="19">
        <v>6.4530742358844574E-3</v>
      </c>
      <c r="I93" s="19">
        <v>1.2906148471768915E-2</v>
      </c>
      <c r="J93" s="19">
        <v>1.9359222707653369E-2</v>
      </c>
      <c r="K93" s="19">
        <v>2.581229694353783E-2</v>
      </c>
      <c r="L93" s="19">
        <v>3.2265371179422284E-2</v>
      </c>
    </row>
    <row r="94" spans="4:12" x14ac:dyDescent="0.3">
      <c r="D94" t="s">
        <v>56</v>
      </c>
      <c r="E94">
        <v>2019</v>
      </c>
      <c r="F94" t="s">
        <v>32</v>
      </c>
      <c r="G94" t="s">
        <v>17</v>
      </c>
      <c r="H94" s="19">
        <v>0</v>
      </c>
      <c r="I94" s="19">
        <v>1.5252292749322509E-3</v>
      </c>
      <c r="J94" s="19">
        <v>2.2878439123983759E-3</v>
      </c>
      <c r="K94" s="19">
        <v>3.0504585498645018E-3</v>
      </c>
      <c r="L94" s="19">
        <v>3.8130731873306269E-3</v>
      </c>
    </row>
    <row r="95" spans="4:12" x14ac:dyDescent="0.3">
      <c r="E95">
        <v>2019</v>
      </c>
      <c r="F95" t="s">
        <v>32</v>
      </c>
      <c r="G95" t="s">
        <v>18</v>
      </c>
      <c r="H95" s="19">
        <v>1.5252292749322509E-3</v>
      </c>
      <c r="I95" s="19">
        <v>3.0504585498645018E-3</v>
      </c>
      <c r="J95" s="19">
        <v>4.5756878247967519E-3</v>
      </c>
      <c r="K95" s="19">
        <v>6.1009170997290037E-3</v>
      </c>
      <c r="L95" s="19">
        <v>7.6261463746612537E-3</v>
      </c>
    </row>
    <row r="96" spans="4:12" x14ac:dyDescent="0.3">
      <c r="E96">
        <v>2019</v>
      </c>
      <c r="F96" t="s">
        <v>32</v>
      </c>
      <c r="G96" t="s">
        <v>19</v>
      </c>
      <c r="H96" s="19">
        <v>3.0504585498645018E-3</v>
      </c>
      <c r="I96" s="19">
        <v>6.1009170997290037E-3</v>
      </c>
      <c r="J96" s="19">
        <v>9.1513756495935038E-3</v>
      </c>
      <c r="K96" s="19">
        <v>1.2201834199458007E-2</v>
      </c>
      <c r="L96" s="19">
        <v>1.5252292749322507E-2</v>
      </c>
    </row>
    <row r="97" spans="4:12" x14ac:dyDescent="0.3">
      <c r="E97">
        <v>2019</v>
      </c>
      <c r="F97" t="s">
        <v>32</v>
      </c>
      <c r="G97" t="s">
        <v>20</v>
      </c>
      <c r="H97" s="19">
        <v>4.5756878247967519E-3</v>
      </c>
      <c r="I97" s="19">
        <v>9.1513756495935038E-3</v>
      </c>
      <c r="J97" s="19">
        <v>1.3727063474390257E-2</v>
      </c>
      <c r="K97" s="19">
        <v>1.8302751299187008E-2</v>
      </c>
      <c r="L97" s="19">
        <v>2.2878439123983761E-2</v>
      </c>
    </row>
    <row r="98" spans="4:12" x14ac:dyDescent="0.3">
      <c r="E98">
        <v>2019</v>
      </c>
      <c r="F98" t="s">
        <v>32</v>
      </c>
      <c r="G98" t="s">
        <v>21</v>
      </c>
      <c r="H98" s="19">
        <v>6.1009170997290037E-3</v>
      </c>
      <c r="I98" s="19">
        <v>1.2201834199458007E-2</v>
      </c>
      <c r="J98" s="19">
        <v>1.8302751299187008E-2</v>
      </c>
      <c r="K98" s="19">
        <v>2.4403668398916015E-2</v>
      </c>
      <c r="L98" s="19">
        <v>3.0504585498645015E-2</v>
      </c>
    </row>
    <row r="99" spans="4:12" x14ac:dyDescent="0.3">
      <c r="D99" t="s">
        <v>57</v>
      </c>
      <c r="E99">
        <v>2019</v>
      </c>
      <c r="F99" t="s">
        <v>9</v>
      </c>
      <c r="G99" t="s">
        <v>17</v>
      </c>
      <c r="H99" s="19">
        <v>0</v>
      </c>
      <c r="I99" s="19">
        <v>1.4341788177034596E-3</v>
      </c>
      <c r="J99" s="19">
        <v>2.1512682265551891E-3</v>
      </c>
      <c r="K99" s="19">
        <v>2.8683576354069191E-3</v>
      </c>
      <c r="L99" s="19">
        <v>3.5854470442586487E-3</v>
      </c>
    </row>
    <row r="100" spans="4:12" x14ac:dyDescent="0.3">
      <c r="E100">
        <v>2019</v>
      </c>
      <c r="F100" t="s">
        <v>9</v>
      </c>
      <c r="G100" t="s">
        <v>18</v>
      </c>
      <c r="H100" s="19">
        <v>1.4341788177034596E-3</v>
      </c>
      <c r="I100" s="19">
        <v>2.8683576354069191E-3</v>
      </c>
      <c r="J100" s="19">
        <v>4.3025364531103782E-3</v>
      </c>
      <c r="K100" s="19">
        <v>5.7367152708138382E-3</v>
      </c>
      <c r="L100" s="19">
        <v>7.1708940885172974E-3</v>
      </c>
    </row>
    <row r="101" spans="4:12" x14ac:dyDescent="0.3">
      <c r="E101">
        <v>2019</v>
      </c>
      <c r="F101" t="s">
        <v>9</v>
      </c>
      <c r="G101" t="s">
        <v>19</v>
      </c>
      <c r="H101" s="19">
        <v>2.8683576354069191E-3</v>
      </c>
      <c r="I101" s="19">
        <v>5.7367152708138382E-3</v>
      </c>
      <c r="J101" s="19">
        <v>8.6050729062207565E-3</v>
      </c>
      <c r="K101" s="19">
        <v>1.1473430541627676E-2</v>
      </c>
      <c r="L101" s="19">
        <v>1.4341788177034595E-2</v>
      </c>
    </row>
    <row r="102" spans="4:12" x14ac:dyDescent="0.3">
      <c r="E102">
        <v>2019</v>
      </c>
      <c r="F102" t="s">
        <v>9</v>
      </c>
      <c r="G102" t="s">
        <v>20</v>
      </c>
      <c r="H102" s="19">
        <v>4.3025364531103782E-3</v>
      </c>
      <c r="I102" s="19">
        <v>8.6050729062207565E-3</v>
      </c>
      <c r="J102" s="19">
        <v>1.2907609359331135E-2</v>
      </c>
      <c r="K102" s="19">
        <v>1.7210145812441513E-2</v>
      </c>
      <c r="L102" s="19">
        <v>2.1512682265551891E-2</v>
      </c>
    </row>
    <row r="103" spans="4:12" x14ac:dyDescent="0.3">
      <c r="E103">
        <v>2019</v>
      </c>
      <c r="F103" t="s">
        <v>9</v>
      </c>
      <c r="G103" t="s">
        <v>21</v>
      </c>
      <c r="H103" s="19">
        <v>5.7367152708138382E-3</v>
      </c>
      <c r="I103" s="19">
        <v>1.1473430541627676E-2</v>
      </c>
      <c r="J103" s="19">
        <v>1.7210145812441513E-2</v>
      </c>
      <c r="K103" s="19">
        <v>2.2946861083255353E-2</v>
      </c>
      <c r="L103" s="19">
        <v>2.8683576354069189E-2</v>
      </c>
    </row>
    <row r="104" spans="4:12" x14ac:dyDescent="0.3">
      <c r="D104" t="s">
        <v>58</v>
      </c>
      <c r="E104">
        <v>2019</v>
      </c>
      <c r="F104" t="s">
        <v>10</v>
      </c>
      <c r="G104" t="s">
        <v>17</v>
      </c>
      <c r="H104" s="19">
        <v>0</v>
      </c>
      <c r="I104" s="19">
        <v>1.5276692651223641E-3</v>
      </c>
      <c r="J104" s="19">
        <v>2.2915038976835458E-3</v>
      </c>
      <c r="K104" s="19">
        <v>3.0553385302447282E-3</v>
      </c>
      <c r="L104" s="19">
        <v>3.8191731628059102E-3</v>
      </c>
    </row>
    <row r="105" spans="4:12" x14ac:dyDescent="0.3">
      <c r="E105">
        <v>2019</v>
      </c>
      <c r="F105" t="s">
        <v>10</v>
      </c>
      <c r="G105" t="s">
        <v>18</v>
      </c>
      <c r="H105" s="19">
        <v>1.5276692651223641E-3</v>
      </c>
      <c r="I105" s="19">
        <v>3.0553385302447282E-3</v>
      </c>
      <c r="J105" s="19">
        <v>4.5830077953670917E-3</v>
      </c>
      <c r="K105" s="19">
        <v>6.1106770604894564E-3</v>
      </c>
      <c r="L105" s="19">
        <v>7.6383463256118203E-3</v>
      </c>
    </row>
    <row r="106" spans="4:12" x14ac:dyDescent="0.3">
      <c r="E106">
        <v>2019</v>
      </c>
      <c r="F106" t="s">
        <v>10</v>
      </c>
      <c r="G106" t="s">
        <v>19</v>
      </c>
      <c r="H106" s="19">
        <v>3.0553385302447282E-3</v>
      </c>
      <c r="I106" s="19">
        <v>6.1106770604894564E-3</v>
      </c>
      <c r="J106" s="19">
        <v>9.1660155907341834E-3</v>
      </c>
      <c r="K106" s="19">
        <v>1.2221354120978913E-2</v>
      </c>
      <c r="L106" s="19">
        <v>1.5276692651223641E-2</v>
      </c>
    </row>
    <row r="107" spans="4:12" x14ac:dyDescent="0.3">
      <c r="E107">
        <v>2019</v>
      </c>
      <c r="F107" t="s">
        <v>10</v>
      </c>
      <c r="G107" t="s">
        <v>20</v>
      </c>
      <c r="H107" s="19">
        <v>4.5830077953670917E-3</v>
      </c>
      <c r="I107" s="19">
        <v>9.1660155907341834E-3</v>
      </c>
      <c r="J107" s="19">
        <v>1.3749023386101277E-2</v>
      </c>
      <c r="K107" s="19">
        <v>1.8332031181468367E-2</v>
      </c>
      <c r="L107" s="19">
        <v>2.2915038976835462E-2</v>
      </c>
    </row>
    <row r="108" spans="4:12" x14ac:dyDescent="0.3">
      <c r="E108">
        <v>2019</v>
      </c>
      <c r="F108" t="s">
        <v>10</v>
      </c>
      <c r="G108" t="s">
        <v>21</v>
      </c>
      <c r="H108" s="19">
        <v>6.1106770604894564E-3</v>
      </c>
      <c r="I108" s="19">
        <v>1.2221354120978913E-2</v>
      </c>
      <c r="J108" s="19">
        <v>1.8332031181468367E-2</v>
      </c>
      <c r="K108" s="19">
        <v>2.4442708241957826E-2</v>
      </c>
      <c r="L108" s="19">
        <v>3.0553385302447281E-2</v>
      </c>
    </row>
    <row r="109" spans="4:12" x14ac:dyDescent="0.3">
      <c r="D109" t="s">
        <v>59</v>
      </c>
      <c r="E109">
        <v>2019</v>
      </c>
      <c r="F109" t="s">
        <v>11</v>
      </c>
      <c r="G109" t="s">
        <v>17</v>
      </c>
      <c r="H109" s="19">
        <v>0</v>
      </c>
      <c r="I109" s="19">
        <v>1.572911707231066E-3</v>
      </c>
      <c r="J109" s="19">
        <v>2.3593675608465986E-3</v>
      </c>
      <c r="K109" s="19">
        <v>3.145823414462132E-3</v>
      </c>
      <c r="L109" s="19">
        <v>3.9322792680776646E-3</v>
      </c>
    </row>
    <row r="110" spans="4:12" x14ac:dyDescent="0.3">
      <c r="E110">
        <v>2019</v>
      </c>
      <c r="F110" t="s">
        <v>11</v>
      </c>
      <c r="G110" t="s">
        <v>18</v>
      </c>
      <c r="H110" s="19">
        <v>1.572911707231066E-3</v>
      </c>
      <c r="I110" s="19">
        <v>3.145823414462132E-3</v>
      </c>
      <c r="J110" s="19">
        <v>4.7187351216931971E-3</v>
      </c>
      <c r="K110" s="19">
        <v>6.291646828924264E-3</v>
      </c>
      <c r="L110" s="19">
        <v>7.8645585361553291E-3</v>
      </c>
    </row>
    <row r="111" spans="4:12" x14ac:dyDescent="0.3">
      <c r="E111">
        <v>2019</v>
      </c>
      <c r="F111" t="s">
        <v>11</v>
      </c>
      <c r="G111" t="s">
        <v>19</v>
      </c>
      <c r="H111" s="19">
        <v>3.145823414462132E-3</v>
      </c>
      <c r="I111" s="19">
        <v>6.291646828924264E-3</v>
      </c>
      <c r="J111" s="19">
        <v>9.4374702433863943E-3</v>
      </c>
      <c r="K111" s="19">
        <v>1.2583293657848528E-2</v>
      </c>
      <c r="L111" s="19">
        <v>1.5729117072310658E-2</v>
      </c>
    </row>
    <row r="112" spans="4:12" x14ac:dyDescent="0.3">
      <c r="E112">
        <v>2019</v>
      </c>
      <c r="F112" t="s">
        <v>11</v>
      </c>
      <c r="G112" t="s">
        <v>20</v>
      </c>
      <c r="H112" s="19">
        <v>4.7187351216931971E-3</v>
      </c>
      <c r="I112" s="19">
        <v>9.4374702433863943E-3</v>
      </c>
      <c r="J112" s="19">
        <v>1.4156205365079593E-2</v>
      </c>
      <c r="K112" s="19">
        <v>1.8874940486772789E-2</v>
      </c>
      <c r="L112" s="19">
        <v>2.3593675608465987E-2</v>
      </c>
    </row>
    <row r="113" spans="4:12" x14ac:dyDescent="0.3">
      <c r="E113">
        <v>2019</v>
      </c>
      <c r="F113" t="s">
        <v>11</v>
      </c>
      <c r="G113" t="s">
        <v>21</v>
      </c>
      <c r="H113" s="19">
        <v>6.291646828924264E-3</v>
      </c>
      <c r="I113" s="19">
        <v>1.2583293657848528E-2</v>
      </c>
      <c r="J113" s="19">
        <v>1.8874940486772789E-2</v>
      </c>
      <c r="K113" s="19">
        <v>2.5166587315697056E-2</v>
      </c>
      <c r="L113" s="19">
        <v>3.1458234144621317E-2</v>
      </c>
    </row>
    <row r="114" spans="4:12" x14ac:dyDescent="0.3">
      <c r="D114" t="s">
        <v>12</v>
      </c>
      <c r="E114">
        <v>2019</v>
      </c>
      <c r="F114" t="s">
        <v>31</v>
      </c>
      <c r="G114" t="s">
        <v>17</v>
      </c>
      <c r="H114" s="19">
        <v>0</v>
      </c>
      <c r="I114" s="19">
        <v>1.4990183077012514E-3</v>
      </c>
      <c r="J114" s="19">
        <v>2.2485274615518767E-3</v>
      </c>
      <c r="K114" s="19">
        <v>2.9980366154025028E-3</v>
      </c>
      <c r="L114" s="19">
        <v>3.7475457692531283E-3</v>
      </c>
    </row>
    <row r="115" spans="4:12" x14ac:dyDescent="0.3">
      <c r="E115">
        <v>2019</v>
      </c>
      <c r="F115" t="s">
        <v>31</v>
      </c>
      <c r="G115" t="s">
        <v>18</v>
      </c>
      <c r="H115" s="19">
        <v>1.4990183077012514E-3</v>
      </c>
      <c r="I115" s="19">
        <v>2.9980366154025028E-3</v>
      </c>
      <c r="J115" s="19">
        <v>4.4970549231037535E-3</v>
      </c>
      <c r="K115" s="19">
        <v>5.9960732308050055E-3</v>
      </c>
      <c r="L115" s="19">
        <v>7.4950915385062567E-3</v>
      </c>
    </row>
    <row r="116" spans="4:12" x14ac:dyDescent="0.3">
      <c r="E116">
        <v>2019</v>
      </c>
      <c r="F116" t="s">
        <v>31</v>
      </c>
      <c r="G116" t="s">
        <v>19</v>
      </c>
      <c r="H116" s="19">
        <v>2.9980366154025028E-3</v>
      </c>
      <c r="I116" s="19">
        <v>5.9960732308050055E-3</v>
      </c>
      <c r="J116" s="19">
        <v>8.994109846207507E-3</v>
      </c>
      <c r="K116" s="19">
        <v>1.1992146461610011E-2</v>
      </c>
      <c r="L116" s="19">
        <v>1.4990183077012513E-2</v>
      </c>
    </row>
    <row r="117" spans="4:12" x14ac:dyDescent="0.3">
      <c r="E117">
        <v>2019</v>
      </c>
      <c r="F117" t="s">
        <v>31</v>
      </c>
      <c r="G117" t="s">
        <v>20</v>
      </c>
      <c r="H117" s="19">
        <v>4.4970549231037535E-3</v>
      </c>
      <c r="I117" s="19">
        <v>8.994109846207507E-3</v>
      </c>
      <c r="J117" s="19">
        <v>1.3491164769311262E-2</v>
      </c>
      <c r="K117" s="19">
        <v>1.7988219692415014E-2</v>
      </c>
      <c r="L117" s="19">
        <v>2.2485274615518771E-2</v>
      </c>
    </row>
    <row r="118" spans="4:12" x14ac:dyDescent="0.3">
      <c r="E118">
        <v>2019</v>
      </c>
      <c r="F118" t="s">
        <v>31</v>
      </c>
      <c r="G118" t="s">
        <v>21</v>
      </c>
      <c r="H118" s="19">
        <v>5.9960732308050055E-3</v>
      </c>
      <c r="I118" s="19">
        <v>1.1992146461610011E-2</v>
      </c>
      <c r="J118" s="19">
        <v>1.7988219692415014E-2</v>
      </c>
      <c r="K118" s="19">
        <v>2.3984292923220022E-2</v>
      </c>
      <c r="L118" s="19">
        <v>2.9980366154025027E-2</v>
      </c>
    </row>
    <row r="119" spans="4:12" x14ac:dyDescent="0.3">
      <c r="D119" t="s">
        <v>13</v>
      </c>
      <c r="E119">
        <v>2019</v>
      </c>
      <c r="F119" t="s">
        <v>30</v>
      </c>
      <c r="G119" t="s">
        <v>17</v>
      </c>
      <c r="H119" s="19">
        <v>0</v>
      </c>
      <c r="I119" s="19">
        <v>1.4637204528094158E-3</v>
      </c>
      <c r="J119" s="19">
        <v>2.1955806792141232E-3</v>
      </c>
      <c r="K119" s="19">
        <v>2.9274409056188316E-3</v>
      </c>
      <c r="L119" s="19">
        <v>3.659301132023539E-3</v>
      </c>
    </row>
    <row r="120" spans="4:12" x14ac:dyDescent="0.3">
      <c r="E120">
        <v>2019</v>
      </c>
      <c r="F120" t="s">
        <v>30</v>
      </c>
      <c r="G120" t="s">
        <v>18</v>
      </c>
      <c r="H120" s="19">
        <v>1.4637204528094158E-3</v>
      </c>
      <c r="I120" s="19">
        <v>2.9274409056188316E-3</v>
      </c>
      <c r="J120" s="19">
        <v>4.3911613584282465E-3</v>
      </c>
      <c r="K120" s="19">
        <v>5.8548818112376631E-3</v>
      </c>
      <c r="L120" s="19">
        <v>7.318602264047078E-3</v>
      </c>
    </row>
    <row r="121" spans="4:12" x14ac:dyDescent="0.3">
      <c r="E121">
        <v>2019</v>
      </c>
      <c r="F121" t="s">
        <v>30</v>
      </c>
      <c r="G121" t="s">
        <v>19</v>
      </c>
      <c r="H121" s="19">
        <v>2.9274409056188316E-3</v>
      </c>
      <c r="I121" s="19">
        <v>5.8548818112376631E-3</v>
      </c>
      <c r="J121" s="19">
        <v>8.782322716856493E-3</v>
      </c>
      <c r="K121" s="19">
        <v>1.1709763622475326E-2</v>
      </c>
      <c r="L121" s="19">
        <v>1.4637204528094156E-2</v>
      </c>
    </row>
    <row r="122" spans="4:12" x14ac:dyDescent="0.3">
      <c r="E122">
        <v>2019</v>
      </c>
      <c r="F122" t="s">
        <v>30</v>
      </c>
      <c r="G122" t="s">
        <v>20</v>
      </c>
      <c r="H122" s="19">
        <v>4.3911613584282465E-3</v>
      </c>
      <c r="I122" s="19">
        <v>8.782322716856493E-3</v>
      </c>
      <c r="J122" s="19">
        <v>1.3173484075284741E-2</v>
      </c>
      <c r="K122" s="19">
        <v>1.7564645433712986E-2</v>
      </c>
      <c r="L122" s="19">
        <v>2.1955806792141236E-2</v>
      </c>
    </row>
    <row r="123" spans="4:12" x14ac:dyDescent="0.3">
      <c r="E123">
        <v>2019</v>
      </c>
      <c r="F123" t="s">
        <v>30</v>
      </c>
      <c r="G123" t="s">
        <v>21</v>
      </c>
      <c r="H123" s="19">
        <v>5.8548818112376631E-3</v>
      </c>
      <c r="I123" s="19">
        <v>1.1709763622475326E-2</v>
      </c>
      <c r="J123" s="19">
        <v>1.7564645433712986E-2</v>
      </c>
      <c r="K123" s="19">
        <v>2.3419527244950653E-2</v>
      </c>
      <c r="L123" s="19">
        <v>2.9274409056188312E-2</v>
      </c>
    </row>
    <row r="124" spans="4:12" x14ac:dyDescent="0.3">
      <c r="D124" t="s">
        <v>52</v>
      </c>
      <c r="E124">
        <v>2019</v>
      </c>
      <c r="F124" t="s">
        <v>2</v>
      </c>
      <c r="G124" t="s">
        <v>17</v>
      </c>
      <c r="H124" s="19">
        <v>0</v>
      </c>
      <c r="I124" s="19">
        <v>1.3275537381937635E-3</v>
      </c>
      <c r="J124" s="19">
        <v>1.9913306072906452E-3</v>
      </c>
      <c r="K124" s="19">
        <v>2.6551074763875269E-3</v>
      </c>
      <c r="L124" s="19">
        <v>3.3188843454844087E-3</v>
      </c>
    </row>
    <row r="125" spans="4:12" x14ac:dyDescent="0.3">
      <c r="E125">
        <v>2019</v>
      </c>
      <c r="F125" t="s">
        <v>2</v>
      </c>
      <c r="G125" t="s">
        <v>18</v>
      </c>
      <c r="H125" s="19">
        <v>1.3275537381937635E-3</v>
      </c>
      <c r="I125" s="19">
        <v>2.6551074763875269E-3</v>
      </c>
      <c r="J125" s="19">
        <v>3.9826612145812904E-3</v>
      </c>
      <c r="K125" s="19">
        <v>5.3102149527750539E-3</v>
      </c>
      <c r="L125" s="19">
        <v>6.6377686909688174E-3</v>
      </c>
    </row>
    <row r="126" spans="4:12" x14ac:dyDescent="0.3">
      <c r="E126">
        <v>2019</v>
      </c>
      <c r="F126" t="s">
        <v>2</v>
      </c>
      <c r="G126" t="s">
        <v>19</v>
      </c>
      <c r="H126" s="19">
        <v>2.6551074763875269E-3</v>
      </c>
      <c r="I126" s="19">
        <v>5.3102149527750539E-3</v>
      </c>
      <c r="J126" s="19">
        <v>7.9653224291625808E-3</v>
      </c>
      <c r="K126" s="19">
        <v>1.0620429905550108E-2</v>
      </c>
      <c r="L126" s="19">
        <v>1.3275537381937635E-2</v>
      </c>
    </row>
    <row r="127" spans="4:12" x14ac:dyDescent="0.3">
      <c r="E127">
        <v>2019</v>
      </c>
      <c r="F127" t="s">
        <v>2</v>
      </c>
      <c r="G127" t="s">
        <v>20</v>
      </c>
      <c r="H127" s="19">
        <v>3.9826612145812904E-3</v>
      </c>
      <c r="I127" s="19">
        <v>7.9653224291625808E-3</v>
      </c>
      <c r="J127" s="19">
        <v>1.1947983643743871E-2</v>
      </c>
      <c r="K127" s="19">
        <v>1.5930644858325162E-2</v>
      </c>
      <c r="L127" s="19">
        <v>1.991330607290645E-2</v>
      </c>
    </row>
    <row r="128" spans="4:12" x14ac:dyDescent="0.3">
      <c r="E128">
        <v>2019</v>
      </c>
      <c r="F128" t="s">
        <v>2</v>
      </c>
      <c r="G128" t="s">
        <v>21</v>
      </c>
      <c r="H128" s="19">
        <v>5.3102149527750539E-3</v>
      </c>
      <c r="I128" s="19">
        <v>1.0620429905550108E-2</v>
      </c>
      <c r="J128" s="19">
        <v>1.5930644858325162E-2</v>
      </c>
      <c r="K128" s="19">
        <v>2.1240859811100216E-2</v>
      </c>
      <c r="L128" s="19">
        <v>2.6551074763875269E-2</v>
      </c>
    </row>
    <row r="129" spans="4:12" x14ac:dyDescent="0.3">
      <c r="D129" t="s">
        <v>3</v>
      </c>
      <c r="E129">
        <v>2019</v>
      </c>
      <c r="F129" t="s">
        <v>3</v>
      </c>
      <c r="G129" t="s">
        <v>17</v>
      </c>
      <c r="H129" s="19">
        <v>0</v>
      </c>
      <c r="I129" s="19">
        <v>1.5120945135965367E-3</v>
      </c>
      <c r="J129" s="19">
        <v>2.2681417703948048E-3</v>
      </c>
      <c r="K129" s="19">
        <v>3.0241890271930734E-3</v>
      </c>
      <c r="L129" s="19">
        <v>3.7802362839913415E-3</v>
      </c>
    </row>
    <row r="130" spans="4:12" x14ac:dyDescent="0.3">
      <c r="E130">
        <v>2019</v>
      </c>
      <c r="F130" t="s">
        <v>3</v>
      </c>
      <c r="G130" t="s">
        <v>18</v>
      </c>
      <c r="H130" s="19">
        <v>1.5120945135965367E-3</v>
      </c>
      <c r="I130" s="19">
        <v>3.0241890271930734E-3</v>
      </c>
      <c r="J130" s="19">
        <v>4.5362835407896096E-3</v>
      </c>
      <c r="K130" s="19">
        <v>6.0483780543861467E-3</v>
      </c>
      <c r="L130" s="19">
        <v>7.560472567982683E-3</v>
      </c>
    </row>
    <row r="131" spans="4:12" x14ac:dyDescent="0.3">
      <c r="E131">
        <v>2019</v>
      </c>
      <c r="F131" t="s">
        <v>3</v>
      </c>
      <c r="G131" t="s">
        <v>19</v>
      </c>
      <c r="H131" s="19">
        <v>3.0241890271930734E-3</v>
      </c>
      <c r="I131" s="19">
        <v>6.0483780543861467E-3</v>
      </c>
      <c r="J131" s="19">
        <v>9.0725670815792192E-3</v>
      </c>
      <c r="K131" s="19">
        <v>1.2096756108772293E-2</v>
      </c>
      <c r="L131" s="19">
        <v>1.5120945135965366E-2</v>
      </c>
    </row>
    <row r="132" spans="4:12" x14ac:dyDescent="0.3">
      <c r="E132">
        <v>2019</v>
      </c>
      <c r="F132" t="s">
        <v>3</v>
      </c>
      <c r="G132" t="s">
        <v>20</v>
      </c>
      <c r="H132" s="19">
        <v>4.5362835407896096E-3</v>
      </c>
      <c r="I132" s="19">
        <v>9.0725670815792192E-3</v>
      </c>
      <c r="J132" s="19">
        <v>1.3608850622368829E-2</v>
      </c>
      <c r="K132" s="19">
        <v>1.8145134163158438E-2</v>
      </c>
      <c r="L132" s="19">
        <v>2.2681417703948048E-2</v>
      </c>
    </row>
    <row r="133" spans="4:12" x14ac:dyDescent="0.3">
      <c r="E133">
        <v>2019</v>
      </c>
      <c r="F133" t="s">
        <v>3</v>
      </c>
      <c r="G133" t="s">
        <v>21</v>
      </c>
      <c r="H133" s="19">
        <v>6.0483780543861467E-3</v>
      </c>
      <c r="I133" s="19">
        <v>1.2096756108772293E-2</v>
      </c>
      <c r="J133" s="19">
        <v>1.8145134163158438E-2</v>
      </c>
      <c r="K133" s="19">
        <v>2.4193512217544587E-2</v>
      </c>
      <c r="L133" s="19">
        <v>3.0241890271930732E-2</v>
      </c>
    </row>
    <row r="134" spans="4:12" x14ac:dyDescent="0.3">
      <c r="D134" t="s">
        <v>4</v>
      </c>
      <c r="E134">
        <v>2019</v>
      </c>
      <c r="F134" t="s">
        <v>4</v>
      </c>
      <c r="G134" t="s">
        <v>17</v>
      </c>
      <c r="H134" s="19">
        <v>0</v>
      </c>
      <c r="I134" s="19">
        <v>1.3341073571834028E-3</v>
      </c>
      <c r="J134" s="19">
        <v>2.0011610357751038E-3</v>
      </c>
      <c r="K134" s="19">
        <v>2.6682147143668056E-3</v>
      </c>
      <c r="L134" s="19">
        <v>3.3352683929585066E-3</v>
      </c>
    </row>
    <row r="135" spans="4:12" x14ac:dyDescent="0.3">
      <c r="E135">
        <v>2019</v>
      </c>
      <c r="F135" t="s">
        <v>4</v>
      </c>
      <c r="G135" t="s">
        <v>18</v>
      </c>
      <c r="H135" s="19">
        <v>1.3341073571834028E-3</v>
      </c>
      <c r="I135" s="19">
        <v>2.6682147143668056E-3</v>
      </c>
      <c r="J135" s="19">
        <v>4.0023220715502076E-3</v>
      </c>
      <c r="K135" s="19">
        <v>5.3364294287336113E-3</v>
      </c>
      <c r="L135" s="19">
        <v>6.6705367859170132E-3</v>
      </c>
    </row>
    <row r="136" spans="4:12" x14ac:dyDescent="0.3">
      <c r="E136">
        <v>2019</v>
      </c>
      <c r="F136" t="s">
        <v>4</v>
      </c>
      <c r="G136" t="s">
        <v>19</v>
      </c>
      <c r="H136" s="19">
        <v>2.6682147143668056E-3</v>
      </c>
      <c r="I136" s="19">
        <v>5.3364294287336113E-3</v>
      </c>
      <c r="J136" s="19">
        <v>8.0046441431004152E-3</v>
      </c>
      <c r="K136" s="19">
        <v>1.0672858857467223E-2</v>
      </c>
      <c r="L136" s="19">
        <v>1.3341073571834026E-2</v>
      </c>
    </row>
    <row r="137" spans="4:12" x14ac:dyDescent="0.3">
      <c r="E137">
        <v>2019</v>
      </c>
      <c r="F137" t="s">
        <v>4</v>
      </c>
      <c r="G137" t="s">
        <v>20</v>
      </c>
      <c r="H137" s="19">
        <v>4.0023220715502076E-3</v>
      </c>
      <c r="I137" s="19">
        <v>8.0046441431004152E-3</v>
      </c>
      <c r="J137" s="19">
        <v>1.2006966214650625E-2</v>
      </c>
      <c r="K137" s="19">
        <v>1.600928828620083E-2</v>
      </c>
      <c r="L137" s="19">
        <v>2.001161035775104E-2</v>
      </c>
    </row>
    <row r="138" spans="4:12" x14ac:dyDescent="0.3">
      <c r="E138">
        <v>2019</v>
      </c>
      <c r="F138" t="s">
        <v>4</v>
      </c>
      <c r="G138" t="s">
        <v>21</v>
      </c>
      <c r="H138" s="19">
        <v>5.3364294287336113E-3</v>
      </c>
      <c r="I138" s="19">
        <v>1.0672858857467223E-2</v>
      </c>
      <c r="J138" s="19">
        <v>1.600928828620083E-2</v>
      </c>
      <c r="K138" s="19">
        <v>2.1345717714934445E-2</v>
      </c>
      <c r="L138" s="19">
        <v>2.6682147143668053E-2</v>
      </c>
    </row>
    <row r="139" spans="4:12" x14ac:dyDescent="0.3">
      <c r="D139" s="40" t="s">
        <v>5</v>
      </c>
      <c r="E139" s="40">
        <v>2020</v>
      </c>
      <c r="F139" s="41" t="s">
        <v>54</v>
      </c>
      <c r="G139" s="41" t="s">
        <v>17</v>
      </c>
      <c r="H139" s="42">
        <v>0</v>
      </c>
      <c r="I139" s="42">
        <f>0.1*[1]INFORMACIÓN!$G$8</f>
        <v>1.6354735807916215E-3</v>
      </c>
      <c r="J139" s="42">
        <f>0.15*[1]INFORMACIÓN!$G$8</f>
        <v>2.4532103711874323E-3</v>
      </c>
      <c r="K139" s="42">
        <f>0.2*[1]INFORMACIÓN!$G$8</f>
        <v>3.2709471615832431E-3</v>
      </c>
      <c r="L139" s="42">
        <f>0.25*[1]INFORMACIÓN!$G$8</f>
        <v>4.0886839519790538E-3</v>
      </c>
    </row>
    <row r="140" spans="4:12" x14ac:dyDescent="0.3">
      <c r="D140" s="40"/>
      <c r="E140" s="40">
        <v>2020</v>
      </c>
      <c r="F140" s="41" t="s">
        <v>54</v>
      </c>
      <c r="G140" s="41" t="s">
        <v>18</v>
      </c>
      <c r="H140" s="42">
        <f>0.1*[1]INFORMACIÓN!$G$8</f>
        <v>1.6354735807916215E-3</v>
      </c>
      <c r="I140" s="42">
        <f>0.2*[1]INFORMACIÓN!$G$8</f>
        <v>3.2709471615832431E-3</v>
      </c>
      <c r="J140" s="42">
        <f>0.3*[1]INFORMACIÓN!$G$8</f>
        <v>4.9064207423748646E-3</v>
      </c>
      <c r="K140" s="42">
        <f>0.4*[1]INFORMACIÓN!$G$8</f>
        <v>6.5418943231664861E-3</v>
      </c>
      <c r="L140" s="42">
        <f>0.5*[1]INFORMACIÓN!$G$8</f>
        <v>8.1773679039581076E-3</v>
      </c>
    </row>
    <row r="141" spans="4:12" x14ac:dyDescent="0.3">
      <c r="D141" s="40"/>
      <c r="E141" s="40">
        <v>2020</v>
      </c>
      <c r="F141" s="41" t="s">
        <v>54</v>
      </c>
      <c r="G141" s="41" t="s">
        <v>19</v>
      </c>
      <c r="H141" s="42">
        <f>0.2*[1]INFORMACIÓN!$G$8</f>
        <v>3.2709471615832431E-3</v>
      </c>
      <c r="I141" s="42">
        <f>0.4*[1]INFORMACIÓN!$G$8</f>
        <v>6.5418943231664861E-3</v>
      </c>
      <c r="J141" s="42">
        <f>0.6*[1]INFORMACIÓN!$G$8</f>
        <v>9.8128414847497292E-3</v>
      </c>
      <c r="K141" s="42">
        <f>0.8*[1]INFORMACIÓN!$G$8</f>
        <v>1.3083788646332972E-2</v>
      </c>
      <c r="L141" s="42">
        <f>1*[1]INFORMACIÓN!$G$8</f>
        <v>1.6354735807916215E-2</v>
      </c>
    </row>
    <row r="142" spans="4:12" x14ac:dyDescent="0.3">
      <c r="D142" s="40"/>
      <c r="E142" s="40">
        <v>2020</v>
      </c>
      <c r="F142" s="41" t="s">
        <v>54</v>
      </c>
      <c r="G142" s="41" t="s">
        <v>20</v>
      </c>
      <c r="H142" s="42">
        <f>0.3*[1]INFORMACIÓN!$G$8</f>
        <v>4.9064207423748646E-3</v>
      </c>
      <c r="I142" s="42">
        <f>0.6*[1]INFORMACIÓN!$G$8</f>
        <v>9.8128414847497292E-3</v>
      </c>
      <c r="J142" s="42">
        <f>0.9*[1]INFORMACIÓN!$G$8</f>
        <v>1.4719262227124594E-2</v>
      </c>
      <c r="K142" s="42">
        <f>1.2*[1]INFORMACIÓN!$G$8</f>
        <v>1.9625682969499458E-2</v>
      </c>
      <c r="L142" s="42">
        <f>1.5*[1]INFORMACIÓN!$G$8</f>
        <v>2.4532103711874323E-2</v>
      </c>
    </row>
    <row r="143" spans="4:12" x14ac:dyDescent="0.3">
      <c r="D143" s="40"/>
      <c r="E143" s="40">
        <v>2020</v>
      </c>
      <c r="F143" s="41" t="s">
        <v>54</v>
      </c>
      <c r="G143" s="41" t="s">
        <v>21</v>
      </c>
      <c r="H143" s="42">
        <f>0.4*[1]INFORMACIÓN!$G$8</f>
        <v>6.5418943231664861E-3</v>
      </c>
      <c r="I143" s="42">
        <f>0.8*[1]INFORMACIÓN!$G$8</f>
        <v>1.3083788646332972E-2</v>
      </c>
      <c r="J143" s="42">
        <f>1.2*[1]INFORMACIÓN!$G$8</f>
        <v>1.9625682969499458E-2</v>
      </c>
      <c r="K143" s="42">
        <f>1.6*[1]INFORMACIÓN!$G$8</f>
        <v>2.6167577292665944E-2</v>
      </c>
      <c r="L143" s="42">
        <f>2*[1]INFORMACIÓN!$G$8</f>
        <v>3.2709471615832431E-2</v>
      </c>
    </row>
    <row r="144" spans="4:12" x14ac:dyDescent="0.3">
      <c r="D144" t="s">
        <v>33</v>
      </c>
      <c r="E144">
        <v>2020</v>
      </c>
      <c r="F144" s="15" t="s">
        <v>33</v>
      </c>
      <c r="G144" s="15" t="s">
        <v>92</v>
      </c>
      <c r="H144" s="19">
        <v>0</v>
      </c>
      <c r="I144" s="19">
        <v>1.674759955092431E-3</v>
      </c>
      <c r="J144" s="19">
        <v>2.512139932638646E-3</v>
      </c>
      <c r="K144" s="19">
        <v>3.349519910184862E-3</v>
      </c>
      <c r="L144" s="19">
        <v>4.186899887731077E-3</v>
      </c>
    </row>
    <row r="145" spans="4:12" x14ac:dyDescent="0.3">
      <c r="E145">
        <v>2020</v>
      </c>
      <c r="F145" s="15" t="s">
        <v>33</v>
      </c>
      <c r="G145" s="15" t="s">
        <v>93</v>
      </c>
      <c r="H145" s="19">
        <v>1.674759955092431E-3</v>
      </c>
      <c r="I145" s="19">
        <v>3.349519910184862E-3</v>
      </c>
      <c r="J145" s="19">
        <v>5.0242798652772921E-3</v>
      </c>
      <c r="K145" s="19">
        <v>6.6990398203697239E-3</v>
      </c>
      <c r="L145" s="19">
        <v>8.373799775462154E-3</v>
      </c>
    </row>
    <row r="146" spans="4:12" x14ac:dyDescent="0.3">
      <c r="E146">
        <v>2020</v>
      </c>
      <c r="F146" s="15" t="s">
        <v>33</v>
      </c>
      <c r="G146" s="15" t="s">
        <v>94</v>
      </c>
      <c r="H146" s="19">
        <v>3.349519910184862E-3</v>
      </c>
      <c r="I146" s="19">
        <v>6.6990398203697239E-3</v>
      </c>
      <c r="J146" s="19">
        <v>1.0048559730554584E-2</v>
      </c>
      <c r="K146" s="19">
        <v>1.3398079640739448E-2</v>
      </c>
      <c r="L146" s="19">
        <v>1.6747599550924308E-2</v>
      </c>
    </row>
    <row r="147" spans="4:12" x14ac:dyDescent="0.3">
      <c r="E147">
        <v>2020</v>
      </c>
      <c r="F147" s="15" t="s">
        <v>33</v>
      </c>
      <c r="G147" s="15" t="s">
        <v>95</v>
      </c>
      <c r="H147" s="19">
        <v>5.0242798652772921E-3</v>
      </c>
      <c r="I147" s="19">
        <v>1.0048559730554584E-2</v>
      </c>
      <c r="J147" s="19">
        <v>1.5072839595831878E-2</v>
      </c>
      <c r="K147" s="19">
        <v>2.0097119461109168E-2</v>
      </c>
      <c r="L147" s="19">
        <v>2.5121399326386462E-2</v>
      </c>
    </row>
    <row r="148" spans="4:12" x14ac:dyDescent="0.3">
      <c r="E148">
        <v>2020</v>
      </c>
      <c r="F148" s="15" t="s">
        <v>33</v>
      </c>
      <c r="G148" s="15" t="s">
        <v>96</v>
      </c>
      <c r="H148" s="19">
        <v>6.6990398203697239E-3</v>
      </c>
      <c r="I148" s="19">
        <v>1.3398079640739448E-2</v>
      </c>
      <c r="J148" s="19">
        <v>2.0097119461109168E-2</v>
      </c>
      <c r="K148" s="19">
        <v>2.6796159281478896E-2</v>
      </c>
      <c r="L148" s="19">
        <v>3.3495199101848616E-2</v>
      </c>
    </row>
    <row r="149" spans="4:12" x14ac:dyDescent="0.3">
      <c r="D149" s="40" t="s">
        <v>7</v>
      </c>
      <c r="E149" s="40">
        <v>2020</v>
      </c>
      <c r="F149" s="41" t="s">
        <v>7</v>
      </c>
      <c r="G149" s="40" t="s">
        <v>92</v>
      </c>
      <c r="H149" s="42">
        <v>0</v>
      </c>
      <c r="I149" s="42">
        <v>1.5753564823908009E-3</v>
      </c>
      <c r="J149" s="42">
        <v>2.3630347235862013E-3</v>
      </c>
      <c r="K149" s="42">
        <v>3.1507129647816018E-3</v>
      </c>
      <c r="L149" s="42">
        <v>3.9383912059770022E-3</v>
      </c>
    </row>
    <row r="150" spans="4:12" x14ac:dyDescent="0.3">
      <c r="D150" s="40"/>
      <c r="E150" s="40">
        <v>2020</v>
      </c>
      <c r="F150" s="41" t="s">
        <v>7</v>
      </c>
      <c r="G150" s="40" t="s">
        <v>93</v>
      </c>
      <c r="H150" s="42">
        <v>1.5753564823908009E-3</v>
      </c>
      <c r="I150" s="42">
        <v>3.1507129647816018E-3</v>
      </c>
      <c r="J150" s="42">
        <v>4.7260694471724027E-3</v>
      </c>
      <c r="K150" s="42">
        <v>6.3014259295632036E-3</v>
      </c>
      <c r="L150" s="42">
        <v>7.8767824119540045E-3</v>
      </c>
    </row>
    <row r="151" spans="4:12" x14ac:dyDescent="0.3">
      <c r="D151" s="40"/>
      <c r="E151" s="40">
        <v>2020</v>
      </c>
      <c r="F151" s="41" t="s">
        <v>7</v>
      </c>
      <c r="G151" s="40" t="s">
        <v>94</v>
      </c>
      <c r="H151" s="42">
        <v>3.1507129647816018E-3</v>
      </c>
      <c r="I151" s="42">
        <v>6.3014259295632036E-3</v>
      </c>
      <c r="J151" s="42">
        <v>9.4521388943448054E-3</v>
      </c>
      <c r="K151" s="42">
        <v>1.2602851859126407E-2</v>
      </c>
      <c r="L151" s="42">
        <v>1.5753564823908009E-2</v>
      </c>
    </row>
    <row r="152" spans="4:12" x14ac:dyDescent="0.3">
      <c r="D152" s="40"/>
      <c r="E152" s="40">
        <v>2020</v>
      </c>
      <c r="F152" s="41" t="s">
        <v>7</v>
      </c>
      <c r="G152" s="40" t="s">
        <v>95</v>
      </c>
      <c r="H152" s="42">
        <v>4.7260694471724027E-3</v>
      </c>
      <c r="I152" s="42">
        <v>9.4521388943448054E-3</v>
      </c>
      <c r="J152" s="42">
        <v>1.4178208341517208E-2</v>
      </c>
      <c r="K152" s="42">
        <v>1.8904277788689611E-2</v>
      </c>
      <c r="L152" s="42">
        <v>2.3630347235862013E-2</v>
      </c>
    </row>
    <row r="153" spans="4:12" x14ac:dyDescent="0.3">
      <c r="D153" s="40"/>
      <c r="E153" s="40">
        <v>2020</v>
      </c>
      <c r="F153" s="41" t="s">
        <v>7</v>
      </c>
      <c r="G153" s="40" t="s">
        <v>96</v>
      </c>
      <c r="H153" s="42">
        <v>6.3014259295632036E-3</v>
      </c>
      <c r="I153" s="42">
        <v>1.2602851859126407E-2</v>
      </c>
      <c r="J153" s="42">
        <v>1.8904277788689611E-2</v>
      </c>
      <c r="K153" s="42">
        <v>2.5205703718252814E-2</v>
      </c>
      <c r="L153" s="42">
        <v>3.1507129647816018E-2</v>
      </c>
    </row>
    <row r="154" spans="4:12" x14ac:dyDescent="0.3">
      <c r="D154" t="s">
        <v>8</v>
      </c>
      <c r="E154">
        <v>2020</v>
      </c>
      <c r="F154" s="39" t="s">
        <v>32</v>
      </c>
      <c r="G154" s="15" t="s">
        <v>92</v>
      </c>
      <c r="H154" s="19">
        <v>0</v>
      </c>
      <c r="I154" s="19">
        <v>2.1523790149605712E-3</v>
      </c>
      <c r="J154" s="19">
        <v>3.2285685224408564E-3</v>
      </c>
      <c r="K154" s="19">
        <v>4.3047580299211425E-3</v>
      </c>
      <c r="L154" s="19">
        <v>5.3809475374014277E-3</v>
      </c>
    </row>
    <row r="155" spans="4:12" x14ac:dyDescent="0.3">
      <c r="E155">
        <v>2020</v>
      </c>
      <c r="F155" s="39" t="s">
        <v>32</v>
      </c>
      <c r="G155" s="15" t="s">
        <v>93</v>
      </c>
      <c r="H155" s="19">
        <v>2.1523790149605712E-3</v>
      </c>
      <c r="I155" s="19">
        <v>4.3047580299211425E-3</v>
      </c>
      <c r="J155" s="19">
        <v>6.4571370448817129E-3</v>
      </c>
      <c r="K155" s="19">
        <v>8.609516059842285E-3</v>
      </c>
      <c r="L155" s="19">
        <v>1.0761895074802855E-2</v>
      </c>
    </row>
    <row r="156" spans="4:12" x14ac:dyDescent="0.3">
      <c r="E156">
        <v>2020</v>
      </c>
      <c r="F156" s="39" t="s">
        <v>32</v>
      </c>
      <c r="G156" s="15" t="s">
        <v>94</v>
      </c>
      <c r="H156" s="19">
        <v>4.3047580299211425E-3</v>
      </c>
      <c r="I156" s="19">
        <v>8.609516059842285E-3</v>
      </c>
      <c r="J156" s="19">
        <v>1.2914274089763426E-2</v>
      </c>
      <c r="K156" s="19">
        <v>1.721903211968457E-2</v>
      </c>
      <c r="L156" s="19">
        <v>2.1523790149605711E-2</v>
      </c>
    </row>
    <row r="157" spans="4:12" x14ac:dyDescent="0.3">
      <c r="E157">
        <v>2020</v>
      </c>
      <c r="F157" s="39" t="s">
        <v>32</v>
      </c>
      <c r="G157" s="15" t="s">
        <v>95</v>
      </c>
      <c r="H157" s="19">
        <v>6.4571370448817129E-3</v>
      </c>
      <c r="I157" s="19">
        <v>1.2914274089763426E-2</v>
      </c>
      <c r="J157" s="19">
        <v>1.937141113464514E-2</v>
      </c>
      <c r="K157" s="19">
        <v>2.5828548179526852E-2</v>
      </c>
      <c r="L157" s="19">
        <v>3.228568522440857E-2</v>
      </c>
    </row>
    <row r="158" spans="4:12" x14ac:dyDescent="0.3">
      <c r="E158">
        <v>2020</v>
      </c>
      <c r="F158" s="39" t="s">
        <v>32</v>
      </c>
      <c r="G158" s="15" t="s">
        <v>96</v>
      </c>
      <c r="H158" s="19">
        <v>8.609516059842285E-3</v>
      </c>
      <c r="I158" s="19">
        <v>1.721903211968457E-2</v>
      </c>
      <c r="J158" s="19">
        <v>2.5828548179526852E-2</v>
      </c>
      <c r="K158" s="19">
        <v>3.443806423936914E-2</v>
      </c>
      <c r="L158" s="19">
        <v>4.3047580299211421E-2</v>
      </c>
    </row>
    <row r="159" spans="4:12" x14ac:dyDescent="0.3">
      <c r="D159" s="40" t="s">
        <v>9</v>
      </c>
      <c r="E159" s="40">
        <v>2020</v>
      </c>
      <c r="F159" s="41" t="s">
        <v>9</v>
      </c>
      <c r="G159" s="41" t="s">
        <v>92</v>
      </c>
      <c r="H159" s="42">
        <v>0</v>
      </c>
      <c r="I159" s="42">
        <v>0</v>
      </c>
      <c r="J159" s="42">
        <v>0</v>
      </c>
      <c r="K159" s="42">
        <v>0</v>
      </c>
      <c r="L159" s="42">
        <v>0</v>
      </c>
    </row>
    <row r="160" spans="4:12" x14ac:dyDescent="0.3">
      <c r="D160" s="40"/>
      <c r="E160" s="40">
        <v>2020</v>
      </c>
      <c r="F160" s="41" t="s">
        <v>9</v>
      </c>
      <c r="G160" s="41" t="s">
        <v>93</v>
      </c>
      <c r="H160" s="42">
        <v>0</v>
      </c>
      <c r="I160" s="42">
        <v>0</v>
      </c>
      <c r="J160" s="42">
        <v>0</v>
      </c>
      <c r="K160" s="42">
        <v>0</v>
      </c>
      <c r="L160" s="42">
        <v>0</v>
      </c>
    </row>
    <row r="161" spans="4:12" x14ac:dyDescent="0.3">
      <c r="D161" s="40"/>
      <c r="E161" s="40">
        <v>2020</v>
      </c>
      <c r="F161" s="41" t="s">
        <v>9</v>
      </c>
      <c r="G161" s="41" t="s">
        <v>94</v>
      </c>
      <c r="H161" s="42">
        <v>0</v>
      </c>
      <c r="I161" s="42">
        <v>0</v>
      </c>
      <c r="J161" s="42">
        <v>0</v>
      </c>
      <c r="K161" s="42">
        <v>0</v>
      </c>
      <c r="L161" s="42">
        <v>0</v>
      </c>
    </row>
    <row r="162" spans="4:12" x14ac:dyDescent="0.3">
      <c r="D162" s="40"/>
      <c r="E162" s="40">
        <v>2020</v>
      </c>
      <c r="F162" s="41" t="s">
        <v>9</v>
      </c>
      <c r="G162" s="41" t="s">
        <v>95</v>
      </c>
      <c r="H162" s="42">
        <v>0</v>
      </c>
      <c r="I162" s="42">
        <v>0</v>
      </c>
      <c r="J162" s="42">
        <v>0</v>
      </c>
      <c r="K162" s="42">
        <v>0</v>
      </c>
      <c r="L162" s="42">
        <v>0</v>
      </c>
    </row>
    <row r="163" spans="4:12" x14ac:dyDescent="0.3">
      <c r="D163" s="40"/>
      <c r="E163" s="40">
        <v>2020</v>
      </c>
      <c r="F163" s="41" t="s">
        <v>9</v>
      </c>
      <c r="G163" s="41" t="s">
        <v>96</v>
      </c>
      <c r="H163" s="42">
        <v>0</v>
      </c>
      <c r="I163" s="42">
        <v>0</v>
      </c>
      <c r="J163" s="42">
        <v>0</v>
      </c>
      <c r="K163" s="42">
        <v>0</v>
      </c>
      <c r="L163" s="42">
        <v>0</v>
      </c>
    </row>
    <row r="164" spans="4:12" x14ac:dyDescent="0.3">
      <c r="D164" t="s">
        <v>10</v>
      </c>
      <c r="E164">
        <v>2020</v>
      </c>
      <c r="F164" s="39" t="s">
        <v>10</v>
      </c>
      <c r="G164" s="15" t="s">
        <v>92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</row>
    <row r="165" spans="4:12" x14ac:dyDescent="0.3">
      <c r="E165">
        <v>2020</v>
      </c>
      <c r="F165" s="39" t="s">
        <v>10</v>
      </c>
      <c r="G165" s="15" t="s">
        <v>93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</row>
    <row r="166" spans="4:12" x14ac:dyDescent="0.3">
      <c r="E166">
        <v>2020</v>
      </c>
      <c r="F166" s="39" t="s">
        <v>10</v>
      </c>
      <c r="G166" s="15" t="s">
        <v>94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</row>
    <row r="167" spans="4:12" x14ac:dyDescent="0.3">
      <c r="E167">
        <v>2020</v>
      </c>
      <c r="F167" s="39" t="s">
        <v>10</v>
      </c>
      <c r="G167" s="15" t="s">
        <v>95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</row>
    <row r="168" spans="4:12" x14ac:dyDescent="0.3">
      <c r="E168">
        <v>2020</v>
      </c>
      <c r="F168" s="39" t="s">
        <v>10</v>
      </c>
      <c r="G168" s="15" t="s">
        <v>96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</row>
    <row r="169" spans="4:12" x14ac:dyDescent="0.3">
      <c r="D169" s="40" t="s">
        <v>11</v>
      </c>
      <c r="E169" s="40">
        <v>2020</v>
      </c>
      <c r="F169" s="41" t="s">
        <v>11</v>
      </c>
      <c r="G169" s="41" t="s">
        <v>92</v>
      </c>
      <c r="H169" s="42">
        <v>0</v>
      </c>
      <c r="I169" s="42">
        <v>0</v>
      </c>
      <c r="J169" s="42">
        <v>0</v>
      </c>
      <c r="K169" s="42">
        <v>0</v>
      </c>
      <c r="L169" s="42">
        <v>0</v>
      </c>
    </row>
    <row r="170" spans="4:12" x14ac:dyDescent="0.3">
      <c r="D170" s="40"/>
      <c r="E170" s="40">
        <v>2020</v>
      </c>
      <c r="F170" s="41" t="s">
        <v>11</v>
      </c>
      <c r="G170" s="41" t="s">
        <v>93</v>
      </c>
      <c r="H170" s="42">
        <v>0</v>
      </c>
      <c r="I170" s="42">
        <v>0</v>
      </c>
      <c r="J170" s="42">
        <v>0</v>
      </c>
      <c r="K170" s="42">
        <v>0</v>
      </c>
      <c r="L170" s="42">
        <v>0</v>
      </c>
    </row>
    <row r="171" spans="4:12" x14ac:dyDescent="0.3">
      <c r="D171" s="40"/>
      <c r="E171" s="40">
        <v>2020</v>
      </c>
      <c r="F171" s="41" t="s">
        <v>11</v>
      </c>
      <c r="G171" s="41" t="s">
        <v>94</v>
      </c>
      <c r="H171" s="42">
        <v>0</v>
      </c>
      <c r="I171" s="42">
        <v>0</v>
      </c>
      <c r="J171" s="42">
        <v>0</v>
      </c>
      <c r="K171" s="42">
        <v>0</v>
      </c>
      <c r="L171" s="42">
        <v>0</v>
      </c>
    </row>
    <row r="172" spans="4:12" x14ac:dyDescent="0.3">
      <c r="D172" s="40"/>
      <c r="E172" s="40">
        <v>2020</v>
      </c>
      <c r="F172" s="41" t="s">
        <v>11</v>
      </c>
      <c r="G172" s="41" t="s">
        <v>95</v>
      </c>
      <c r="H172" s="42">
        <v>0</v>
      </c>
      <c r="I172" s="42">
        <v>0</v>
      </c>
      <c r="J172" s="42">
        <v>0</v>
      </c>
      <c r="K172" s="42">
        <v>0</v>
      </c>
      <c r="L172" s="42">
        <v>0</v>
      </c>
    </row>
    <row r="173" spans="4:12" x14ac:dyDescent="0.3">
      <c r="D173" s="40"/>
      <c r="E173" s="40">
        <v>2020</v>
      </c>
      <c r="F173" s="41" t="s">
        <v>11</v>
      </c>
      <c r="G173" s="41" t="s">
        <v>96</v>
      </c>
      <c r="H173" s="42">
        <v>0</v>
      </c>
      <c r="I173" s="42">
        <v>0</v>
      </c>
      <c r="J173" s="42">
        <v>0</v>
      </c>
      <c r="K173" s="42">
        <v>0</v>
      </c>
      <c r="L173" s="42">
        <v>0</v>
      </c>
    </row>
    <row r="174" spans="4:12" x14ac:dyDescent="0.3">
      <c r="D174" t="s">
        <v>31</v>
      </c>
      <c r="E174">
        <v>2020</v>
      </c>
      <c r="F174" s="39" t="s">
        <v>31</v>
      </c>
      <c r="G174" s="15" t="s">
        <v>92</v>
      </c>
      <c r="H174" s="19">
        <v>0</v>
      </c>
      <c r="I174" s="19">
        <v>0</v>
      </c>
      <c r="J174" s="19">
        <v>0</v>
      </c>
      <c r="K174" s="19">
        <v>0</v>
      </c>
      <c r="L174" s="19">
        <v>0</v>
      </c>
    </row>
    <row r="175" spans="4:12" x14ac:dyDescent="0.3">
      <c r="E175">
        <v>2020</v>
      </c>
      <c r="F175" s="39" t="s">
        <v>31</v>
      </c>
      <c r="G175" s="15" t="s">
        <v>93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4:12" x14ac:dyDescent="0.3">
      <c r="E176">
        <v>2020</v>
      </c>
      <c r="F176" s="39" t="s">
        <v>31</v>
      </c>
      <c r="G176" s="15" t="s">
        <v>94</v>
      </c>
      <c r="H176" s="19">
        <v>0</v>
      </c>
      <c r="I176" s="19">
        <v>0</v>
      </c>
      <c r="J176" s="19">
        <v>0</v>
      </c>
      <c r="K176" s="19">
        <v>0</v>
      </c>
      <c r="L176" s="19">
        <v>0</v>
      </c>
    </row>
    <row r="177" spans="4:12" x14ac:dyDescent="0.3">
      <c r="E177">
        <v>2020</v>
      </c>
      <c r="F177" s="39" t="s">
        <v>31</v>
      </c>
      <c r="G177" s="15" t="s">
        <v>95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</row>
    <row r="178" spans="4:12" x14ac:dyDescent="0.3">
      <c r="E178">
        <v>2020</v>
      </c>
      <c r="F178" s="39" t="s">
        <v>31</v>
      </c>
      <c r="G178" s="15" t="s">
        <v>96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</row>
    <row r="179" spans="4:12" x14ac:dyDescent="0.3">
      <c r="D179" s="40" t="s">
        <v>13</v>
      </c>
      <c r="E179" s="40">
        <v>2020</v>
      </c>
      <c r="F179" s="41" t="s">
        <v>30</v>
      </c>
      <c r="G179" s="41" t="s">
        <v>92</v>
      </c>
      <c r="H179" s="42">
        <v>0</v>
      </c>
      <c r="I179" s="42">
        <v>0</v>
      </c>
      <c r="J179" s="42">
        <v>0</v>
      </c>
      <c r="K179" s="42">
        <v>0</v>
      </c>
      <c r="L179" s="42">
        <v>0</v>
      </c>
    </row>
    <row r="180" spans="4:12" x14ac:dyDescent="0.3">
      <c r="D180" s="40"/>
      <c r="E180" s="40">
        <v>2020</v>
      </c>
      <c r="F180" s="41" t="s">
        <v>30</v>
      </c>
      <c r="G180" s="41" t="s">
        <v>93</v>
      </c>
      <c r="H180" s="42">
        <v>0</v>
      </c>
      <c r="I180" s="42">
        <v>0</v>
      </c>
      <c r="J180" s="42">
        <v>0</v>
      </c>
      <c r="K180" s="42">
        <v>0</v>
      </c>
      <c r="L180" s="42">
        <v>0</v>
      </c>
    </row>
    <row r="181" spans="4:12" x14ac:dyDescent="0.3">
      <c r="D181" s="40"/>
      <c r="E181" s="40">
        <v>2020</v>
      </c>
      <c r="F181" s="41" t="s">
        <v>30</v>
      </c>
      <c r="G181" s="41" t="s">
        <v>94</v>
      </c>
      <c r="H181" s="42">
        <v>0</v>
      </c>
      <c r="I181" s="42">
        <v>0</v>
      </c>
      <c r="J181" s="42">
        <v>0</v>
      </c>
      <c r="K181" s="42">
        <v>0</v>
      </c>
      <c r="L181" s="42">
        <v>0</v>
      </c>
    </row>
    <row r="182" spans="4:12" x14ac:dyDescent="0.3">
      <c r="D182" s="40"/>
      <c r="E182" s="40">
        <v>2020</v>
      </c>
      <c r="F182" s="41" t="s">
        <v>30</v>
      </c>
      <c r="G182" s="41" t="s">
        <v>95</v>
      </c>
      <c r="H182" s="42">
        <v>0</v>
      </c>
      <c r="I182" s="42">
        <v>0</v>
      </c>
      <c r="J182" s="42">
        <v>0</v>
      </c>
      <c r="K182" s="42">
        <v>0</v>
      </c>
      <c r="L182" s="42">
        <v>0</v>
      </c>
    </row>
    <row r="183" spans="4:12" x14ac:dyDescent="0.3">
      <c r="D183" s="40"/>
      <c r="E183" s="40">
        <v>2020</v>
      </c>
      <c r="F183" s="41" t="s">
        <v>30</v>
      </c>
      <c r="G183" s="41" t="s">
        <v>96</v>
      </c>
      <c r="H183" s="42">
        <v>0</v>
      </c>
      <c r="I183" s="42">
        <v>0</v>
      </c>
      <c r="J183" s="42">
        <v>0</v>
      </c>
      <c r="K183" s="42">
        <v>0</v>
      </c>
      <c r="L183" s="42">
        <v>0</v>
      </c>
    </row>
    <row r="184" spans="4:12" x14ac:dyDescent="0.3">
      <c r="D184" t="s">
        <v>2</v>
      </c>
      <c r="E184">
        <v>2020</v>
      </c>
      <c r="F184" s="39" t="s">
        <v>2</v>
      </c>
      <c r="G184" s="15" t="s">
        <v>92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</row>
    <row r="185" spans="4:12" x14ac:dyDescent="0.3">
      <c r="E185">
        <v>2020</v>
      </c>
      <c r="F185" s="39" t="s">
        <v>2</v>
      </c>
      <c r="G185" s="15" t="s">
        <v>93</v>
      </c>
      <c r="H185" s="19">
        <v>0</v>
      </c>
      <c r="I185" s="19">
        <v>0</v>
      </c>
      <c r="J185" s="19">
        <v>0</v>
      </c>
      <c r="K185" s="19">
        <v>0</v>
      </c>
      <c r="L185" s="19">
        <v>0</v>
      </c>
    </row>
    <row r="186" spans="4:12" x14ac:dyDescent="0.3">
      <c r="E186">
        <v>2020</v>
      </c>
      <c r="F186" s="39" t="s">
        <v>2</v>
      </c>
      <c r="G186" s="15" t="s">
        <v>94</v>
      </c>
      <c r="H186" s="19">
        <v>0</v>
      </c>
      <c r="I186" s="19">
        <v>0</v>
      </c>
      <c r="J186" s="19">
        <v>0</v>
      </c>
      <c r="K186" s="19">
        <v>0</v>
      </c>
      <c r="L186" s="19">
        <v>0</v>
      </c>
    </row>
    <row r="187" spans="4:12" x14ac:dyDescent="0.3">
      <c r="E187">
        <v>2020</v>
      </c>
      <c r="F187" s="39" t="s">
        <v>2</v>
      </c>
      <c r="G187" s="15" t="s">
        <v>95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4:12" x14ac:dyDescent="0.3">
      <c r="E188">
        <v>2020</v>
      </c>
      <c r="F188" s="39" t="s">
        <v>2</v>
      </c>
      <c r="G188" s="15" t="s">
        <v>96</v>
      </c>
      <c r="H188" s="19">
        <v>0</v>
      </c>
      <c r="I188" s="19">
        <v>0</v>
      </c>
      <c r="J188" s="19">
        <v>0</v>
      </c>
      <c r="K188" s="19">
        <v>0</v>
      </c>
      <c r="L188" s="19">
        <v>0</v>
      </c>
    </row>
    <row r="189" spans="4:12" x14ac:dyDescent="0.3">
      <c r="D189" s="40" t="s">
        <v>53</v>
      </c>
      <c r="E189" s="40">
        <v>2020</v>
      </c>
      <c r="F189" s="40" t="s">
        <v>3</v>
      </c>
      <c r="G189" s="41" t="s">
        <v>92</v>
      </c>
      <c r="H189" s="42">
        <v>0</v>
      </c>
      <c r="I189" s="42">
        <v>0</v>
      </c>
      <c r="J189" s="42">
        <v>0</v>
      </c>
      <c r="K189" s="42">
        <v>0</v>
      </c>
      <c r="L189" s="42">
        <v>0</v>
      </c>
    </row>
    <row r="190" spans="4:12" x14ac:dyDescent="0.3">
      <c r="D190" s="40"/>
      <c r="E190" s="40">
        <v>2020</v>
      </c>
      <c r="F190" s="40" t="s">
        <v>3</v>
      </c>
      <c r="G190" s="41" t="s">
        <v>93</v>
      </c>
      <c r="H190" s="42">
        <v>0</v>
      </c>
      <c r="I190" s="42">
        <v>0</v>
      </c>
      <c r="J190" s="42">
        <v>0</v>
      </c>
      <c r="K190" s="42">
        <v>0</v>
      </c>
      <c r="L190" s="42">
        <v>0</v>
      </c>
    </row>
    <row r="191" spans="4:12" x14ac:dyDescent="0.3">
      <c r="D191" s="40"/>
      <c r="E191" s="40">
        <v>2020</v>
      </c>
      <c r="F191" s="40" t="s">
        <v>3</v>
      </c>
      <c r="G191" s="41" t="s">
        <v>94</v>
      </c>
      <c r="H191" s="42">
        <v>0</v>
      </c>
      <c r="I191" s="42">
        <v>0</v>
      </c>
      <c r="J191" s="42">
        <v>0</v>
      </c>
      <c r="K191" s="42">
        <v>0</v>
      </c>
      <c r="L191" s="42">
        <v>0</v>
      </c>
    </row>
    <row r="192" spans="4:12" x14ac:dyDescent="0.3">
      <c r="D192" s="40"/>
      <c r="E192" s="40">
        <v>2020</v>
      </c>
      <c r="F192" s="40" t="s">
        <v>3</v>
      </c>
      <c r="G192" s="41" t="s">
        <v>95</v>
      </c>
      <c r="H192" s="42">
        <v>0</v>
      </c>
      <c r="I192" s="42">
        <v>0</v>
      </c>
      <c r="J192" s="42">
        <v>0</v>
      </c>
      <c r="K192" s="42">
        <v>0</v>
      </c>
      <c r="L192" s="42">
        <v>0</v>
      </c>
    </row>
    <row r="193" spans="4:12" x14ac:dyDescent="0.3">
      <c r="D193" s="40"/>
      <c r="E193" s="40">
        <v>2020</v>
      </c>
      <c r="F193" s="40" t="s">
        <v>3</v>
      </c>
      <c r="G193" s="41" t="s">
        <v>96</v>
      </c>
      <c r="H193" s="42">
        <v>0</v>
      </c>
      <c r="I193" s="42">
        <v>0</v>
      </c>
      <c r="J193" s="42">
        <v>0</v>
      </c>
      <c r="K193" s="42">
        <v>0</v>
      </c>
      <c r="L193" s="42">
        <v>0</v>
      </c>
    </row>
    <row r="194" spans="4:12" x14ac:dyDescent="0.3">
      <c r="D194" t="s">
        <v>4</v>
      </c>
      <c r="E194">
        <v>2020</v>
      </c>
      <c r="F194" t="s">
        <v>4</v>
      </c>
      <c r="G194" s="15" t="s">
        <v>92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</row>
    <row r="195" spans="4:12" x14ac:dyDescent="0.3">
      <c r="E195">
        <v>2020</v>
      </c>
      <c r="F195" t="s">
        <v>4</v>
      </c>
      <c r="G195" s="15" t="s">
        <v>93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</row>
    <row r="196" spans="4:12" x14ac:dyDescent="0.3">
      <c r="E196">
        <v>2020</v>
      </c>
      <c r="F196" t="s">
        <v>4</v>
      </c>
      <c r="G196" s="15" t="s">
        <v>94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</row>
    <row r="197" spans="4:12" x14ac:dyDescent="0.3">
      <c r="E197">
        <v>2020</v>
      </c>
      <c r="F197" t="s">
        <v>4</v>
      </c>
      <c r="G197" s="15" t="s">
        <v>95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</row>
    <row r="198" spans="4:12" x14ac:dyDescent="0.3">
      <c r="E198">
        <v>2020</v>
      </c>
      <c r="F198" t="s">
        <v>4</v>
      </c>
      <c r="G198" s="15" t="s">
        <v>96</v>
      </c>
      <c r="H198" s="19">
        <v>0</v>
      </c>
      <c r="I198" s="19">
        <v>0</v>
      </c>
      <c r="J198" s="19">
        <v>0</v>
      </c>
      <c r="K198" s="19">
        <v>0</v>
      </c>
      <c r="L198" s="19">
        <v>0</v>
      </c>
    </row>
    <row r="199" spans="4:12" x14ac:dyDescent="0.3">
      <c r="D199" s="40" t="s">
        <v>54</v>
      </c>
      <c r="E199" s="40">
        <v>2021</v>
      </c>
      <c r="F199" s="40" t="s">
        <v>54</v>
      </c>
      <c r="G199" s="41" t="s">
        <v>92</v>
      </c>
      <c r="H199" s="42">
        <v>0</v>
      </c>
      <c r="I199" s="42">
        <v>1.5858119560876766E-3</v>
      </c>
      <c r="J199" s="42">
        <v>2.3787179341315146E-3</v>
      </c>
      <c r="K199" s="42">
        <v>3.1716239121753532E-3</v>
      </c>
      <c r="L199" s="42">
        <v>3.9645298902191914E-3</v>
      </c>
    </row>
    <row r="200" spans="4:12" x14ac:dyDescent="0.3">
      <c r="D200" s="40"/>
      <c r="E200" s="40">
        <v>2021</v>
      </c>
      <c r="F200" s="40" t="s">
        <v>54</v>
      </c>
      <c r="G200" s="41" t="s">
        <v>93</v>
      </c>
      <c r="H200" s="42">
        <v>1.5858119560876766E-3</v>
      </c>
      <c r="I200" s="42">
        <v>3.1716239121753532E-3</v>
      </c>
      <c r="J200" s="42">
        <v>4.7574358682630291E-3</v>
      </c>
      <c r="K200" s="42">
        <v>6.3432478243507064E-3</v>
      </c>
      <c r="L200" s="42">
        <v>7.9290597804383828E-3</v>
      </c>
    </row>
    <row r="201" spans="4:12" x14ac:dyDescent="0.3">
      <c r="D201" s="40"/>
      <c r="E201" s="40">
        <v>2021</v>
      </c>
      <c r="F201" s="40" t="s">
        <v>54</v>
      </c>
      <c r="G201" s="41" t="s">
        <v>94</v>
      </c>
      <c r="H201" s="42">
        <v>3.1716239121753532E-3</v>
      </c>
      <c r="I201" s="42">
        <v>6.3432478243507064E-3</v>
      </c>
      <c r="J201" s="42">
        <v>9.5148717365260583E-3</v>
      </c>
      <c r="K201" s="42">
        <v>1.2686495648701413E-2</v>
      </c>
      <c r="L201" s="42">
        <v>1.5858119560876766E-2</v>
      </c>
    </row>
    <row r="202" spans="4:12" x14ac:dyDescent="0.3">
      <c r="D202" s="40"/>
      <c r="E202" s="40">
        <v>2021</v>
      </c>
      <c r="F202" s="40" t="s">
        <v>54</v>
      </c>
      <c r="G202" s="41" t="s">
        <v>95</v>
      </c>
      <c r="H202" s="42">
        <v>4.7574358682630291E-3</v>
      </c>
      <c r="I202" s="42">
        <v>9.5148717365260583E-3</v>
      </c>
      <c r="J202" s="42">
        <v>1.427230760478909E-2</v>
      </c>
      <c r="K202" s="42">
        <v>1.9029743473052117E-2</v>
      </c>
      <c r="L202" s="42">
        <v>2.3787179341315148E-2</v>
      </c>
    </row>
    <row r="203" spans="4:12" x14ac:dyDescent="0.3">
      <c r="D203" s="40"/>
      <c r="E203" s="40">
        <v>2021</v>
      </c>
      <c r="F203" s="40" t="s">
        <v>54</v>
      </c>
      <c r="G203" s="41" t="s">
        <v>96</v>
      </c>
      <c r="H203" s="42">
        <v>6.3432478243507064E-3</v>
      </c>
      <c r="I203" s="42">
        <v>1.2686495648701413E-2</v>
      </c>
      <c r="J203" s="42">
        <v>1.9029743473052117E-2</v>
      </c>
      <c r="K203" s="42">
        <v>2.5372991297402826E-2</v>
      </c>
      <c r="L203" s="42">
        <v>3.1716239121753531E-2</v>
      </c>
    </row>
    <row r="204" spans="4:12" x14ac:dyDescent="0.3">
      <c r="D204" t="s">
        <v>33</v>
      </c>
      <c r="E204">
        <v>2021</v>
      </c>
      <c r="F204" t="s">
        <v>33</v>
      </c>
      <c r="G204" s="15" t="s">
        <v>92</v>
      </c>
      <c r="H204" s="19">
        <v>0</v>
      </c>
      <c r="I204" s="19">
        <f>0.1*[2]INFORMACIÓN!$G$8</f>
        <v>1.3523900575314141E-3</v>
      </c>
      <c r="J204" s="19">
        <f>0.15*[2]INFORMACIÓN!$G$8</f>
        <v>2.0285850862971208E-3</v>
      </c>
      <c r="K204" s="19">
        <f>0.2*[2]INFORMACIÓN!$G$8</f>
        <v>2.7047801150628281E-3</v>
      </c>
      <c r="L204" s="19">
        <f>0.25*[2]INFORMACIÓN!$G$8</f>
        <v>3.3809751438285351E-3</v>
      </c>
    </row>
    <row r="205" spans="4:12" x14ac:dyDescent="0.3">
      <c r="E205">
        <v>2021</v>
      </c>
      <c r="F205" t="s">
        <v>33</v>
      </c>
      <c r="G205" s="15" t="s">
        <v>93</v>
      </c>
      <c r="H205" s="19">
        <f>0.1*[2]INFORMACIÓN!$G$8</f>
        <v>1.3523900575314141E-3</v>
      </c>
      <c r="I205" s="19">
        <f>0.2*[2]INFORMACIÓN!$G$8</f>
        <v>2.7047801150628281E-3</v>
      </c>
      <c r="J205" s="19">
        <f>0.3*[2]INFORMACIÓN!$G$8</f>
        <v>4.0571701725942416E-3</v>
      </c>
      <c r="K205" s="19">
        <f>0.4*[2]INFORMACIÓN!$G$8</f>
        <v>5.4095602301256563E-3</v>
      </c>
      <c r="L205" s="19">
        <f>0.5*[2]INFORMACIÓN!$G$8</f>
        <v>6.7619502876570701E-3</v>
      </c>
    </row>
    <row r="206" spans="4:12" x14ac:dyDescent="0.3">
      <c r="E206">
        <v>2021</v>
      </c>
      <c r="F206" t="s">
        <v>33</v>
      </c>
      <c r="G206" s="15" t="s">
        <v>94</v>
      </c>
      <c r="H206" s="19">
        <f>0.2*[2]INFORMACIÓN!$G$8</f>
        <v>2.7047801150628281E-3</v>
      </c>
      <c r="I206" s="19">
        <f>0.4*[2]INFORMACIÓN!$G$8</f>
        <v>5.4095602301256563E-3</v>
      </c>
      <c r="J206" s="19">
        <f>0.6*[2]INFORMACIÓN!$G$8</f>
        <v>8.1143403451884831E-3</v>
      </c>
      <c r="K206" s="19">
        <f>0.8*[2]INFORMACIÓN!$G$8</f>
        <v>1.0819120460251313E-2</v>
      </c>
      <c r="L206" s="19">
        <f>1*[2]INFORMACIÓN!$G$8</f>
        <v>1.352390057531414E-2</v>
      </c>
    </row>
    <row r="207" spans="4:12" x14ac:dyDescent="0.3">
      <c r="E207">
        <v>2021</v>
      </c>
      <c r="F207" t="s">
        <v>33</v>
      </c>
      <c r="G207" s="15" t="s">
        <v>95</v>
      </c>
      <c r="H207" s="19">
        <f>0.3*[2]INFORMACIÓN!$G$8</f>
        <v>4.0571701725942416E-3</v>
      </c>
      <c r="I207" s="19">
        <f>0.6*[2]INFORMACIÓN!$G$8</f>
        <v>8.1143403451884831E-3</v>
      </c>
      <c r="J207" s="19">
        <f>0.9*[2]INFORMACIÓN!$G$8</f>
        <v>1.2171510517782726E-2</v>
      </c>
      <c r="K207" s="19">
        <f>1.2*[2]INFORMACIÓN!$G$8</f>
        <v>1.6228680690376966E-2</v>
      </c>
      <c r="L207" s="19">
        <f>1.5*[2]INFORMACIÓN!$G$8</f>
        <v>2.0285850862971209E-2</v>
      </c>
    </row>
    <row r="208" spans="4:12" x14ac:dyDescent="0.3">
      <c r="E208">
        <v>2021</v>
      </c>
      <c r="F208" t="s">
        <v>33</v>
      </c>
      <c r="G208" s="15" t="s">
        <v>96</v>
      </c>
      <c r="H208" s="19">
        <f>0.4*[2]INFORMACIÓN!$G$8</f>
        <v>5.4095602301256563E-3</v>
      </c>
      <c r="I208" s="19">
        <f>0.8*[2]INFORMACIÓN!$G$8</f>
        <v>1.0819120460251313E-2</v>
      </c>
      <c r="J208" s="19">
        <f>1.2*[2]INFORMACIÓN!$G$8</f>
        <v>1.6228680690376966E-2</v>
      </c>
      <c r="K208" s="19">
        <f>1.6*[2]INFORMACIÓN!$G$8</f>
        <v>2.1638240920502625E-2</v>
      </c>
      <c r="L208" s="19">
        <f>2*[2]INFORMACIÓN!$G$8</f>
        <v>2.704780115062828E-2</v>
      </c>
    </row>
    <row r="209" spans="4:12" x14ac:dyDescent="0.3">
      <c r="D209" s="40" t="s">
        <v>7</v>
      </c>
      <c r="E209" s="40">
        <v>2021</v>
      </c>
      <c r="F209" s="40" t="s">
        <v>7</v>
      </c>
      <c r="G209" s="41" t="s">
        <v>92</v>
      </c>
      <c r="H209" s="42">
        <v>0</v>
      </c>
      <c r="I209" s="42">
        <v>1.5239635488694021E-3</v>
      </c>
      <c r="J209" s="42">
        <v>2.2859453233041028E-3</v>
      </c>
      <c r="K209" s="42">
        <v>3.0479270977388042E-3</v>
      </c>
      <c r="L209" s="42">
        <v>3.8099088721735052E-3</v>
      </c>
    </row>
    <row r="210" spans="4:12" x14ac:dyDescent="0.3">
      <c r="D210" s="40"/>
      <c r="E210" s="40">
        <v>2021</v>
      </c>
      <c r="F210" s="40" t="s">
        <v>7</v>
      </c>
      <c r="G210" s="41" t="s">
        <v>93</v>
      </c>
      <c r="H210" s="42">
        <v>1.5239635488694021E-3</v>
      </c>
      <c r="I210" s="42">
        <v>3.0479270977388042E-3</v>
      </c>
      <c r="J210" s="42">
        <v>4.5718906466082057E-3</v>
      </c>
      <c r="K210" s="42">
        <v>6.0958541954776084E-3</v>
      </c>
      <c r="L210" s="42">
        <v>7.6198177443470103E-3</v>
      </c>
    </row>
    <row r="211" spans="4:12" x14ac:dyDescent="0.3">
      <c r="D211" s="40"/>
      <c r="E211" s="40">
        <v>2021</v>
      </c>
      <c r="F211" s="40" t="s">
        <v>7</v>
      </c>
      <c r="G211" s="41" t="s">
        <v>94</v>
      </c>
      <c r="H211" s="42">
        <v>3.0479270977388042E-3</v>
      </c>
      <c r="I211" s="42">
        <v>6.0958541954776084E-3</v>
      </c>
      <c r="J211" s="42">
        <v>9.1437812932164114E-3</v>
      </c>
      <c r="K211" s="42">
        <v>1.2191708390955217E-2</v>
      </c>
      <c r="L211" s="42">
        <v>1.5239635488694021E-2</v>
      </c>
    </row>
    <row r="212" spans="4:12" x14ac:dyDescent="0.3">
      <c r="D212" s="40"/>
      <c r="E212" s="40">
        <v>2021</v>
      </c>
      <c r="F212" s="40" t="s">
        <v>7</v>
      </c>
      <c r="G212" s="41" t="s">
        <v>95</v>
      </c>
      <c r="H212" s="42">
        <v>4.5718906466082057E-3</v>
      </c>
      <c r="I212" s="42">
        <v>9.1437812932164114E-3</v>
      </c>
      <c r="J212" s="42">
        <v>1.371567193982462E-2</v>
      </c>
      <c r="K212" s="42">
        <v>1.8287562586432823E-2</v>
      </c>
      <c r="L212" s="42">
        <v>2.2859453233041033E-2</v>
      </c>
    </row>
    <row r="213" spans="4:12" x14ac:dyDescent="0.3">
      <c r="D213" s="40"/>
      <c r="E213" s="40">
        <v>2021</v>
      </c>
      <c r="F213" s="40" t="s">
        <v>7</v>
      </c>
      <c r="G213" s="41" t="s">
        <v>96</v>
      </c>
      <c r="H213" s="42">
        <v>6.0958541954776084E-3</v>
      </c>
      <c r="I213" s="42">
        <v>1.2191708390955217E-2</v>
      </c>
      <c r="J213" s="42">
        <v>1.8287562586432823E-2</v>
      </c>
      <c r="K213" s="42">
        <v>2.4383416781910434E-2</v>
      </c>
      <c r="L213" s="42">
        <v>3.0479270977388041E-2</v>
      </c>
    </row>
    <row r="214" spans="4:12" x14ac:dyDescent="0.3">
      <c r="D214" s="12" t="s">
        <v>32</v>
      </c>
      <c r="E214" s="12">
        <v>2021</v>
      </c>
      <c r="F214" s="12" t="s">
        <v>32</v>
      </c>
      <c r="G214" s="39" t="s">
        <v>92</v>
      </c>
      <c r="H214" s="19">
        <v>0</v>
      </c>
      <c r="I214" s="19">
        <v>1.3228551717871337E-3</v>
      </c>
      <c r="J214" s="19">
        <v>1.9842827576807003E-3</v>
      </c>
      <c r="K214" s="19">
        <v>2.6457103435742675E-3</v>
      </c>
      <c r="L214" s="19">
        <v>3.3071379294678342E-3</v>
      </c>
    </row>
    <row r="215" spans="4:12" x14ac:dyDescent="0.3">
      <c r="D215" s="12"/>
      <c r="E215" s="12">
        <v>2021</v>
      </c>
      <c r="F215" s="12" t="s">
        <v>32</v>
      </c>
      <c r="G215" s="39" t="s">
        <v>93</v>
      </c>
      <c r="H215" s="19">
        <v>1.3228551717871337E-3</v>
      </c>
      <c r="I215" s="19">
        <v>2.6457103435742675E-3</v>
      </c>
      <c r="J215" s="19">
        <v>3.9685655153614005E-3</v>
      </c>
      <c r="K215" s="19">
        <v>5.2914206871485349E-3</v>
      </c>
      <c r="L215" s="19">
        <v>6.6142758589356684E-3</v>
      </c>
    </row>
    <row r="216" spans="4:12" x14ac:dyDescent="0.3">
      <c r="D216" s="12"/>
      <c r="E216" s="12">
        <v>2021</v>
      </c>
      <c r="F216" s="12" t="s">
        <v>32</v>
      </c>
      <c r="G216" s="39" t="s">
        <v>94</v>
      </c>
      <c r="H216" s="19">
        <v>2.6457103435742675E-3</v>
      </c>
      <c r="I216" s="19">
        <v>5.2914206871485349E-3</v>
      </c>
      <c r="J216" s="19">
        <v>7.9371310307228011E-3</v>
      </c>
      <c r="K216" s="19">
        <v>1.058284137429707E-2</v>
      </c>
      <c r="L216" s="19">
        <v>1.3228551717871337E-2</v>
      </c>
    </row>
    <row r="217" spans="4:12" x14ac:dyDescent="0.3">
      <c r="D217" s="12"/>
      <c r="E217" s="12">
        <v>2021</v>
      </c>
      <c r="F217" s="12" t="s">
        <v>32</v>
      </c>
      <c r="G217" s="39" t="s">
        <v>95</v>
      </c>
      <c r="H217" s="19">
        <v>3.9685655153614005E-3</v>
      </c>
      <c r="I217" s="19">
        <v>7.9371310307228011E-3</v>
      </c>
      <c r="J217" s="19">
        <v>1.1905696546084204E-2</v>
      </c>
      <c r="K217" s="19">
        <v>1.5874262061445602E-2</v>
      </c>
      <c r="L217" s="19">
        <v>1.9842827576807005E-2</v>
      </c>
    </row>
    <row r="218" spans="4:12" x14ac:dyDescent="0.3">
      <c r="D218" s="12"/>
      <c r="E218" s="12">
        <v>2021</v>
      </c>
      <c r="F218" s="12" t="s">
        <v>32</v>
      </c>
      <c r="G218" s="39" t="s">
        <v>96</v>
      </c>
      <c r="H218" s="19">
        <v>5.2914206871485349E-3</v>
      </c>
      <c r="I218" s="19">
        <v>1.058284137429707E-2</v>
      </c>
      <c r="J218" s="19">
        <v>1.5874262061445602E-2</v>
      </c>
      <c r="K218" s="19">
        <v>2.116568274859414E-2</v>
      </c>
      <c r="L218" s="19">
        <v>2.6457103435742674E-2</v>
      </c>
    </row>
    <row r="219" spans="4:12" x14ac:dyDescent="0.3">
      <c r="D219" s="40" t="s">
        <v>9</v>
      </c>
      <c r="E219" s="40">
        <v>2021</v>
      </c>
      <c r="F219" s="40" t="s">
        <v>9</v>
      </c>
      <c r="G219" s="41" t="s">
        <v>92</v>
      </c>
      <c r="H219" s="42">
        <v>0</v>
      </c>
      <c r="I219" s="42">
        <v>2.0175617703995035E-3</v>
      </c>
      <c r="J219" s="42">
        <v>3.0263426555992546E-3</v>
      </c>
      <c r="K219" s="42">
        <v>4.035123540799007E-3</v>
      </c>
      <c r="L219" s="42">
        <v>5.0439044259987581E-3</v>
      </c>
    </row>
    <row r="220" spans="4:12" x14ac:dyDescent="0.3">
      <c r="D220" s="40"/>
      <c r="E220" s="40">
        <v>2021</v>
      </c>
      <c r="F220" s="40" t="s">
        <v>9</v>
      </c>
      <c r="G220" s="41" t="s">
        <v>93</v>
      </c>
      <c r="H220" s="42">
        <v>2.0175617703995035E-3</v>
      </c>
      <c r="I220" s="42">
        <v>4.035123540799007E-3</v>
      </c>
      <c r="J220" s="42">
        <v>6.0526853111985092E-3</v>
      </c>
      <c r="K220" s="42">
        <v>8.0702470815980139E-3</v>
      </c>
      <c r="L220" s="42">
        <v>1.0087808851997516E-2</v>
      </c>
    </row>
    <row r="221" spans="4:12" x14ac:dyDescent="0.3">
      <c r="D221" s="40"/>
      <c r="E221" s="40">
        <v>2021</v>
      </c>
      <c r="F221" s="40" t="s">
        <v>9</v>
      </c>
      <c r="G221" s="41" t="s">
        <v>94</v>
      </c>
      <c r="H221" s="42">
        <v>4.035123540799007E-3</v>
      </c>
      <c r="I221" s="42">
        <v>8.0702470815980139E-3</v>
      </c>
      <c r="J221" s="42">
        <v>1.2105370622397018E-2</v>
      </c>
      <c r="K221" s="42">
        <v>1.6140494163196028E-2</v>
      </c>
      <c r="L221" s="42">
        <v>2.0175617703995032E-2</v>
      </c>
    </row>
    <row r="222" spans="4:12" x14ac:dyDescent="0.3">
      <c r="D222" s="40"/>
      <c r="E222" s="40">
        <v>2021</v>
      </c>
      <c r="F222" s="40" t="s">
        <v>9</v>
      </c>
      <c r="G222" s="41" t="s">
        <v>95</v>
      </c>
      <c r="H222" s="42">
        <v>6.0526853111985092E-3</v>
      </c>
      <c r="I222" s="42">
        <v>1.2105370622397018E-2</v>
      </c>
      <c r="J222" s="42">
        <v>1.815805593359553E-2</v>
      </c>
      <c r="K222" s="42">
        <v>2.4210741244794037E-2</v>
      </c>
      <c r="L222" s="42">
        <v>3.0263426555992547E-2</v>
      </c>
    </row>
    <row r="223" spans="4:12" x14ac:dyDescent="0.3">
      <c r="D223" s="40"/>
      <c r="E223" s="40">
        <v>2021</v>
      </c>
      <c r="F223" s="40" t="s">
        <v>9</v>
      </c>
      <c r="G223" s="41" t="s">
        <v>96</v>
      </c>
      <c r="H223" s="42">
        <v>8.0702470815980139E-3</v>
      </c>
      <c r="I223" s="42">
        <v>1.6140494163196028E-2</v>
      </c>
      <c r="J223" s="42">
        <v>2.4210741244794037E-2</v>
      </c>
      <c r="K223" s="42">
        <v>3.2280988326392056E-2</v>
      </c>
      <c r="L223" s="42">
        <v>4.0351235407990065E-2</v>
      </c>
    </row>
    <row r="224" spans="4:12" x14ac:dyDescent="0.3">
      <c r="D224" t="s">
        <v>10</v>
      </c>
      <c r="E224" s="12">
        <v>2021</v>
      </c>
      <c r="F224" s="12" t="s">
        <v>10</v>
      </c>
      <c r="G224" t="s">
        <v>92</v>
      </c>
      <c r="H224" s="19">
        <v>0</v>
      </c>
      <c r="I224" s="19">
        <v>1.9622202345322744E-3</v>
      </c>
      <c r="J224" s="19">
        <v>2.9433303517984117E-3</v>
      </c>
      <c r="K224" s="19">
        <v>3.9244404690645489E-3</v>
      </c>
      <c r="L224" s="19">
        <v>4.9055505863306861E-3</v>
      </c>
    </row>
    <row r="225" spans="4:12" x14ac:dyDescent="0.3">
      <c r="E225" s="12">
        <v>2021</v>
      </c>
      <c r="F225" s="12" t="s">
        <v>10</v>
      </c>
      <c r="G225" t="s">
        <v>93</v>
      </c>
      <c r="H225" s="19">
        <v>1.9622202345322744E-3</v>
      </c>
      <c r="I225" s="19">
        <v>3.9244404690645489E-3</v>
      </c>
      <c r="J225" s="19">
        <v>5.8866607035968233E-3</v>
      </c>
      <c r="K225" s="19">
        <v>7.8488809381290978E-3</v>
      </c>
      <c r="L225" s="19">
        <v>9.8111011726613722E-3</v>
      </c>
    </row>
    <row r="226" spans="4:12" x14ac:dyDescent="0.3">
      <c r="E226" s="12">
        <v>2021</v>
      </c>
      <c r="F226" s="12" t="s">
        <v>10</v>
      </c>
      <c r="G226" t="s">
        <v>94</v>
      </c>
      <c r="H226" s="19">
        <v>3.9244404690645489E-3</v>
      </c>
      <c r="I226" s="19">
        <v>7.8488809381290978E-3</v>
      </c>
      <c r="J226" s="19">
        <v>1.1773321407193647E-2</v>
      </c>
      <c r="K226" s="19">
        <v>1.5697761876258196E-2</v>
      </c>
      <c r="L226" s="19">
        <v>1.9622202345322744E-2</v>
      </c>
    </row>
    <row r="227" spans="4:12" x14ac:dyDescent="0.3">
      <c r="E227" s="12">
        <v>2021</v>
      </c>
      <c r="F227" s="12" t="s">
        <v>10</v>
      </c>
      <c r="G227" t="s">
        <v>95</v>
      </c>
      <c r="H227" s="19">
        <v>5.8866607035968233E-3</v>
      </c>
      <c r="I227" s="19">
        <v>1.1773321407193647E-2</v>
      </c>
      <c r="J227" s="19">
        <v>1.7659982110790472E-2</v>
      </c>
      <c r="K227" s="19">
        <v>2.3546642814387293E-2</v>
      </c>
      <c r="L227" s="19">
        <v>2.9433303517984115E-2</v>
      </c>
    </row>
    <row r="228" spans="4:12" x14ac:dyDescent="0.3">
      <c r="E228" s="12">
        <v>2021</v>
      </c>
      <c r="F228" s="12" t="s">
        <v>10</v>
      </c>
      <c r="G228" t="s">
        <v>96</v>
      </c>
      <c r="H228" s="19">
        <v>7.8488809381290978E-3</v>
      </c>
      <c r="I228" s="19">
        <v>1.5697761876258196E-2</v>
      </c>
      <c r="J228" s="19">
        <v>2.3546642814387293E-2</v>
      </c>
      <c r="K228" s="19">
        <v>3.1395523752516391E-2</v>
      </c>
      <c r="L228" s="19">
        <v>3.9244404690645489E-2</v>
      </c>
    </row>
    <row r="229" spans="4:12" x14ac:dyDescent="0.3">
      <c r="D229" s="40" t="s">
        <v>11</v>
      </c>
      <c r="E229" s="40">
        <v>2021</v>
      </c>
      <c r="F229" s="40" t="s">
        <v>11</v>
      </c>
      <c r="G229" s="40" t="s">
        <v>92</v>
      </c>
      <c r="H229" s="42">
        <v>0</v>
      </c>
      <c r="I229" s="42">
        <v>1.9327958605799582E-3</v>
      </c>
      <c r="J229" s="42">
        <v>2.8991937908699368E-3</v>
      </c>
      <c r="K229" s="42">
        <v>3.8655917211599163E-3</v>
      </c>
      <c r="L229" s="42">
        <v>4.831989651449895E-3</v>
      </c>
    </row>
    <row r="230" spans="4:12" x14ac:dyDescent="0.3">
      <c r="D230" s="40"/>
      <c r="E230" s="40">
        <v>2021</v>
      </c>
      <c r="F230" s="40" t="s">
        <v>11</v>
      </c>
      <c r="G230" s="40" t="s">
        <v>93</v>
      </c>
      <c r="H230" s="42">
        <v>1.9327958605799582E-3</v>
      </c>
      <c r="I230" s="42">
        <v>3.8655917211599163E-3</v>
      </c>
      <c r="J230" s="42">
        <v>5.7983875817398736E-3</v>
      </c>
      <c r="K230" s="42">
        <v>7.7311834423198326E-3</v>
      </c>
      <c r="L230" s="42">
        <v>9.6639793028997899E-3</v>
      </c>
    </row>
    <row r="231" spans="4:12" x14ac:dyDescent="0.3">
      <c r="D231" s="40"/>
      <c r="E231" s="40">
        <v>2021</v>
      </c>
      <c r="F231" s="40" t="s">
        <v>11</v>
      </c>
      <c r="G231" s="40" t="s">
        <v>94</v>
      </c>
      <c r="H231" s="42">
        <v>3.8655917211599163E-3</v>
      </c>
      <c r="I231" s="42">
        <v>7.7311834423198326E-3</v>
      </c>
      <c r="J231" s="42">
        <v>1.1596775163479747E-2</v>
      </c>
      <c r="K231" s="42">
        <v>1.5462366884639665E-2</v>
      </c>
      <c r="L231" s="42">
        <v>1.932795860579958E-2</v>
      </c>
    </row>
    <row r="232" spans="4:12" x14ac:dyDescent="0.3">
      <c r="D232" s="40"/>
      <c r="E232" s="40">
        <v>2021</v>
      </c>
      <c r="F232" s="40" t="s">
        <v>11</v>
      </c>
      <c r="G232" s="40" t="s">
        <v>95</v>
      </c>
      <c r="H232" s="42">
        <v>5.7983875817398736E-3</v>
      </c>
      <c r="I232" s="42">
        <v>1.1596775163479747E-2</v>
      </c>
      <c r="J232" s="42">
        <v>1.7395162745219621E-2</v>
      </c>
      <c r="K232" s="42">
        <v>2.3193550326959494E-2</v>
      </c>
      <c r="L232" s="42">
        <v>2.8991937908699368E-2</v>
      </c>
    </row>
    <row r="233" spans="4:12" x14ac:dyDescent="0.3">
      <c r="D233" s="40"/>
      <c r="E233" s="40">
        <v>2021</v>
      </c>
      <c r="F233" s="40" t="s">
        <v>11</v>
      </c>
      <c r="G233" s="40" t="s">
        <v>96</v>
      </c>
      <c r="H233" s="42">
        <v>7.7311834423198326E-3</v>
      </c>
      <c r="I233" s="42">
        <v>1.5462366884639665E-2</v>
      </c>
      <c r="J233" s="42">
        <v>2.3193550326959494E-2</v>
      </c>
      <c r="K233" s="42">
        <v>3.0924733769279331E-2</v>
      </c>
      <c r="L233" s="42">
        <v>3.865591721159916E-2</v>
      </c>
    </row>
    <row r="234" spans="4:12" x14ac:dyDescent="0.3">
      <c r="D234" t="s">
        <v>31</v>
      </c>
      <c r="E234" s="12">
        <v>2021</v>
      </c>
      <c r="F234" s="12" t="s">
        <v>31</v>
      </c>
      <c r="G234" t="s">
        <v>92</v>
      </c>
      <c r="H234" s="19">
        <v>0</v>
      </c>
      <c r="I234" s="19">
        <v>1.7497809427645073E-3</v>
      </c>
      <c r="J234" s="19">
        <v>2.6246714141467606E-3</v>
      </c>
      <c r="K234" s="19">
        <v>3.4995618855290147E-3</v>
      </c>
      <c r="L234" s="19">
        <v>4.3744523569112679E-3</v>
      </c>
    </row>
    <row r="235" spans="4:12" x14ac:dyDescent="0.3">
      <c r="E235" s="12">
        <v>2021</v>
      </c>
      <c r="F235" s="12" t="s">
        <v>31</v>
      </c>
      <c r="G235" t="s">
        <v>93</v>
      </c>
      <c r="H235" s="19">
        <v>1.7497809427645073E-3</v>
      </c>
      <c r="I235" s="19">
        <v>3.4995618855290147E-3</v>
      </c>
      <c r="J235" s="19">
        <v>5.2493428282935212E-3</v>
      </c>
      <c r="K235" s="19">
        <v>6.9991237710580294E-3</v>
      </c>
      <c r="L235" s="19">
        <v>8.7489047138225359E-3</v>
      </c>
    </row>
    <row r="236" spans="4:12" x14ac:dyDescent="0.3">
      <c r="E236" s="12">
        <v>2021</v>
      </c>
      <c r="F236" s="12" t="s">
        <v>31</v>
      </c>
      <c r="G236" t="s">
        <v>94</v>
      </c>
      <c r="H236" s="19">
        <v>3.4995618855290147E-3</v>
      </c>
      <c r="I236" s="19">
        <v>6.9991237710580294E-3</v>
      </c>
      <c r="J236" s="19">
        <v>1.0498685656587042E-2</v>
      </c>
      <c r="K236" s="19">
        <v>1.3998247542116059E-2</v>
      </c>
      <c r="L236" s="19">
        <v>1.7497809427645072E-2</v>
      </c>
    </row>
    <row r="237" spans="4:12" x14ac:dyDescent="0.3">
      <c r="E237" s="12">
        <v>2021</v>
      </c>
      <c r="F237" s="12" t="s">
        <v>31</v>
      </c>
      <c r="G237" t="s">
        <v>95</v>
      </c>
      <c r="H237" s="19">
        <v>5.2493428282935212E-3</v>
      </c>
      <c r="I237" s="19">
        <v>1.0498685656587042E-2</v>
      </c>
      <c r="J237" s="19">
        <v>1.5748028484880564E-2</v>
      </c>
      <c r="K237" s="19">
        <v>2.0997371313174085E-2</v>
      </c>
      <c r="L237" s="19">
        <v>2.6246714141467606E-2</v>
      </c>
    </row>
    <row r="238" spans="4:12" x14ac:dyDescent="0.3">
      <c r="E238" s="12">
        <v>2021</v>
      </c>
      <c r="F238" s="12" t="s">
        <v>31</v>
      </c>
      <c r="G238" t="s">
        <v>96</v>
      </c>
      <c r="H238" s="19">
        <v>6.9991237710580294E-3</v>
      </c>
      <c r="I238" s="19">
        <v>1.3998247542116059E-2</v>
      </c>
      <c r="J238" s="19">
        <v>2.0997371313174085E-2</v>
      </c>
      <c r="K238" s="19">
        <v>2.7996495084232118E-2</v>
      </c>
      <c r="L238" s="19">
        <v>3.4995618855290143E-2</v>
      </c>
    </row>
    <row r="239" spans="4:12" x14ac:dyDescent="0.3">
      <c r="D239" s="40" t="s">
        <v>13</v>
      </c>
      <c r="E239" s="40">
        <v>2021</v>
      </c>
      <c r="F239" s="40" t="s">
        <v>30</v>
      </c>
      <c r="G239" s="40" t="s">
        <v>92</v>
      </c>
      <c r="H239" s="42">
        <v>0</v>
      </c>
      <c r="I239" s="42">
        <v>1.9189000300322409E-3</v>
      </c>
      <c r="J239" s="42">
        <v>2.8783500450483609E-3</v>
      </c>
      <c r="K239" s="42">
        <v>3.8378000600644818E-3</v>
      </c>
      <c r="L239" s="42">
        <v>4.7972500750806018E-3</v>
      </c>
    </row>
    <row r="240" spans="4:12" x14ac:dyDescent="0.3">
      <c r="D240" s="40"/>
      <c r="E240" s="40">
        <v>2021</v>
      </c>
      <c r="F240" s="40" t="s">
        <v>30</v>
      </c>
      <c r="G240" s="40" t="s">
        <v>93</v>
      </c>
      <c r="H240" s="42">
        <v>1.9189000300322409E-3</v>
      </c>
      <c r="I240" s="42">
        <v>3.8378000600644818E-3</v>
      </c>
      <c r="J240" s="42">
        <v>5.7567000900967218E-3</v>
      </c>
      <c r="K240" s="42">
        <v>7.6756001201289635E-3</v>
      </c>
      <c r="L240" s="42">
        <v>9.5945001501612035E-3</v>
      </c>
    </row>
    <row r="241" spans="4:12" x14ac:dyDescent="0.3">
      <c r="D241" s="40"/>
      <c r="E241" s="40">
        <v>2021</v>
      </c>
      <c r="F241" s="40" t="s">
        <v>30</v>
      </c>
      <c r="G241" s="40" t="s">
        <v>94</v>
      </c>
      <c r="H241" s="42">
        <v>3.8378000600644818E-3</v>
      </c>
      <c r="I241" s="42">
        <v>7.6756001201289635E-3</v>
      </c>
      <c r="J241" s="42">
        <v>1.1513400180193444E-2</v>
      </c>
      <c r="K241" s="42">
        <v>1.5351200240257927E-2</v>
      </c>
      <c r="L241" s="42">
        <v>1.9189000300322407E-2</v>
      </c>
    </row>
    <row r="242" spans="4:12" x14ac:dyDescent="0.3">
      <c r="D242" s="40"/>
      <c r="E242" s="40">
        <v>2021</v>
      </c>
      <c r="F242" s="40" t="s">
        <v>30</v>
      </c>
      <c r="G242" s="40" t="s">
        <v>95</v>
      </c>
      <c r="H242" s="42">
        <v>5.7567000900967218E-3</v>
      </c>
      <c r="I242" s="42">
        <v>1.1513400180193444E-2</v>
      </c>
      <c r="J242" s="42">
        <v>1.7270100270290165E-2</v>
      </c>
      <c r="K242" s="42">
        <v>2.3026800360386887E-2</v>
      </c>
      <c r="L242" s="42">
        <v>2.8783500450483612E-2</v>
      </c>
    </row>
    <row r="243" spans="4:12" x14ac:dyDescent="0.3">
      <c r="D243" s="40"/>
      <c r="E243" s="40">
        <v>2021</v>
      </c>
      <c r="F243" s="40" t="s">
        <v>30</v>
      </c>
      <c r="G243" s="40" t="s">
        <v>96</v>
      </c>
      <c r="H243" s="42">
        <v>7.6756001201289635E-3</v>
      </c>
      <c r="I243" s="42">
        <v>1.5351200240257927E-2</v>
      </c>
      <c r="J243" s="42">
        <v>2.3026800360386887E-2</v>
      </c>
      <c r="K243" s="42">
        <v>3.0702400480515854E-2</v>
      </c>
      <c r="L243" s="42">
        <v>3.8378000600644814E-2</v>
      </c>
    </row>
    <row r="244" spans="4:12" x14ac:dyDescent="0.3">
      <c r="D244" s="12" t="s">
        <v>2</v>
      </c>
      <c r="E244" s="12">
        <v>2021</v>
      </c>
      <c r="F244" t="s">
        <v>2</v>
      </c>
      <c r="G244" t="s">
        <v>92</v>
      </c>
      <c r="H244" s="19">
        <v>0</v>
      </c>
      <c r="I244" s="19">
        <v>1.911788071083977E-3</v>
      </c>
      <c r="J244" s="19">
        <v>2.8676821066259653E-3</v>
      </c>
      <c r="K244" s="19">
        <v>3.823576142167954E-3</v>
      </c>
      <c r="L244" s="19">
        <v>4.7794701777099423E-3</v>
      </c>
    </row>
    <row r="245" spans="4:12" x14ac:dyDescent="0.3">
      <c r="D245" s="12"/>
      <c r="E245" s="12">
        <v>2021</v>
      </c>
      <c r="F245" t="s">
        <v>2</v>
      </c>
      <c r="G245" t="s">
        <v>93</v>
      </c>
      <c r="H245" s="19">
        <v>1.911788071083977E-3</v>
      </c>
      <c r="I245" s="19">
        <v>3.823576142167954E-3</v>
      </c>
      <c r="J245" s="19">
        <v>5.7353642132519306E-3</v>
      </c>
      <c r="K245" s="19">
        <v>7.6471522843359081E-3</v>
      </c>
      <c r="L245" s="19">
        <v>9.5589403554198846E-3</v>
      </c>
    </row>
    <row r="246" spans="4:12" x14ac:dyDescent="0.3">
      <c r="D246" s="12"/>
      <c r="E246" s="12">
        <v>2021</v>
      </c>
      <c r="F246" t="s">
        <v>2</v>
      </c>
      <c r="G246" t="s">
        <v>94</v>
      </c>
      <c r="H246" s="19">
        <v>3.823576142167954E-3</v>
      </c>
      <c r="I246" s="19">
        <v>7.6471522843359081E-3</v>
      </c>
      <c r="J246" s="19">
        <v>1.1470728426503861E-2</v>
      </c>
      <c r="K246" s="19">
        <v>1.5294304568671816E-2</v>
      </c>
      <c r="L246" s="19">
        <v>1.9117880710839769E-2</v>
      </c>
    </row>
    <row r="247" spans="4:12" x14ac:dyDescent="0.3">
      <c r="D247" s="12"/>
      <c r="E247" s="12">
        <v>2021</v>
      </c>
      <c r="F247" t="s">
        <v>2</v>
      </c>
      <c r="G247" t="s">
        <v>95</v>
      </c>
      <c r="H247" s="19">
        <v>5.7353642132519306E-3</v>
      </c>
      <c r="I247" s="19">
        <v>1.1470728426503861E-2</v>
      </c>
      <c r="J247" s="19">
        <v>1.7206092639755793E-2</v>
      </c>
      <c r="K247" s="19">
        <v>2.2941456853007722E-2</v>
      </c>
      <c r="L247" s="19">
        <v>2.8676821066259656E-2</v>
      </c>
    </row>
    <row r="248" spans="4:12" x14ac:dyDescent="0.3">
      <c r="E248" s="12">
        <v>2021</v>
      </c>
      <c r="F248" t="s">
        <v>2</v>
      </c>
      <c r="G248" t="s">
        <v>96</v>
      </c>
      <c r="H248" s="19">
        <v>7.6471522843359081E-3</v>
      </c>
      <c r="I248" s="19">
        <v>1.5294304568671816E-2</v>
      </c>
      <c r="J248" s="19">
        <v>2.2941456853007722E-2</v>
      </c>
      <c r="K248" s="19">
        <v>3.0588609137343632E-2</v>
      </c>
      <c r="L248" s="19">
        <v>3.8235761421679539E-2</v>
      </c>
    </row>
    <row r="249" spans="4:12" x14ac:dyDescent="0.3">
      <c r="D249" s="40" t="s">
        <v>3</v>
      </c>
      <c r="E249" s="40">
        <v>2021</v>
      </c>
      <c r="F249" s="40" t="s">
        <v>3</v>
      </c>
      <c r="G249" s="40" t="s">
        <v>92</v>
      </c>
      <c r="H249" s="42">
        <v>0</v>
      </c>
      <c r="I249" s="42">
        <v>1.820303154546286E-3</v>
      </c>
      <c r="J249" s="42">
        <v>2.7304547318194291E-3</v>
      </c>
      <c r="K249" s="42">
        <v>3.6406063090925721E-3</v>
      </c>
      <c r="L249" s="42">
        <v>4.5507578863657151E-3</v>
      </c>
    </row>
    <row r="250" spans="4:12" x14ac:dyDescent="0.3">
      <c r="D250" s="40"/>
      <c r="E250" s="40">
        <v>2021</v>
      </c>
      <c r="F250" s="40" t="s">
        <v>3</v>
      </c>
      <c r="G250" s="40" t="s">
        <v>93</v>
      </c>
      <c r="H250" s="42">
        <v>1.820303154546286E-3</v>
      </c>
      <c r="I250" s="42">
        <v>3.6406063090925721E-3</v>
      </c>
      <c r="J250" s="42">
        <v>5.4609094636388581E-3</v>
      </c>
      <c r="K250" s="42">
        <v>7.2812126181851441E-3</v>
      </c>
      <c r="L250" s="42">
        <v>9.1015157727314302E-3</v>
      </c>
    </row>
    <row r="251" spans="4:12" x14ac:dyDescent="0.3">
      <c r="D251" s="40"/>
      <c r="E251" s="40">
        <v>2021</v>
      </c>
      <c r="F251" s="40" t="s">
        <v>3</v>
      </c>
      <c r="G251" s="40" t="s">
        <v>94</v>
      </c>
      <c r="H251" s="42">
        <v>3.6406063090925721E-3</v>
      </c>
      <c r="I251" s="42">
        <v>7.2812126181851441E-3</v>
      </c>
      <c r="J251" s="42">
        <v>1.0921818927277716E-2</v>
      </c>
      <c r="K251" s="42">
        <v>1.4562425236370288E-2</v>
      </c>
      <c r="L251" s="42">
        <v>1.820303154546286E-2</v>
      </c>
    </row>
    <row r="252" spans="4:12" x14ac:dyDescent="0.3">
      <c r="D252" s="40"/>
      <c r="E252" s="40">
        <v>2021</v>
      </c>
      <c r="F252" s="40" t="s">
        <v>3</v>
      </c>
      <c r="G252" s="40" t="s">
        <v>95</v>
      </c>
      <c r="H252" s="42">
        <v>5.4609094636388581E-3</v>
      </c>
      <c r="I252" s="42">
        <v>1.0921818927277716E-2</v>
      </c>
      <c r="J252" s="42">
        <v>1.6382728390916576E-2</v>
      </c>
      <c r="K252" s="42">
        <v>2.1843637854555432E-2</v>
      </c>
      <c r="L252" s="42">
        <v>2.7304547318194289E-2</v>
      </c>
    </row>
    <row r="253" spans="4:12" x14ac:dyDescent="0.3">
      <c r="D253" s="40"/>
      <c r="E253" s="40">
        <v>2021</v>
      </c>
      <c r="F253" s="40" t="s">
        <v>3</v>
      </c>
      <c r="G253" s="40" t="s">
        <v>96</v>
      </c>
      <c r="H253" s="42">
        <v>7.2812126181851441E-3</v>
      </c>
      <c r="I253" s="42">
        <v>1.4562425236370288E-2</v>
      </c>
      <c r="J253" s="42">
        <v>2.1843637854555432E-2</v>
      </c>
      <c r="K253" s="42">
        <v>2.9124850472740577E-2</v>
      </c>
      <c r="L253" s="42">
        <v>3.6406063090925721E-2</v>
      </c>
    </row>
    <row r="254" spans="4:12" x14ac:dyDescent="0.3">
      <c r="D254" t="s">
        <v>4</v>
      </c>
      <c r="E254" s="12">
        <v>2021</v>
      </c>
      <c r="F254" t="s">
        <v>4</v>
      </c>
      <c r="G254" t="s">
        <v>92</v>
      </c>
      <c r="H254" s="19">
        <v>0</v>
      </c>
      <c r="I254" s="19">
        <v>1.6198619199637749E-3</v>
      </c>
      <c r="J254" s="19">
        <v>2.429792879945662E-3</v>
      </c>
      <c r="K254" s="19">
        <v>3.2397238399275497E-3</v>
      </c>
      <c r="L254" s="19">
        <v>4.0496547999094371E-3</v>
      </c>
    </row>
    <row r="255" spans="4:12" x14ac:dyDescent="0.3">
      <c r="E255" s="12">
        <v>2021</v>
      </c>
      <c r="F255" t="s">
        <v>4</v>
      </c>
      <c r="G255" t="s">
        <v>93</v>
      </c>
      <c r="H255" s="19">
        <v>1.6198619199637749E-3</v>
      </c>
      <c r="I255" s="19">
        <v>3.2397238399275497E-3</v>
      </c>
      <c r="J255" s="19">
        <v>4.8595857598913239E-3</v>
      </c>
      <c r="K255" s="19">
        <v>6.4794476798550995E-3</v>
      </c>
      <c r="L255" s="19">
        <v>8.0993095998188741E-3</v>
      </c>
    </row>
    <row r="256" spans="4:12" x14ac:dyDescent="0.3">
      <c r="E256" s="12">
        <v>2021</v>
      </c>
      <c r="F256" t="s">
        <v>4</v>
      </c>
      <c r="G256" t="s">
        <v>94</v>
      </c>
      <c r="H256" s="19">
        <v>3.2397238399275497E-3</v>
      </c>
      <c r="I256" s="19">
        <v>6.4794476798550995E-3</v>
      </c>
      <c r="J256" s="19">
        <v>9.7191715197826479E-3</v>
      </c>
      <c r="K256" s="19">
        <v>1.2958895359710199E-2</v>
      </c>
      <c r="L256" s="19">
        <v>1.6198619199637748E-2</v>
      </c>
    </row>
    <row r="257" spans="4:12" x14ac:dyDescent="0.3">
      <c r="E257" s="12">
        <v>2021</v>
      </c>
      <c r="F257" t="s">
        <v>4</v>
      </c>
      <c r="G257" t="s">
        <v>95</v>
      </c>
      <c r="H257" s="19">
        <v>4.8595857598913239E-3</v>
      </c>
      <c r="I257" s="19">
        <v>9.7191715197826479E-3</v>
      </c>
      <c r="J257" s="19">
        <v>1.4578757279673974E-2</v>
      </c>
      <c r="K257" s="19">
        <v>1.9438343039565296E-2</v>
      </c>
      <c r="L257" s="19">
        <v>2.4297928799456622E-2</v>
      </c>
    </row>
    <row r="258" spans="4:12" x14ac:dyDescent="0.3">
      <c r="E258" s="12">
        <v>2021</v>
      </c>
      <c r="F258" t="s">
        <v>4</v>
      </c>
      <c r="G258" t="s">
        <v>96</v>
      </c>
      <c r="H258" s="19">
        <v>6.4794476798550995E-3</v>
      </c>
      <c r="I258" s="19">
        <v>1.2958895359710199E-2</v>
      </c>
      <c r="J258" s="19">
        <v>1.9438343039565296E-2</v>
      </c>
      <c r="K258" s="19">
        <v>2.5917790719420398E-2</v>
      </c>
      <c r="L258" s="19">
        <v>3.2397238399275496E-2</v>
      </c>
    </row>
    <row r="259" spans="4:12" x14ac:dyDescent="0.3">
      <c r="D259" s="40" t="s">
        <v>5</v>
      </c>
      <c r="E259" s="40">
        <v>2022</v>
      </c>
      <c r="F259" s="40" t="s">
        <v>54</v>
      </c>
      <c r="G259" s="40" t="s">
        <v>92</v>
      </c>
      <c r="H259" s="42">
        <v>0</v>
      </c>
      <c r="I259" s="42">
        <v>1.6996479811201598E-3</v>
      </c>
      <c r="J259" s="42">
        <v>2.5494719716802395E-3</v>
      </c>
      <c r="K259" s="42">
        <v>3.3992959622403196E-3</v>
      </c>
      <c r="L259" s="42">
        <v>4.2491199528003993E-3</v>
      </c>
    </row>
    <row r="260" spans="4:12" x14ac:dyDescent="0.3">
      <c r="D260" s="40"/>
      <c r="E260" s="40">
        <v>2022</v>
      </c>
      <c r="F260" s="40" t="s">
        <v>54</v>
      </c>
      <c r="G260" s="40" t="s">
        <v>93</v>
      </c>
      <c r="H260" s="42">
        <v>1.6996479811201598E-3</v>
      </c>
      <c r="I260" s="42">
        <v>3.3992959622403196E-3</v>
      </c>
      <c r="J260" s="42">
        <v>5.098943943360479E-3</v>
      </c>
      <c r="K260" s="42">
        <v>6.7985919244806393E-3</v>
      </c>
      <c r="L260" s="42">
        <v>8.4982399056007987E-3</v>
      </c>
    </row>
    <row r="261" spans="4:12" x14ac:dyDescent="0.3">
      <c r="D261" s="40"/>
      <c r="E261" s="40">
        <v>2022</v>
      </c>
      <c r="F261" s="40" t="s">
        <v>54</v>
      </c>
      <c r="G261" s="40" t="s">
        <v>94</v>
      </c>
      <c r="H261" s="42">
        <v>3.3992959622403196E-3</v>
      </c>
      <c r="I261" s="42">
        <v>6.7985919244806393E-3</v>
      </c>
      <c r="J261" s="42">
        <v>1.0197887886720958E-2</v>
      </c>
      <c r="K261" s="42">
        <v>1.3597183848961279E-2</v>
      </c>
      <c r="L261" s="42">
        <v>1.6996479811201597E-2</v>
      </c>
    </row>
    <row r="262" spans="4:12" x14ac:dyDescent="0.3">
      <c r="D262" s="40"/>
      <c r="E262" s="40">
        <v>2022</v>
      </c>
      <c r="F262" s="40" t="s">
        <v>54</v>
      </c>
      <c r="G262" s="40" t="s">
        <v>95</v>
      </c>
      <c r="H262" s="42">
        <v>5.098943943360479E-3</v>
      </c>
      <c r="I262" s="42">
        <v>1.0197887886720958E-2</v>
      </c>
      <c r="J262" s="42">
        <v>1.5296831830081438E-2</v>
      </c>
      <c r="K262" s="42">
        <v>2.0395775773441916E-2</v>
      </c>
      <c r="L262" s="42">
        <v>2.5494719716802394E-2</v>
      </c>
    </row>
    <row r="263" spans="4:12" x14ac:dyDescent="0.3">
      <c r="D263" s="40"/>
      <c r="E263" s="40">
        <v>2022</v>
      </c>
      <c r="F263" s="40" t="s">
        <v>54</v>
      </c>
      <c r="G263" s="40" t="s">
        <v>96</v>
      </c>
      <c r="H263" s="42">
        <v>6.7985919244806393E-3</v>
      </c>
      <c r="I263" s="42">
        <v>1.3597183848961279E-2</v>
      </c>
      <c r="J263" s="42">
        <v>2.0395775773441916E-2</v>
      </c>
      <c r="K263" s="42">
        <v>2.7194367697922557E-2</v>
      </c>
      <c r="L263" s="42">
        <v>3.3992959622403195E-2</v>
      </c>
    </row>
    <row r="264" spans="4:12" x14ac:dyDescent="0.3">
      <c r="D264" t="s">
        <v>33</v>
      </c>
      <c r="E264" s="12">
        <v>2022</v>
      </c>
      <c r="F264" s="12" t="s">
        <v>33</v>
      </c>
      <c r="G264" t="s">
        <v>92</v>
      </c>
      <c r="H264" s="19">
        <v>0</v>
      </c>
      <c r="I264" s="19">
        <v>1.7500143783132688E-3</v>
      </c>
      <c r="J264" s="19">
        <v>2.6250215674699031E-3</v>
      </c>
      <c r="K264" s="19">
        <v>3.5000287566265375E-3</v>
      </c>
      <c r="L264" s="19">
        <v>4.3750359457831716E-3</v>
      </c>
    </row>
    <row r="265" spans="4:12" x14ac:dyDescent="0.3">
      <c r="E265" s="12">
        <v>2022</v>
      </c>
      <c r="F265" s="12" t="s">
        <v>33</v>
      </c>
      <c r="G265" t="s">
        <v>93</v>
      </c>
      <c r="H265">
        <v>1.7500143783132688E-3</v>
      </c>
      <c r="I265">
        <v>3.5000287566265375E-3</v>
      </c>
      <c r="J265">
        <v>5.2500431349398061E-3</v>
      </c>
      <c r="K265">
        <v>7.0000575132530751E-3</v>
      </c>
      <c r="L265">
        <v>8.7500718915663432E-3</v>
      </c>
    </row>
    <row r="266" spans="4:12" x14ac:dyDescent="0.3">
      <c r="E266" s="12">
        <v>2022</v>
      </c>
      <c r="F266" s="12" t="s">
        <v>33</v>
      </c>
      <c r="G266" t="s">
        <v>94</v>
      </c>
      <c r="H266">
        <v>3.5000287566265375E-3</v>
      </c>
      <c r="I266">
        <v>7.0000575132530751E-3</v>
      </c>
      <c r="J266">
        <v>1.0500086269879612E-2</v>
      </c>
      <c r="K266">
        <v>1.400011502650615E-2</v>
      </c>
      <c r="L266">
        <v>1.7500143783132686E-2</v>
      </c>
    </row>
    <row r="267" spans="4:12" x14ac:dyDescent="0.3">
      <c r="E267" s="12">
        <v>2022</v>
      </c>
      <c r="F267" s="12" t="s">
        <v>33</v>
      </c>
      <c r="G267" t="s">
        <v>95</v>
      </c>
      <c r="H267">
        <v>5.2500431349398061E-3</v>
      </c>
      <c r="I267">
        <v>1.0500086269879612E-2</v>
      </c>
      <c r="J267">
        <v>1.5750129404819419E-2</v>
      </c>
      <c r="K267">
        <v>2.1000172539759224E-2</v>
      </c>
      <c r="L267">
        <v>2.625021567469903E-2</v>
      </c>
    </row>
    <row r="268" spans="4:12" x14ac:dyDescent="0.3">
      <c r="E268" s="12">
        <v>2022</v>
      </c>
      <c r="F268" s="12" t="s">
        <v>33</v>
      </c>
      <c r="G268" t="s">
        <v>96</v>
      </c>
      <c r="H268">
        <v>7.0000575132530751E-3</v>
      </c>
      <c r="I268">
        <v>1.400011502650615E-2</v>
      </c>
      <c r="J268">
        <v>2.1000172539759224E-2</v>
      </c>
      <c r="K268">
        <v>2.80002300530123E-2</v>
      </c>
      <c r="L268">
        <v>3.5000287566265373E-2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07"/>
  <sheetViews>
    <sheetView workbookViewId="0">
      <pane xSplit="6" ySplit="2" topLeftCell="J186" activePane="bottomRight" state="frozen"/>
      <selection pane="topRight" activeCell="G1" sqref="G1"/>
      <selection pane="bottomLeft" activeCell="A3" sqref="A3"/>
      <selection pane="bottomRight" activeCell="F209" sqref="F209"/>
    </sheetView>
  </sheetViews>
  <sheetFormatPr baseColWidth="10" defaultRowHeight="14.4" x14ac:dyDescent="0.3"/>
  <cols>
    <col min="6" max="6" width="22.33203125" customWidth="1"/>
    <col min="7" max="7" width="20" customWidth="1"/>
    <col min="8" max="8" width="12.33203125" customWidth="1"/>
  </cols>
  <sheetData>
    <row r="2" spans="2:11" x14ac:dyDescent="0.3">
      <c r="D2" t="s">
        <v>28</v>
      </c>
      <c r="E2" t="s">
        <v>29</v>
      </c>
      <c r="F2" t="s">
        <v>15</v>
      </c>
      <c r="G2" t="s">
        <v>22</v>
      </c>
      <c r="H2" t="s">
        <v>24</v>
      </c>
      <c r="I2" t="s">
        <v>25</v>
      </c>
      <c r="J2" t="s">
        <v>26</v>
      </c>
      <c r="K2" t="s">
        <v>27</v>
      </c>
    </row>
    <row r="3" spans="2:11" x14ac:dyDescent="0.3">
      <c r="B3" t="s">
        <v>0</v>
      </c>
      <c r="C3" t="s">
        <v>2</v>
      </c>
      <c r="D3">
        <v>2018</v>
      </c>
      <c r="E3" t="s">
        <v>2</v>
      </c>
      <c r="F3" t="s">
        <v>17</v>
      </c>
      <c r="G3" t="s">
        <v>23</v>
      </c>
      <c r="H3">
        <v>1.754434867025136E-3</v>
      </c>
      <c r="I3">
        <v>2.6316523005377036E-3</v>
      </c>
      <c r="J3">
        <v>3.5088697340502719E-3</v>
      </c>
      <c r="K3">
        <v>4.3860871675628398E-3</v>
      </c>
    </row>
    <row r="4" spans="2:11" x14ac:dyDescent="0.3">
      <c r="D4">
        <v>2018</v>
      </c>
      <c r="E4" t="s">
        <v>2</v>
      </c>
      <c r="F4" t="s">
        <v>18</v>
      </c>
      <c r="G4">
        <v>1.754434867025136E-3</v>
      </c>
      <c r="H4">
        <v>3.5088697340502719E-3</v>
      </c>
      <c r="I4">
        <v>5.2633046010754072E-3</v>
      </c>
      <c r="J4">
        <v>7.0177394681005438E-3</v>
      </c>
      <c r="K4">
        <v>8.7721743351256796E-3</v>
      </c>
    </row>
    <row r="5" spans="2:11" x14ac:dyDescent="0.3">
      <c r="D5">
        <v>2018</v>
      </c>
      <c r="E5" t="s">
        <v>2</v>
      </c>
      <c r="F5" t="s">
        <v>19</v>
      </c>
      <c r="G5">
        <v>3.5088697340502719E-3</v>
      </c>
      <c r="H5">
        <v>7.0177394681005438E-3</v>
      </c>
      <c r="I5">
        <v>1.0526609202150814E-2</v>
      </c>
      <c r="J5">
        <v>1.4035478936201088E-2</v>
      </c>
      <c r="K5">
        <v>1.7544348670251359E-2</v>
      </c>
    </row>
    <row r="6" spans="2:11" x14ac:dyDescent="0.3">
      <c r="D6">
        <v>2018</v>
      </c>
      <c r="E6" t="s">
        <v>2</v>
      </c>
      <c r="F6" t="s">
        <v>20</v>
      </c>
      <c r="G6">
        <v>5.2633046010754072E-3</v>
      </c>
      <c r="H6">
        <v>1.0526609202150814E-2</v>
      </c>
      <c r="I6">
        <v>1.5789913803226224E-2</v>
      </c>
      <c r="J6">
        <v>2.1053218404301629E-2</v>
      </c>
      <c r="K6">
        <v>2.6414577319091831E-2</v>
      </c>
    </row>
    <row r="7" spans="2:11" x14ac:dyDescent="0.3">
      <c r="D7">
        <v>2018</v>
      </c>
      <c r="E7" t="s">
        <v>2</v>
      </c>
      <c r="F7" t="s">
        <v>21</v>
      </c>
      <c r="G7">
        <v>7.0177394681005438E-3</v>
      </c>
      <c r="H7">
        <v>1.4035478936201088E-2</v>
      </c>
      <c r="I7">
        <v>2.1053218404301629E-2</v>
      </c>
      <c r="J7">
        <v>2.8070957872402175E-2</v>
      </c>
      <c r="K7">
        <v>3.5088697340502718E-2</v>
      </c>
    </row>
    <row r="8" spans="2:11" x14ac:dyDescent="0.3">
      <c r="C8" t="s">
        <v>3</v>
      </c>
      <c r="D8">
        <v>2018</v>
      </c>
      <c r="E8" t="s">
        <v>3</v>
      </c>
      <c r="F8" t="s">
        <v>17</v>
      </c>
      <c r="G8">
        <v>0</v>
      </c>
      <c r="H8">
        <v>1.5920886551387939E-3</v>
      </c>
      <c r="I8">
        <v>2.3881329827081907E-3</v>
      </c>
      <c r="J8">
        <v>3.1841773102775878E-3</v>
      </c>
      <c r="K8">
        <v>3.9802216378469844E-3</v>
      </c>
    </row>
    <row r="9" spans="2:11" x14ac:dyDescent="0.3">
      <c r="D9">
        <v>2018</v>
      </c>
      <c r="E9" t="s">
        <v>3</v>
      </c>
      <c r="F9" t="s">
        <v>18</v>
      </c>
      <c r="G9">
        <v>1.5920886551387939E-3</v>
      </c>
      <c r="H9">
        <v>3.1841773102775878E-3</v>
      </c>
      <c r="I9">
        <v>4.7762659654163814E-3</v>
      </c>
      <c r="J9">
        <v>6.3683546205551755E-3</v>
      </c>
      <c r="K9">
        <v>7.9604432756939687E-3</v>
      </c>
    </row>
    <row r="10" spans="2:11" x14ac:dyDescent="0.3">
      <c r="D10">
        <v>2018</v>
      </c>
      <c r="E10" t="s">
        <v>3</v>
      </c>
      <c r="F10" t="s">
        <v>19</v>
      </c>
      <c r="G10">
        <v>3.1841773102775878E-3</v>
      </c>
      <c r="H10">
        <v>6.3683546205551755E-3</v>
      </c>
      <c r="I10">
        <v>9.5525319308327628E-3</v>
      </c>
      <c r="J10">
        <v>1.2736709241110351E-2</v>
      </c>
      <c r="K10">
        <v>1.5920886551387937E-2</v>
      </c>
    </row>
    <row r="11" spans="2:11" x14ac:dyDescent="0.3">
      <c r="D11">
        <v>2018</v>
      </c>
      <c r="E11" t="s">
        <v>3</v>
      </c>
      <c r="F11" t="s">
        <v>20</v>
      </c>
      <c r="G11">
        <v>4.7762659654163814E-3</v>
      </c>
      <c r="H11">
        <v>9.5525319308327628E-3</v>
      </c>
      <c r="I11">
        <v>1.4328797896249143E-2</v>
      </c>
      <c r="J11">
        <v>1.9105063861665526E-2</v>
      </c>
      <c r="K11">
        <v>2.3881329827081906E-2</v>
      </c>
    </row>
    <row r="12" spans="2:11" x14ac:dyDescent="0.3">
      <c r="D12">
        <v>2018</v>
      </c>
      <c r="E12" t="s">
        <v>3</v>
      </c>
      <c r="F12" t="s">
        <v>21</v>
      </c>
      <c r="G12">
        <v>6.3683546205551755E-3</v>
      </c>
      <c r="H12">
        <v>1.2736709241110351E-2</v>
      </c>
      <c r="I12">
        <v>1.9105063861665526E-2</v>
      </c>
      <c r="J12">
        <v>2.5473418482220702E-2</v>
      </c>
      <c r="K12">
        <v>3.1841773102775875E-2</v>
      </c>
    </row>
    <row r="13" spans="2:11" x14ac:dyDescent="0.3">
      <c r="C13" t="s">
        <v>4</v>
      </c>
      <c r="D13">
        <v>2018</v>
      </c>
      <c r="E13" t="s">
        <v>4</v>
      </c>
      <c r="F13" t="s">
        <v>17</v>
      </c>
      <c r="G13">
        <v>0</v>
      </c>
      <c r="H13">
        <v>1.4347928478441268E-3</v>
      </c>
      <c r="I13">
        <v>2.1521892717661899E-3</v>
      </c>
      <c r="J13">
        <v>2.8695856956882536E-3</v>
      </c>
      <c r="K13">
        <v>3.5869821196103167E-3</v>
      </c>
    </row>
    <row r="14" spans="2:11" x14ac:dyDescent="0.3">
      <c r="D14">
        <v>2018</v>
      </c>
      <c r="E14" t="s">
        <v>4</v>
      </c>
      <c r="F14" t="s">
        <v>18</v>
      </c>
      <c r="G14">
        <v>1.4347928478441268E-3</v>
      </c>
      <c r="H14">
        <v>2.8695856956882536E-3</v>
      </c>
      <c r="I14">
        <v>4.3043785435323799E-3</v>
      </c>
      <c r="J14">
        <v>5.7391713913765071E-3</v>
      </c>
      <c r="K14">
        <v>7.1739642392206334E-3</v>
      </c>
    </row>
    <row r="15" spans="2:11" x14ac:dyDescent="0.3">
      <c r="D15">
        <v>2018</v>
      </c>
      <c r="E15" t="s">
        <v>4</v>
      </c>
      <c r="F15" t="s">
        <v>19</v>
      </c>
      <c r="G15">
        <v>2.8695856956882536E-3</v>
      </c>
      <c r="H15">
        <v>5.7391713913765071E-3</v>
      </c>
      <c r="I15">
        <v>8.6087570870647598E-3</v>
      </c>
      <c r="J15">
        <v>1.1478342782753014E-2</v>
      </c>
      <c r="K15">
        <v>1.4347928478441267E-2</v>
      </c>
    </row>
    <row r="16" spans="2:11" x14ac:dyDescent="0.3">
      <c r="D16">
        <v>2018</v>
      </c>
      <c r="E16" t="s">
        <v>4</v>
      </c>
      <c r="F16" t="s">
        <v>20</v>
      </c>
      <c r="G16">
        <v>4.3043785435323799E-3</v>
      </c>
      <c r="H16">
        <v>8.6087570870647598E-3</v>
      </c>
      <c r="I16">
        <v>1.291313563059714E-2</v>
      </c>
      <c r="J16">
        <v>1.721751417412952E-2</v>
      </c>
      <c r="K16">
        <v>2.1521892717661899E-2</v>
      </c>
    </row>
    <row r="17" spans="2:11" x14ac:dyDescent="0.3">
      <c r="D17">
        <v>2018</v>
      </c>
      <c r="E17" t="s">
        <v>4</v>
      </c>
      <c r="F17" t="s">
        <v>21</v>
      </c>
      <c r="G17">
        <v>5.7391713913765071E-3</v>
      </c>
      <c r="H17">
        <v>1.1478342782753014E-2</v>
      </c>
      <c r="I17">
        <v>1.721751417412952E-2</v>
      </c>
      <c r="J17">
        <v>2.2956685565506028E-2</v>
      </c>
      <c r="K17">
        <v>2.8695856956882534E-2</v>
      </c>
    </row>
    <row r="18" spans="2:11" x14ac:dyDescent="0.3">
      <c r="B18" t="s">
        <v>1</v>
      </c>
      <c r="C18" t="s">
        <v>5</v>
      </c>
      <c r="D18">
        <v>2019</v>
      </c>
      <c r="E18" t="s">
        <v>5</v>
      </c>
      <c r="F18" t="s">
        <v>17</v>
      </c>
      <c r="G18">
        <v>0</v>
      </c>
      <c r="H18">
        <v>1.7750669526116628E-3</v>
      </c>
      <c r="I18">
        <v>2.6626004289174937E-3</v>
      </c>
      <c r="J18">
        <v>3.5501339052233256E-3</v>
      </c>
      <c r="K18">
        <v>4.4376673815291565E-3</v>
      </c>
    </row>
    <row r="19" spans="2:11" x14ac:dyDescent="0.3">
      <c r="D19">
        <v>2019</v>
      </c>
      <c r="E19" t="s">
        <v>5</v>
      </c>
      <c r="F19" t="s">
        <v>18</v>
      </c>
      <c r="G19">
        <v>1.7750669526116628E-3</v>
      </c>
      <c r="H19">
        <v>3.5501339052233256E-3</v>
      </c>
      <c r="I19">
        <v>5.3252008578349875E-3</v>
      </c>
      <c r="J19">
        <v>7.1002678104466511E-3</v>
      </c>
      <c r="K19">
        <v>8.8753347630583131E-3</v>
      </c>
    </row>
    <row r="20" spans="2:11" x14ac:dyDescent="0.3">
      <c r="D20">
        <v>2019</v>
      </c>
      <c r="E20" t="s">
        <v>5</v>
      </c>
      <c r="F20" t="s">
        <v>19</v>
      </c>
      <c r="G20">
        <v>3.5501339052233256E-3</v>
      </c>
      <c r="H20">
        <v>7.1002678104466511E-3</v>
      </c>
      <c r="I20">
        <v>1.0650401715669975E-2</v>
      </c>
      <c r="J20">
        <v>1.4200535620893302E-2</v>
      </c>
      <c r="K20">
        <v>1.7750669526116626E-2</v>
      </c>
    </row>
    <row r="21" spans="2:11" x14ac:dyDescent="0.3">
      <c r="D21">
        <v>2019</v>
      </c>
      <c r="E21" t="s">
        <v>5</v>
      </c>
      <c r="F21" t="s">
        <v>20</v>
      </c>
      <c r="G21">
        <v>5.3252008578349875E-3</v>
      </c>
      <c r="H21">
        <v>1.0650401715669975E-2</v>
      </c>
      <c r="I21">
        <v>1.5975602573504964E-2</v>
      </c>
      <c r="J21">
        <v>2.130080343133995E-2</v>
      </c>
      <c r="K21">
        <v>2.6626004289174939E-2</v>
      </c>
    </row>
    <row r="22" spans="2:11" x14ac:dyDescent="0.3">
      <c r="D22">
        <v>2019</v>
      </c>
      <c r="E22" t="s">
        <v>5</v>
      </c>
      <c r="F22" t="s">
        <v>21</v>
      </c>
      <c r="G22">
        <v>7.1002678104466511E-3</v>
      </c>
      <c r="H22">
        <v>1.4200535620893302E-2</v>
      </c>
      <c r="I22">
        <v>2.130080343133995E-2</v>
      </c>
      <c r="J22">
        <v>2.8401071241786605E-2</v>
      </c>
      <c r="K22">
        <v>3.5501339052233252E-2</v>
      </c>
    </row>
    <row r="23" spans="2:11" x14ac:dyDescent="0.3">
      <c r="C23" t="s">
        <v>6</v>
      </c>
      <c r="D23">
        <v>2019</v>
      </c>
      <c r="E23" t="s">
        <v>33</v>
      </c>
      <c r="F23" t="s">
        <v>17</v>
      </c>
      <c r="G23">
        <v>0</v>
      </c>
      <c r="H23">
        <v>1.616821828695669E-3</v>
      </c>
      <c r="I23">
        <v>2.4252327430435033E-3</v>
      </c>
      <c r="J23">
        <v>3.233643657391338E-3</v>
      </c>
      <c r="K23">
        <v>4.0420545717391723E-3</v>
      </c>
    </row>
    <row r="24" spans="2:11" x14ac:dyDescent="0.3">
      <c r="D24">
        <v>2019</v>
      </c>
      <c r="E24" t="s">
        <v>33</v>
      </c>
      <c r="F24" t="s">
        <v>18</v>
      </c>
      <c r="G24">
        <v>1.616821828695669E-3</v>
      </c>
      <c r="H24">
        <v>3.233643657391338E-3</v>
      </c>
      <c r="I24">
        <v>4.8504654860870066E-3</v>
      </c>
      <c r="J24">
        <v>6.467287314782676E-3</v>
      </c>
      <c r="K24">
        <v>8.0841091434783446E-3</v>
      </c>
    </row>
    <row r="25" spans="2:11" x14ac:dyDescent="0.3">
      <c r="D25">
        <v>2019</v>
      </c>
      <c r="E25" t="s">
        <v>33</v>
      </c>
      <c r="F25" t="s">
        <v>19</v>
      </c>
      <c r="G25">
        <v>3.233643657391338E-3</v>
      </c>
      <c r="H25">
        <v>6.467287314782676E-3</v>
      </c>
      <c r="I25">
        <v>9.7009309721740131E-3</v>
      </c>
      <c r="J25">
        <v>1.2934574629565352E-2</v>
      </c>
      <c r="K25">
        <v>1.6168218286956689E-2</v>
      </c>
    </row>
    <row r="26" spans="2:11" x14ac:dyDescent="0.3">
      <c r="D26">
        <v>2019</v>
      </c>
      <c r="E26" t="s">
        <v>33</v>
      </c>
      <c r="F26" t="s">
        <v>20</v>
      </c>
      <c r="G26">
        <v>4.8504654860870066E-3</v>
      </c>
      <c r="H26">
        <v>9.7009309721740131E-3</v>
      </c>
      <c r="I26">
        <v>1.4551396458261021E-2</v>
      </c>
      <c r="J26">
        <v>1.9401861944348026E-2</v>
      </c>
      <c r="K26">
        <v>2.4252327430435032E-2</v>
      </c>
    </row>
    <row r="27" spans="2:11" x14ac:dyDescent="0.3">
      <c r="D27">
        <v>2019</v>
      </c>
      <c r="E27" t="s">
        <v>33</v>
      </c>
      <c r="F27" t="s">
        <v>21</v>
      </c>
      <c r="G27">
        <v>6.467287314782676E-3</v>
      </c>
      <c r="H27">
        <v>1.2934574629565352E-2</v>
      </c>
      <c r="I27">
        <v>1.9401861944348026E-2</v>
      </c>
      <c r="J27">
        <v>2.5869149259130704E-2</v>
      </c>
      <c r="K27">
        <v>3.2336436573913378E-2</v>
      </c>
    </row>
    <row r="28" spans="2:11" x14ac:dyDescent="0.3">
      <c r="C28" t="s">
        <v>7</v>
      </c>
      <c r="D28">
        <v>2019</v>
      </c>
      <c r="E28" t="s">
        <v>7</v>
      </c>
      <c r="F28" t="s">
        <v>17</v>
      </c>
      <c r="G28">
        <v>0</v>
      </c>
      <c r="H28">
        <v>1.6612608530583196E-3</v>
      </c>
      <c r="I28">
        <v>2.4918912795874795E-3</v>
      </c>
      <c r="J28">
        <v>3.3225217061166393E-3</v>
      </c>
      <c r="K28">
        <v>4.1531521326457991E-3</v>
      </c>
    </row>
    <row r="29" spans="2:11" x14ac:dyDescent="0.3">
      <c r="D29">
        <v>2019</v>
      </c>
      <c r="E29" t="s">
        <v>7</v>
      </c>
      <c r="F29" t="s">
        <v>18</v>
      </c>
      <c r="G29">
        <v>1.6612608530583196E-3</v>
      </c>
      <c r="H29">
        <v>3.3225217061166393E-3</v>
      </c>
      <c r="I29">
        <v>4.9837825591749589E-3</v>
      </c>
      <c r="J29">
        <v>6.6450434122332785E-3</v>
      </c>
      <c r="K29">
        <v>8.3063042652915982E-3</v>
      </c>
    </row>
    <row r="30" spans="2:11" x14ac:dyDescent="0.3">
      <c r="D30">
        <v>2019</v>
      </c>
      <c r="E30" t="s">
        <v>7</v>
      </c>
      <c r="F30" t="s">
        <v>19</v>
      </c>
      <c r="G30">
        <v>3.3225217061166393E-3</v>
      </c>
      <c r="H30">
        <v>6.6450434122332785E-3</v>
      </c>
      <c r="I30">
        <v>9.9675651183499178E-3</v>
      </c>
      <c r="J30">
        <v>1.3290086824466557E-2</v>
      </c>
      <c r="K30">
        <v>1.6612608530583196E-2</v>
      </c>
    </row>
    <row r="31" spans="2:11" x14ac:dyDescent="0.3">
      <c r="D31">
        <v>2019</v>
      </c>
      <c r="E31" t="s">
        <v>7</v>
      </c>
      <c r="F31" t="s">
        <v>20</v>
      </c>
      <c r="G31">
        <v>4.9837825591749589E-3</v>
      </c>
      <c r="H31">
        <v>9.9675651183499178E-3</v>
      </c>
      <c r="I31">
        <v>1.4951347677524877E-2</v>
      </c>
      <c r="J31">
        <v>1.9935130236699836E-2</v>
      </c>
      <c r="K31">
        <v>2.4918912795874795E-2</v>
      </c>
    </row>
    <row r="32" spans="2:11" x14ac:dyDescent="0.3">
      <c r="D32">
        <v>2019</v>
      </c>
      <c r="E32" t="s">
        <v>7</v>
      </c>
      <c r="F32" t="s">
        <v>21</v>
      </c>
      <c r="G32">
        <v>6.6450434122332785E-3</v>
      </c>
      <c r="H32">
        <v>1.3290086824466557E-2</v>
      </c>
      <c r="I32">
        <v>1.9935130236699836E-2</v>
      </c>
      <c r="J32">
        <v>2.6580173648933114E-2</v>
      </c>
      <c r="K32">
        <v>3.3225217061166393E-2</v>
      </c>
    </row>
    <row r="33" spans="3:11" x14ac:dyDescent="0.3">
      <c r="C33" t="s">
        <v>8</v>
      </c>
      <c r="D33">
        <v>2019</v>
      </c>
      <c r="E33" t="s">
        <v>32</v>
      </c>
      <c r="F33" t="s">
        <v>17</v>
      </c>
      <c r="G33">
        <v>0</v>
      </c>
      <c r="H33">
        <v>1.6514920962980785E-3</v>
      </c>
      <c r="I33">
        <v>2.4772381444471176E-3</v>
      </c>
      <c r="J33">
        <v>3.302984192596157E-3</v>
      </c>
      <c r="K33">
        <v>4.1287302407451961E-3</v>
      </c>
    </row>
    <row r="34" spans="3:11" x14ac:dyDescent="0.3">
      <c r="D34">
        <v>2019</v>
      </c>
      <c r="E34" t="s">
        <v>32</v>
      </c>
      <c r="F34" t="s">
        <v>18</v>
      </c>
      <c r="G34">
        <v>1.6514920962980785E-3</v>
      </c>
      <c r="H34">
        <v>3.302984192596157E-3</v>
      </c>
      <c r="I34">
        <v>4.9544762888942351E-3</v>
      </c>
      <c r="J34">
        <v>6.6059683851923141E-3</v>
      </c>
      <c r="K34">
        <v>8.2574604814903921E-3</v>
      </c>
    </row>
    <row r="35" spans="3:11" x14ac:dyDescent="0.3">
      <c r="D35">
        <v>2019</v>
      </c>
      <c r="E35" t="s">
        <v>32</v>
      </c>
      <c r="F35" t="s">
        <v>19</v>
      </c>
      <c r="G35">
        <v>3.302984192596157E-3</v>
      </c>
      <c r="H35">
        <v>6.6059683851923141E-3</v>
      </c>
      <c r="I35">
        <v>9.9089525777884702E-3</v>
      </c>
      <c r="J35">
        <v>1.3211936770384628E-2</v>
      </c>
      <c r="K35">
        <v>1.6514920962980784E-2</v>
      </c>
    </row>
    <row r="36" spans="3:11" x14ac:dyDescent="0.3">
      <c r="D36">
        <v>2019</v>
      </c>
      <c r="E36" t="s">
        <v>32</v>
      </c>
      <c r="F36" t="s">
        <v>20</v>
      </c>
      <c r="G36">
        <v>4.9544762888942351E-3</v>
      </c>
      <c r="H36">
        <v>9.9089525777884702E-3</v>
      </c>
      <c r="I36">
        <v>1.4863428866682706E-2</v>
      </c>
      <c r="J36">
        <v>1.981790515557694E-2</v>
      </c>
      <c r="K36">
        <v>2.4772381444471178E-2</v>
      </c>
    </row>
    <row r="37" spans="3:11" x14ac:dyDescent="0.3">
      <c r="D37">
        <v>2019</v>
      </c>
      <c r="E37" t="s">
        <v>32</v>
      </c>
      <c r="F37" t="s">
        <v>21</v>
      </c>
      <c r="G37">
        <v>6.6059683851923141E-3</v>
      </c>
      <c r="H37">
        <v>1.3211936770384628E-2</v>
      </c>
      <c r="I37">
        <v>1.981790515557694E-2</v>
      </c>
      <c r="J37">
        <v>2.6423873540769256E-2</v>
      </c>
      <c r="K37">
        <v>3.3029841925961569E-2</v>
      </c>
    </row>
    <row r="38" spans="3:11" x14ac:dyDescent="0.3">
      <c r="C38" t="s">
        <v>9</v>
      </c>
      <c r="D38">
        <v>2019</v>
      </c>
      <c r="E38" t="s">
        <v>9</v>
      </c>
      <c r="F38" t="s">
        <v>17</v>
      </c>
      <c r="G38">
        <v>0</v>
      </c>
      <c r="H38">
        <v>1.5300963554133813E-3</v>
      </c>
      <c r="I38">
        <v>2.2951445331200718E-3</v>
      </c>
      <c r="J38">
        <v>3.0601927108267627E-3</v>
      </c>
      <c r="K38">
        <v>3.8252408885334531E-3</v>
      </c>
    </row>
    <row r="39" spans="3:11" x14ac:dyDescent="0.3">
      <c r="D39">
        <v>2019</v>
      </c>
      <c r="E39" t="s">
        <v>9</v>
      </c>
      <c r="F39" t="s">
        <v>18</v>
      </c>
      <c r="G39">
        <v>1.5300963554133813E-3</v>
      </c>
      <c r="H39">
        <v>3.0601927108267627E-3</v>
      </c>
      <c r="I39">
        <v>4.5902890662401436E-3</v>
      </c>
      <c r="J39">
        <v>6.1203854216535254E-3</v>
      </c>
      <c r="K39">
        <v>7.6504817770669063E-3</v>
      </c>
    </row>
    <row r="40" spans="3:11" x14ac:dyDescent="0.3">
      <c r="D40">
        <v>2019</v>
      </c>
      <c r="E40" t="s">
        <v>9</v>
      </c>
      <c r="F40" t="s">
        <v>19</v>
      </c>
      <c r="G40">
        <v>3.0601927108267627E-3</v>
      </c>
      <c r="H40">
        <v>6.1203854216535254E-3</v>
      </c>
      <c r="I40">
        <v>9.1805781324802872E-3</v>
      </c>
      <c r="J40">
        <v>1.2240770843307051E-2</v>
      </c>
      <c r="K40">
        <v>1.5300963554133813E-2</v>
      </c>
    </row>
    <row r="41" spans="3:11" x14ac:dyDescent="0.3">
      <c r="D41">
        <v>2019</v>
      </c>
      <c r="E41" t="s">
        <v>9</v>
      </c>
      <c r="F41" t="s">
        <v>20</v>
      </c>
      <c r="G41">
        <v>4.5902890662401436E-3</v>
      </c>
      <c r="H41">
        <v>9.1805781324802872E-3</v>
      </c>
      <c r="I41">
        <v>1.3770867198720432E-2</v>
      </c>
      <c r="J41">
        <v>1.8361156264960574E-2</v>
      </c>
      <c r="K41">
        <v>2.2951445331200721E-2</v>
      </c>
    </row>
    <row r="42" spans="3:11" x14ac:dyDescent="0.3">
      <c r="D42">
        <v>2019</v>
      </c>
      <c r="E42" t="s">
        <v>9</v>
      </c>
      <c r="F42" t="s">
        <v>21</v>
      </c>
      <c r="G42">
        <v>6.1203854216535254E-3</v>
      </c>
      <c r="H42">
        <v>1.2240770843307051E-2</v>
      </c>
      <c r="I42">
        <v>1.8361156264960574E-2</v>
      </c>
      <c r="J42">
        <v>2.4481541686614101E-2</v>
      </c>
      <c r="K42">
        <v>3.0601927108267625E-2</v>
      </c>
    </row>
    <row r="43" spans="3:11" x14ac:dyDescent="0.3">
      <c r="C43" t="s">
        <v>10</v>
      </c>
      <c r="D43">
        <v>2019</v>
      </c>
      <c r="E43" t="s">
        <v>10</v>
      </c>
      <c r="F43" t="s">
        <v>17</v>
      </c>
      <c r="G43">
        <v>0</v>
      </c>
      <c r="H43">
        <v>1.5886178910033421E-3</v>
      </c>
      <c r="I43">
        <v>2.3829268365050129E-3</v>
      </c>
      <c r="J43">
        <v>3.1772357820066843E-3</v>
      </c>
      <c r="K43">
        <v>3.9715447275083552E-3</v>
      </c>
    </row>
    <row r="44" spans="3:11" x14ac:dyDescent="0.3">
      <c r="D44">
        <v>2019</v>
      </c>
      <c r="E44" t="s">
        <v>10</v>
      </c>
      <c r="F44" t="s">
        <v>18</v>
      </c>
      <c r="G44">
        <v>1.5886178910033421E-3</v>
      </c>
      <c r="H44">
        <v>3.1772357820066843E-3</v>
      </c>
      <c r="I44">
        <v>4.7658536730100258E-3</v>
      </c>
      <c r="J44">
        <v>6.3544715640133686E-3</v>
      </c>
      <c r="K44">
        <v>7.9430894550167105E-3</v>
      </c>
    </row>
    <row r="45" spans="3:11" x14ac:dyDescent="0.3">
      <c r="D45">
        <v>2019</v>
      </c>
      <c r="E45" t="s">
        <v>10</v>
      </c>
      <c r="F45" t="s">
        <v>19</v>
      </c>
      <c r="G45">
        <v>3.1772357820066843E-3</v>
      </c>
      <c r="H45">
        <v>6.3544715640133686E-3</v>
      </c>
      <c r="I45">
        <v>9.5317073460200515E-3</v>
      </c>
      <c r="J45">
        <v>1.2708943128026737E-2</v>
      </c>
      <c r="K45">
        <v>1.5886178910033421E-2</v>
      </c>
    </row>
    <row r="46" spans="3:11" x14ac:dyDescent="0.3">
      <c r="D46">
        <v>2019</v>
      </c>
      <c r="E46" t="s">
        <v>10</v>
      </c>
      <c r="F46" t="s">
        <v>20</v>
      </c>
      <c r="G46">
        <v>4.7658536730100258E-3</v>
      </c>
      <c r="H46">
        <v>9.5317073460200515E-3</v>
      </c>
      <c r="I46">
        <v>1.429756101903008E-2</v>
      </c>
      <c r="J46">
        <v>1.9063414692040103E-2</v>
      </c>
      <c r="K46">
        <v>2.382926836505013E-2</v>
      </c>
    </row>
    <row r="47" spans="3:11" x14ac:dyDescent="0.3">
      <c r="D47">
        <v>2019</v>
      </c>
      <c r="E47" t="s">
        <v>10</v>
      </c>
      <c r="F47" t="s">
        <v>21</v>
      </c>
      <c r="G47">
        <v>6.3544715640133686E-3</v>
      </c>
      <c r="H47">
        <v>1.2708943128026737E-2</v>
      </c>
      <c r="I47">
        <v>1.9063414692040103E-2</v>
      </c>
      <c r="J47">
        <v>2.5417886256053474E-2</v>
      </c>
      <c r="K47">
        <v>3.1772357820066842E-2</v>
      </c>
    </row>
    <row r="48" spans="3:11" x14ac:dyDescent="0.3">
      <c r="C48" t="s">
        <v>11</v>
      </c>
      <c r="D48">
        <v>2019</v>
      </c>
      <c r="E48" t="s">
        <v>11</v>
      </c>
      <c r="F48" t="s">
        <v>17</v>
      </c>
      <c r="G48">
        <v>0</v>
      </c>
      <c r="H48">
        <v>1.7322276265034544E-3</v>
      </c>
      <c r="I48">
        <v>2.5983414397551816E-3</v>
      </c>
      <c r="J48">
        <v>3.4644552530069088E-3</v>
      </c>
      <c r="K48">
        <v>4.330569066258636E-3</v>
      </c>
    </row>
    <row r="49" spans="3:11" x14ac:dyDescent="0.3">
      <c r="D49">
        <v>2019</v>
      </c>
      <c r="E49" t="s">
        <v>11</v>
      </c>
      <c r="F49" t="s">
        <v>18</v>
      </c>
      <c r="G49">
        <v>1.7322276265034544E-3</v>
      </c>
      <c r="H49">
        <v>3.4644552530069088E-3</v>
      </c>
      <c r="I49">
        <v>5.1966828795103632E-3</v>
      </c>
      <c r="J49">
        <v>6.9289105060138176E-3</v>
      </c>
      <c r="K49">
        <v>8.661138132517272E-3</v>
      </c>
    </row>
    <row r="50" spans="3:11" x14ac:dyDescent="0.3">
      <c r="D50">
        <v>2019</v>
      </c>
      <c r="E50" t="s">
        <v>11</v>
      </c>
      <c r="F50" t="s">
        <v>19</v>
      </c>
      <c r="G50">
        <v>3.4644552530069088E-3</v>
      </c>
      <c r="H50">
        <v>6.9289105060138176E-3</v>
      </c>
      <c r="I50">
        <v>1.0393365759020726E-2</v>
      </c>
      <c r="J50">
        <v>1.3857821012027635E-2</v>
      </c>
      <c r="K50">
        <v>1.7322276265034544E-2</v>
      </c>
    </row>
    <row r="51" spans="3:11" x14ac:dyDescent="0.3">
      <c r="D51">
        <v>2019</v>
      </c>
      <c r="E51" t="s">
        <v>11</v>
      </c>
      <c r="F51" t="s">
        <v>20</v>
      </c>
      <c r="G51">
        <v>5.1966828795103632E-3</v>
      </c>
      <c r="H51">
        <v>1.0393365759020726E-2</v>
      </c>
      <c r="I51">
        <v>1.559004863853109E-2</v>
      </c>
      <c r="J51">
        <v>2.0786731518041453E-2</v>
      </c>
      <c r="K51">
        <v>2.5983414397551814E-2</v>
      </c>
    </row>
    <row r="52" spans="3:11" x14ac:dyDescent="0.3">
      <c r="D52">
        <v>2019</v>
      </c>
      <c r="E52" t="s">
        <v>11</v>
      </c>
      <c r="F52" t="s">
        <v>21</v>
      </c>
      <c r="G52">
        <v>6.9289105060138176E-3</v>
      </c>
      <c r="H52">
        <v>1.3857821012027635E-2</v>
      </c>
      <c r="I52">
        <v>2.0786731518041453E-2</v>
      </c>
      <c r="J52">
        <v>2.771564202405527E-2</v>
      </c>
      <c r="K52">
        <v>3.4644552530069088E-2</v>
      </c>
    </row>
    <row r="53" spans="3:11" x14ac:dyDescent="0.3">
      <c r="C53" t="s">
        <v>12</v>
      </c>
      <c r="D53" s="11">
        <v>2019</v>
      </c>
      <c r="E53" s="11" t="s">
        <v>31</v>
      </c>
      <c r="F53" s="11" t="s">
        <v>17</v>
      </c>
      <c r="G53" s="11">
        <v>0</v>
      </c>
      <c r="H53" s="11">
        <v>1.7424646239722838E-3</v>
      </c>
      <c r="I53" s="11">
        <v>2.6136969359584253E-3</v>
      </c>
      <c r="J53" s="11">
        <v>3.4849292479445675E-3</v>
      </c>
      <c r="K53" s="11">
        <v>4.3561615599307093E-3</v>
      </c>
    </row>
    <row r="54" spans="3:11" x14ac:dyDescent="0.3">
      <c r="D54" s="11">
        <v>2019</v>
      </c>
      <c r="E54" s="11" t="s">
        <v>31</v>
      </c>
      <c r="F54" s="11" t="s">
        <v>18</v>
      </c>
      <c r="G54" s="11">
        <v>1.7424646239722838E-3</v>
      </c>
      <c r="H54" s="11">
        <v>3.4849292479445675E-3</v>
      </c>
      <c r="I54" s="11">
        <v>5.2273938719168507E-3</v>
      </c>
      <c r="J54" s="11">
        <v>6.9698584958891351E-3</v>
      </c>
      <c r="K54" s="11">
        <v>8.7123231198614186E-3</v>
      </c>
    </row>
    <row r="55" spans="3:11" x14ac:dyDescent="0.3">
      <c r="D55" s="11">
        <v>2019</v>
      </c>
      <c r="E55" s="11" t="s">
        <v>31</v>
      </c>
      <c r="F55" s="11" t="s">
        <v>19</v>
      </c>
      <c r="G55" s="11">
        <v>3.4849292479445675E-3</v>
      </c>
      <c r="H55" s="11">
        <v>6.9698584958891351E-3</v>
      </c>
      <c r="I55" s="11">
        <v>1.0454787743833701E-2</v>
      </c>
      <c r="J55" s="11">
        <v>1.393971699177827E-2</v>
      </c>
      <c r="K55" s="11">
        <v>1.7424646239722837E-2</v>
      </c>
    </row>
    <row r="56" spans="3:11" x14ac:dyDescent="0.3">
      <c r="D56" s="11">
        <v>2019</v>
      </c>
      <c r="E56" s="11" t="s">
        <v>31</v>
      </c>
      <c r="F56" s="11" t="s">
        <v>20</v>
      </c>
      <c r="G56" s="11">
        <v>5.2273938719168507E-3</v>
      </c>
      <c r="H56" s="11">
        <v>1.0454787743833701E-2</v>
      </c>
      <c r="I56" s="11">
        <v>1.5682181615750555E-2</v>
      </c>
      <c r="J56" s="11">
        <v>2.0909575487667403E-2</v>
      </c>
      <c r="K56" s="11">
        <v>2.6136969359584254E-2</v>
      </c>
    </row>
    <row r="57" spans="3:11" x14ac:dyDescent="0.3">
      <c r="D57" s="11">
        <v>2019</v>
      </c>
      <c r="E57" s="11" t="s">
        <v>31</v>
      </c>
      <c r="F57" s="11" t="s">
        <v>21</v>
      </c>
      <c r="G57" s="11">
        <v>6.9698584958891351E-3</v>
      </c>
      <c r="H57" s="11">
        <v>1.393971699177827E-2</v>
      </c>
      <c r="I57" s="11">
        <v>2.0909575487667403E-2</v>
      </c>
      <c r="J57" s="11">
        <v>2.787943398355654E-2</v>
      </c>
      <c r="K57" s="11">
        <v>3.4849292479445675E-2</v>
      </c>
    </row>
    <row r="58" spans="3:11" x14ac:dyDescent="0.3">
      <c r="C58" t="s">
        <v>13</v>
      </c>
      <c r="D58">
        <v>2019</v>
      </c>
      <c r="E58" t="s">
        <v>30</v>
      </c>
      <c r="F58" t="s">
        <v>17</v>
      </c>
      <c r="G58">
        <v>0</v>
      </c>
      <c r="H58">
        <v>1.5730815554077932E-3</v>
      </c>
      <c r="I58">
        <v>2.3596223331116897E-3</v>
      </c>
      <c r="J58">
        <v>3.1461631108155863E-3</v>
      </c>
      <c r="K58">
        <v>3.9327038885194829E-3</v>
      </c>
    </row>
    <row r="59" spans="3:11" x14ac:dyDescent="0.3">
      <c r="D59">
        <v>2019</v>
      </c>
      <c r="E59" t="s">
        <v>30</v>
      </c>
      <c r="F59" t="s">
        <v>18</v>
      </c>
      <c r="G59">
        <v>1.5730815554077932E-3</v>
      </c>
      <c r="H59">
        <v>3.1461631108155863E-3</v>
      </c>
      <c r="I59">
        <v>4.7192446662233795E-3</v>
      </c>
      <c r="J59">
        <v>6.2923262216311726E-3</v>
      </c>
      <c r="K59">
        <v>7.8654077770389658E-3</v>
      </c>
    </row>
    <row r="60" spans="3:11" x14ac:dyDescent="0.3">
      <c r="D60">
        <v>2019</v>
      </c>
      <c r="E60" t="s">
        <v>30</v>
      </c>
      <c r="F60" t="s">
        <v>19</v>
      </c>
      <c r="G60">
        <v>3.1461631108155863E-3</v>
      </c>
      <c r="H60">
        <v>6.2923262216311726E-3</v>
      </c>
      <c r="I60">
        <v>9.4384893324467589E-3</v>
      </c>
      <c r="J60">
        <v>1.2584652443262345E-2</v>
      </c>
      <c r="K60">
        <v>1.5730815554077932E-2</v>
      </c>
    </row>
    <row r="61" spans="3:11" x14ac:dyDescent="0.3">
      <c r="D61">
        <v>2019</v>
      </c>
      <c r="E61" t="s">
        <v>30</v>
      </c>
      <c r="F61" t="s">
        <v>20</v>
      </c>
      <c r="G61">
        <v>4.7192446662233795E-3</v>
      </c>
      <c r="H61">
        <v>9.4384893324467589E-3</v>
      </c>
      <c r="I61">
        <v>1.4157733998670138E-2</v>
      </c>
      <c r="J61">
        <v>1.8876978664893518E-2</v>
      </c>
      <c r="K61">
        <v>2.3596223331116897E-2</v>
      </c>
    </row>
    <row r="62" spans="3:11" x14ac:dyDescent="0.3">
      <c r="D62">
        <v>2019</v>
      </c>
      <c r="E62" t="s">
        <v>30</v>
      </c>
      <c r="F62" t="s">
        <v>21</v>
      </c>
      <c r="G62">
        <v>6.2923262216311726E-3</v>
      </c>
      <c r="H62">
        <v>1.2584652443262345E-2</v>
      </c>
      <c r="I62">
        <v>1.8876978664893518E-2</v>
      </c>
      <c r="J62">
        <v>2.516930488652469E-2</v>
      </c>
      <c r="K62">
        <v>3.1461631108155863E-2</v>
      </c>
    </row>
    <row r="63" spans="3:11" x14ac:dyDescent="0.3">
      <c r="C63" t="s">
        <v>14</v>
      </c>
      <c r="D63" s="11">
        <v>2019</v>
      </c>
      <c r="E63" s="11" t="s">
        <v>2</v>
      </c>
      <c r="F63" s="11" t="s">
        <v>17</v>
      </c>
      <c r="G63" s="11">
        <v>0</v>
      </c>
      <c r="H63" s="11">
        <v>1.5715941999631001E-3</v>
      </c>
      <c r="I63" s="11">
        <v>2.3573912999446498E-3</v>
      </c>
      <c r="J63" s="11">
        <v>3.1431883999262001E-3</v>
      </c>
      <c r="K63" s="11">
        <v>3.92898549990775E-3</v>
      </c>
    </row>
    <row r="64" spans="3:11" x14ac:dyDescent="0.3">
      <c r="D64" s="11">
        <v>2019</v>
      </c>
      <c r="E64" s="11" t="s">
        <v>2</v>
      </c>
      <c r="F64" s="11" t="s">
        <v>18</v>
      </c>
      <c r="G64" s="11">
        <v>1.5715941999631001E-3</v>
      </c>
      <c r="H64" s="11">
        <v>3.1431883999262001E-3</v>
      </c>
      <c r="I64" s="11">
        <v>4.7147825998892995E-3</v>
      </c>
      <c r="J64" s="11">
        <v>6.2863767998524002E-3</v>
      </c>
      <c r="K64" s="11">
        <v>7.8579709998155001E-3</v>
      </c>
    </row>
    <row r="65" spans="3:11" x14ac:dyDescent="0.3">
      <c r="D65" s="11">
        <v>2019</v>
      </c>
      <c r="E65" s="11" t="s">
        <v>2</v>
      </c>
      <c r="F65" s="11" t="s">
        <v>19</v>
      </c>
      <c r="G65" s="11">
        <v>3.1431883999262001E-3</v>
      </c>
      <c r="H65" s="11">
        <v>6.2863767998524002E-3</v>
      </c>
      <c r="I65" s="11">
        <v>9.429565199778599E-3</v>
      </c>
      <c r="J65" s="11">
        <v>1.25727535997048E-2</v>
      </c>
      <c r="K65" s="11">
        <v>1.5715941999631E-2</v>
      </c>
    </row>
    <row r="66" spans="3:11" x14ac:dyDescent="0.3">
      <c r="D66" s="11">
        <v>2019</v>
      </c>
      <c r="E66" s="11" t="s">
        <v>2</v>
      </c>
      <c r="F66" s="11" t="s">
        <v>20</v>
      </c>
      <c r="G66" s="11">
        <v>4.7147825998892995E-3</v>
      </c>
      <c r="H66" s="11">
        <v>9.429565199778599E-3</v>
      </c>
      <c r="I66" s="11">
        <v>1.4144347799667901E-2</v>
      </c>
      <c r="J66" s="11">
        <v>1.8859130399557198E-2</v>
      </c>
      <c r="K66" s="11">
        <v>2.35739129994465E-2</v>
      </c>
    </row>
    <row r="67" spans="3:11" x14ac:dyDescent="0.3">
      <c r="D67" s="11">
        <v>2019</v>
      </c>
      <c r="E67" s="11" t="s">
        <v>2</v>
      </c>
      <c r="F67" s="11" t="s">
        <v>21</v>
      </c>
      <c r="G67" s="11">
        <v>6.2863767998524002E-3</v>
      </c>
      <c r="H67" s="11">
        <v>1.25727535997048E-2</v>
      </c>
      <c r="I67" s="11">
        <v>1.8859130399557198E-2</v>
      </c>
      <c r="J67" s="11">
        <v>2.5145507199409601E-2</v>
      </c>
      <c r="K67" s="11">
        <v>3.1431883999262E-2</v>
      </c>
    </row>
    <row r="68" spans="3:11" x14ac:dyDescent="0.3">
      <c r="C68" t="s">
        <v>3</v>
      </c>
      <c r="D68" s="12">
        <v>2019</v>
      </c>
      <c r="E68" s="12" t="s">
        <v>3</v>
      </c>
      <c r="F68" t="s">
        <v>17</v>
      </c>
      <c r="G68">
        <v>0</v>
      </c>
      <c r="H68">
        <v>1.7618148796654149E-3</v>
      </c>
      <c r="I68">
        <v>2.6427223194981221E-3</v>
      </c>
      <c r="J68">
        <v>3.5236297593308299E-3</v>
      </c>
      <c r="K68">
        <v>4.4045371991635373E-3</v>
      </c>
    </row>
    <row r="69" spans="3:11" x14ac:dyDescent="0.3">
      <c r="D69" s="12">
        <v>2019</v>
      </c>
      <c r="E69" s="12" t="s">
        <v>3</v>
      </c>
      <c r="F69" t="s">
        <v>18</v>
      </c>
      <c r="G69">
        <v>1.7618148796654149E-3</v>
      </c>
      <c r="H69">
        <v>3.5236297593308299E-3</v>
      </c>
      <c r="I69">
        <v>5.2854446389962442E-3</v>
      </c>
      <c r="J69">
        <v>7.0472595186616598E-3</v>
      </c>
      <c r="K69">
        <v>8.8090743983270745E-3</v>
      </c>
    </row>
    <row r="70" spans="3:11" x14ac:dyDescent="0.3">
      <c r="D70" s="12">
        <v>2019</v>
      </c>
      <c r="E70" s="12" t="s">
        <v>3</v>
      </c>
      <c r="F70" t="s">
        <v>19</v>
      </c>
      <c r="G70">
        <v>3.5236297593308299E-3</v>
      </c>
      <c r="H70">
        <v>7.0472595186616598E-3</v>
      </c>
      <c r="I70">
        <v>1.0570889277992488E-2</v>
      </c>
      <c r="J70">
        <v>1.409451903732332E-2</v>
      </c>
      <c r="K70">
        <v>1.7618148796654149E-2</v>
      </c>
    </row>
    <row r="71" spans="3:11" x14ac:dyDescent="0.3">
      <c r="D71" s="12">
        <v>2019</v>
      </c>
      <c r="E71" s="12" t="s">
        <v>3</v>
      </c>
      <c r="F71" t="s">
        <v>20</v>
      </c>
      <c r="G71">
        <v>5.2854446389962442E-3</v>
      </c>
      <c r="H71">
        <v>1.0570889277992488E-2</v>
      </c>
      <c r="I71">
        <v>1.5856333916988735E-2</v>
      </c>
      <c r="J71">
        <v>2.1141778555984977E-2</v>
      </c>
      <c r="K71">
        <v>2.6427223194981225E-2</v>
      </c>
    </row>
    <row r="72" spans="3:11" x14ac:dyDescent="0.3">
      <c r="D72" s="12">
        <v>2019</v>
      </c>
      <c r="E72" s="12" t="s">
        <v>3</v>
      </c>
      <c r="F72" t="s">
        <v>21</v>
      </c>
      <c r="G72">
        <v>7.0472595186616598E-3</v>
      </c>
      <c r="H72">
        <v>1.409451903732332E-2</v>
      </c>
      <c r="I72">
        <v>2.1141778555984977E-2</v>
      </c>
      <c r="J72">
        <v>2.8189038074646639E-2</v>
      </c>
      <c r="K72">
        <v>3.5236297593308298E-2</v>
      </c>
    </row>
    <row r="73" spans="3:11" x14ac:dyDescent="0.3">
      <c r="C73" t="s">
        <v>4</v>
      </c>
      <c r="D73" s="11">
        <v>2019</v>
      </c>
      <c r="E73" s="11" t="s">
        <v>4</v>
      </c>
      <c r="F73" s="11" t="s">
        <v>17</v>
      </c>
      <c r="G73" s="11">
        <v>0</v>
      </c>
      <c r="H73" s="11">
        <v>1.4722751454361938E-3</v>
      </c>
      <c r="I73" s="11">
        <v>2.2084127181542907E-3</v>
      </c>
      <c r="J73" s="11">
        <v>2.9445502908723876E-3</v>
      </c>
      <c r="K73" s="11">
        <v>3.6806878635904845E-3</v>
      </c>
    </row>
    <row r="74" spans="3:11" x14ac:dyDescent="0.3">
      <c r="D74" s="11">
        <v>2019</v>
      </c>
      <c r="E74" s="11" t="s">
        <v>4</v>
      </c>
      <c r="F74" s="11" t="s">
        <v>18</v>
      </c>
      <c r="G74" s="11">
        <v>1.4722751454361938E-3</v>
      </c>
      <c r="H74" s="11">
        <v>2.9445502908723876E-3</v>
      </c>
      <c r="I74" s="11">
        <v>4.4168254363085814E-3</v>
      </c>
      <c r="J74" s="11">
        <v>5.8891005817447752E-3</v>
      </c>
      <c r="K74" s="11">
        <v>7.3613757271809689E-3</v>
      </c>
    </row>
    <row r="75" spans="3:11" x14ac:dyDescent="0.3">
      <c r="D75" s="11">
        <v>2019</v>
      </c>
      <c r="E75" s="11" t="s">
        <v>4</v>
      </c>
      <c r="F75" s="11" t="s">
        <v>19</v>
      </c>
      <c r="G75" s="11">
        <v>2.9445502908723876E-3</v>
      </c>
      <c r="H75" s="11">
        <v>5.8891005817447752E-3</v>
      </c>
      <c r="I75" s="11">
        <v>8.8336508726171627E-3</v>
      </c>
      <c r="J75" s="11">
        <v>1.177820116348955E-2</v>
      </c>
      <c r="K75" s="11">
        <v>1.4722751454361938E-2</v>
      </c>
    </row>
    <row r="76" spans="3:11" x14ac:dyDescent="0.3">
      <c r="D76" s="11">
        <v>2019</v>
      </c>
      <c r="E76" s="11" t="s">
        <v>4</v>
      </c>
      <c r="F76" s="11" t="s">
        <v>20</v>
      </c>
      <c r="G76" s="11">
        <v>4.4168254363085814E-3</v>
      </c>
      <c r="H76" s="11">
        <v>8.8336508726171627E-3</v>
      </c>
      <c r="I76" s="11">
        <v>1.3250476308925745E-2</v>
      </c>
      <c r="J76" s="11">
        <v>1.7667301745234325E-2</v>
      </c>
      <c r="K76" s="11">
        <v>2.2084127181542908E-2</v>
      </c>
    </row>
    <row r="77" spans="3:11" x14ac:dyDescent="0.3">
      <c r="D77" s="11">
        <v>2019</v>
      </c>
      <c r="E77" s="11" t="s">
        <v>4</v>
      </c>
      <c r="F77" s="11" t="s">
        <v>21</v>
      </c>
      <c r="G77" s="11">
        <v>5.8891005817447752E-3</v>
      </c>
      <c r="H77" s="11">
        <v>1.177820116348955E-2</v>
      </c>
      <c r="I77" s="11">
        <v>1.7667301745234325E-2</v>
      </c>
      <c r="J77" s="11">
        <v>2.3556402326979101E-2</v>
      </c>
      <c r="K77" s="11">
        <v>2.9445502908723876E-2</v>
      </c>
    </row>
    <row r="78" spans="3:11" x14ac:dyDescent="0.3">
      <c r="C78" t="s">
        <v>5</v>
      </c>
      <c r="D78" s="12">
        <v>2020</v>
      </c>
      <c r="E78" s="12" t="s">
        <v>5</v>
      </c>
      <c r="F78" t="s">
        <v>17</v>
      </c>
      <c r="G78">
        <v>0</v>
      </c>
      <c r="H78">
        <v>1.9814107354166033E-3</v>
      </c>
      <c r="I78">
        <v>2.9721161031249052E-3</v>
      </c>
      <c r="J78">
        <v>3.9628214708332067E-3</v>
      </c>
      <c r="K78">
        <v>4.9535268385415086E-3</v>
      </c>
    </row>
    <row r="79" spans="3:11" x14ac:dyDescent="0.3">
      <c r="D79" s="12">
        <v>2020</v>
      </c>
      <c r="E79" s="12" t="s">
        <v>5</v>
      </c>
      <c r="F79" t="s">
        <v>18</v>
      </c>
      <c r="G79">
        <v>1.9814107354166033E-3</v>
      </c>
      <c r="H79">
        <v>3.9628214708332067E-3</v>
      </c>
      <c r="I79">
        <v>5.9442322062498104E-3</v>
      </c>
      <c r="J79">
        <v>7.9256429416664134E-3</v>
      </c>
      <c r="K79">
        <v>9.9070536770830171E-3</v>
      </c>
    </row>
    <row r="80" spans="3:11" x14ac:dyDescent="0.3">
      <c r="D80" s="12">
        <v>2020</v>
      </c>
      <c r="E80" s="12" t="s">
        <v>5</v>
      </c>
      <c r="F80" t="s">
        <v>19</v>
      </c>
      <c r="G80">
        <v>3.9628214708332067E-3</v>
      </c>
      <c r="H80">
        <v>7.9256429416664134E-3</v>
      </c>
      <c r="I80">
        <v>1.1888464412499621E-2</v>
      </c>
      <c r="J80">
        <v>1.5851285883332827E-2</v>
      </c>
      <c r="K80">
        <v>1.9814107354166034E-2</v>
      </c>
    </row>
    <row r="81" spans="3:11" x14ac:dyDescent="0.3">
      <c r="D81" s="12">
        <v>2020</v>
      </c>
      <c r="E81" s="12" t="s">
        <v>5</v>
      </c>
      <c r="F81" t="s">
        <v>20</v>
      </c>
      <c r="G81">
        <v>5.9442322062498104E-3</v>
      </c>
      <c r="H81">
        <v>1.1888464412499621E-2</v>
      </c>
      <c r="I81">
        <v>1.7832696618749432E-2</v>
      </c>
      <c r="J81">
        <v>2.3776928824999242E-2</v>
      </c>
      <c r="K81">
        <v>2.9721161031249051E-2</v>
      </c>
    </row>
    <row r="82" spans="3:11" x14ac:dyDescent="0.3">
      <c r="D82" s="12">
        <v>2020</v>
      </c>
      <c r="E82" s="12" t="s">
        <v>5</v>
      </c>
      <c r="F82" t="s">
        <v>21</v>
      </c>
      <c r="G82">
        <v>7.9256429416664134E-3</v>
      </c>
      <c r="H82">
        <v>1.5851285883332827E-2</v>
      </c>
      <c r="I82">
        <v>2.3776928824999242E-2</v>
      </c>
      <c r="J82">
        <v>3.1702571766665653E-2</v>
      </c>
      <c r="K82">
        <v>3.9628214708332068E-2</v>
      </c>
    </row>
    <row r="83" spans="3:11" x14ac:dyDescent="0.3">
      <c r="C83" s="12" t="s">
        <v>33</v>
      </c>
      <c r="D83" s="11">
        <v>2020</v>
      </c>
      <c r="E83" s="11" t="s">
        <v>33</v>
      </c>
      <c r="F83" s="11" t="s">
        <v>17</v>
      </c>
      <c r="G83" s="11">
        <v>0</v>
      </c>
      <c r="H83" s="11">
        <v>1.8821756390060681E-3</v>
      </c>
      <c r="I83" s="11">
        <v>2.8232634585091021E-3</v>
      </c>
      <c r="J83" s="11">
        <v>3.7643512780121363E-3</v>
      </c>
      <c r="K83" s="11">
        <v>4.70543909751517E-3</v>
      </c>
    </row>
    <row r="84" spans="3:11" x14ac:dyDescent="0.3">
      <c r="D84" s="11">
        <v>2020</v>
      </c>
      <c r="E84" s="11" t="s">
        <v>33</v>
      </c>
      <c r="F84" s="11" t="s">
        <v>18</v>
      </c>
      <c r="G84" s="11">
        <v>1.8821756390060681E-3</v>
      </c>
      <c r="H84" s="11">
        <v>3.7643512780121363E-3</v>
      </c>
      <c r="I84" s="11">
        <v>5.6465269170182042E-3</v>
      </c>
      <c r="J84" s="11">
        <v>7.5287025560242726E-3</v>
      </c>
      <c r="K84" s="11">
        <v>9.4108781950303401E-3</v>
      </c>
    </row>
    <row r="85" spans="3:11" x14ac:dyDescent="0.3">
      <c r="D85" s="11">
        <v>2020</v>
      </c>
      <c r="E85" s="11" t="s">
        <v>33</v>
      </c>
      <c r="F85" s="11" t="s">
        <v>19</v>
      </c>
      <c r="G85" s="11">
        <v>3.7643512780121363E-3</v>
      </c>
      <c r="H85" s="11">
        <v>7.5287025560242726E-3</v>
      </c>
      <c r="I85" s="11">
        <v>1.1293053834036408E-2</v>
      </c>
      <c r="J85" s="11">
        <v>1.5057405112048545E-2</v>
      </c>
      <c r="K85" s="11">
        <v>1.882175639006068E-2</v>
      </c>
    </row>
    <row r="86" spans="3:11" x14ac:dyDescent="0.3">
      <c r="D86" s="11">
        <v>2020</v>
      </c>
      <c r="E86" s="11" t="s">
        <v>33</v>
      </c>
      <c r="F86" s="11" t="s">
        <v>20</v>
      </c>
      <c r="G86" s="11">
        <v>5.6465269170182042E-3</v>
      </c>
      <c r="H86" s="11">
        <v>1.1293053834036408E-2</v>
      </c>
      <c r="I86" s="11">
        <v>1.6939580751054614E-2</v>
      </c>
      <c r="J86" s="11">
        <v>2.2586107668072817E-2</v>
      </c>
      <c r="K86" s="11">
        <v>2.823263458509102E-2</v>
      </c>
    </row>
    <row r="87" spans="3:11" x14ac:dyDescent="0.3">
      <c r="D87" s="11">
        <v>2020</v>
      </c>
      <c r="E87" s="11" t="s">
        <v>33</v>
      </c>
      <c r="F87" s="11" t="s">
        <v>21</v>
      </c>
      <c r="G87" s="11">
        <v>7.5287025560242726E-3</v>
      </c>
      <c r="H87" s="11">
        <v>1.5057405112048545E-2</v>
      </c>
      <c r="I87" s="11">
        <v>2.2586107668072817E-2</v>
      </c>
      <c r="J87" s="11">
        <v>3.011481022409709E-2</v>
      </c>
      <c r="K87" s="11">
        <v>3.764351278012136E-2</v>
      </c>
    </row>
    <row r="88" spans="3:11" x14ac:dyDescent="0.3">
      <c r="C88" t="s">
        <v>7</v>
      </c>
      <c r="D88" s="12">
        <v>2020</v>
      </c>
      <c r="E88" s="12" t="s">
        <v>7</v>
      </c>
      <c r="F88" t="s">
        <v>92</v>
      </c>
      <c r="G88">
        <v>0</v>
      </c>
      <c r="H88">
        <v>1.9372969696905516E-3</v>
      </c>
      <c r="I88">
        <v>2.9059454545358274E-3</v>
      </c>
      <c r="J88">
        <v>3.8745939393811032E-3</v>
      </c>
      <c r="K88">
        <v>4.8432424242263791E-3</v>
      </c>
    </row>
    <row r="89" spans="3:11" x14ac:dyDescent="0.3">
      <c r="D89" s="12">
        <v>2020</v>
      </c>
      <c r="E89" s="12" t="s">
        <v>7</v>
      </c>
      <c r="F89" t="s">
        <v>93</v>
      </c>
      <c r="G89">
        <v>1.9372969696905516E-3</v>
      </c>
      <c r="H89">
        <v>3.8745939393811032E-3</v>
      </c>
      <c r="I89">
        <v>5.8118909090716549E-3</v>
      </c>
      <c r="J89">
        <v>7.7491878787622065E-3</v>
      </c>
      <c r="K89">
        <v>9.6864848484527581E-3</v>
      </c>
    </row>
    <row r="90" spans="3:11" x14ac:dyDescent="0.3">
      <c r="D90" s="12">
        <v>2020</v>
      </c>
      <c r="E90" s="12" t="s">
        <v>7</v>
      </c>
      <c r="F90" t="s">
        <v>94</v>
      </c>
      <c r="G90">
        <v>3.8745939393811032E-3</v>
      </c>
      <c r="H90">
        <v>7.7491878787622065E-3</v>
      </c>
      <c r="I90">
        <v>1.162378181814331E-2</v>
      </c>
      <c r="J90">
        <v>1.5498375757524413E-2</v>
      </c>
      <c r="K90">
        <v>1.9372969696905516E-2</v>
      </c>
    </row>
    <row r="91" spans="3:11" x14ac:dyDescent="0.3">
      <c r="D91" s="12">
        <v>2020</v>
      </c>
      <c r="E91" s="12" t="s">
        <v>7</v>
      </c>
      <c r="F91" t="s">
        <v>95</v>
      </c>
      <c r="G91">
        <v>5.8118909090716549E-3</v>
      </c>
      <c r="H91">
        <v>1.162378181814331E-2</v>
      </c>
      <c r="I91">
        <v>1.7435672727214965E-2</v>
      </c>
      <c r="J91">
        <v>2.3247563636286619E-2</v>
      </c>
      <c r="K91">
        <v>2.9059454545358274E-2</v>
      </c>
    </row>
    <row r="92" spans="3:11" x14ac:dyDescent="0.3">
      <c r="D92" s="12">
        <v>2020</v>
      </c>
      <c r="E92" s="12" t="s">
        <v>7</v>
      </c>
      <c r="F92" t="s">
        <v>96</v>
      </c>
      <c r="G92">
        <v>7.7491878787622065E-3</v>
      </c>
      <c r="H92">
        <v>1.5498375757524413E-2</v>
      </c>
      <c r="I92">
        <v>2.3247563636286619E-2</v>
      </c>
      <c r="J92">
        <v>3.0996751515048826E-2</v>
      </c>
      <c r="K92">
        <v>3.8745939393811032E-2</v>
      </c>
    </row>
    <row r="93" spans="3:11" x14ac:dyDescent="0.3">
      <c r="C93" t="s">
        <v>8</v>
      </c>
      <c r="D93" s="11">
        <v>2020</v>
      </c>
      <c r="E93" s="11" t="s">
        <v>32</v>
      </c>
      <c r="F93" s="11" t="s">
        <v>92</v>
      </c>
      <c r="G93" s="11">
        <v>0</v>
      </c>
      <c r="H93" s="11">
        <v>1.7349677964678548E-3</v>
      </c>
      <c r="I93" s="11">
        <v>2.6024516947017818E-3</v>
      </c>
      <c r="J93" s="11">
        <v>3.4699355929357096E-3</v>
      </c>
      <c r="K93" s="11">
        <v>4.3374194911696366E-3</v>
      </c>
    </row>
    <row r="94" spans="3:11" x14ac:dyDescent="0.3">
      <c r="D94" s="11">
        <v>2020</v>
      </c>
      <c r="E94" s="11" t="s">
        <v>32</v>
      </c>
      <c r="F94" s="11" t="s">
        <v>93</v>
      </c>
      <c r="G94" s="11">
        <v>1.7349677964678548E-3</v>
      </c>
      <c r="H94" s="11">
        <v>3.4699355929357096E-3</v>
      </c>
      <c r="I94" s="11">
        <v>5.2049033894035635E-3</v>
      </c>
      <c r="J94" s="11">
        <v>6.9398711858714192E-3</v>
      </c>
      <c r="K94" s="11">
        <v>8.6748389823392731E-3</v>
      </c>
    </row>
    <row r="95" spans="3:11" x14ac:dyDescent="0.3">
      <c r="D95" s="11">
        <v>2020</v>
      </c>
      <c r="E95" s="11" t="s">
        <v>32</v>
      </c>
      <c r="F95" s="11" t="s">
        <v>94</v>
      </c>
      <c r="G95" s="11">
        <v>3.4699355929357096E-3</v>
      </c>
      <c r="H95" s="11">
        <v>6.9398711858714192E-3</v>
      </c>
      <c r="I95" s="11">
        <v>1.0409806778807127E-2</v>
      </c>
      <c r="J95" s="11">
        <v>1.3879742371742838E-2</v>
      </c>
      <c r="K95" s="11">
        <v>1.7349677964678546E-2</v>
      </c>
    </row>
    <row r="96" spans="3:11" x14ac:dyDescent="0.3">
      <c r="D96" s="11">
        <v>2020</v>
      </c>
      <c r="E96" s="11" t="s">
        <v>32</v>
      </c>
      <c r="F96" s="11" t="s">
        <v>95</v>
      </c>
      <c r="G96" s="11">
        <v>5.2049033894035635E-3</v>
      </c>
      <c r="H96" s="11">
        <v>1.0409806778807127E-2</v>
      </c>
      <c r="I96" s="11">
        <v>1.5614710168210692E-2</v>
      </c>
      <c r="J96" s="11">
        <v>2.0819613557614254E-2</v>
      </c>
      <c r="K96" s="11">
        <v>2.6024516947017819E-2</v>
      </c>
    </row>
    <row r="97" spans="3:11" x14ac:dyDescent="0.3">
      <c r="D97" s="11">
        <v>2020</v>
      </c>
      <c r="E97" s="11" t="s">
        <v>32</v>
      </c>
      <c r="F97" s="11" t="s">
        <v>96</v>
      </c>
      <c r="G97" s="11">
        <v>6.9398711858714192E-3</v>
      </c>
      <c r="H97" s="11">
        <v>1.3879742371742838E-2</v>
      </c>
      <c r="I97" s="11">
        <v>2.0819613557614254E-2</v>
      </c>
      <c r="J97" s="11">
        <v>2.7759484743485677E-2</v>
      </c>
      <c r="K97" s="11">
        <v>3.4699355929357092E-2</v>
      </c>
    </row>
    <row r="98" spans="3:11" x14ac:dyDescent="0.3">
      <c r="C98" t="s">
        <v>9</v>
      </c>
      <c r="D98" s="12">
        <v>2020</v>
      </c>
      <c r="E98" s="12" t="s">
        <v>9</v>
      </c>
      <c r="F98" t="s">
        <v>92</v>
      </c>
      <c r="G98">
        <v>0</v>
      </c>
      <c r="H98">
        <v>0</v>
      </c>
      <c r="I98">
        <v>0</v>
      </c>
      <c r="J98">
        <v>0</v>
      </c>
      <c r="K98">
        <v>0</v>
      </c>
    </row>
    <row r="99" spans="3:11" x14ac:dyDescent="0.3">
      <c r="D99" s="12">
        <v>2020</v>
      </c>
      <c r="E99" s="12" t="s">
        <v>9</v>
      </c>
      <c r="F99" t="s">
        <v>93</v>
      </c>
      <c r="G99">
        <v>0</v>
      </c>
      <c r="H99">
        <v>0</v>
      </c>
      <c r="I99">
        <v>0</v>
      </c>
      <c r="J99">
        <v>0</v>
      </c>
      <c r="K99">
        <v>0</v>
      </c>
    </row>
    <row r="100" spans="3:11" x14ac:dyDescent="0.3">
      <c r="D100" s="12">
        <v>2020</v>
      </c>
      <c r="E100" s="12" t="s">
        <v>9</v>
      </c>
      <c r="F100" t="s">
        <v>94</v>
      </c>
      <c r="G100">
        <v>0</v>
      </c>
      <c r="H100">
        <v>0</v>
      </c>
      <c r="I100">
        <v>0</v>
      </c>
      <c r="J100">
        <v>0</v>
      </c>
      <c r="K100">
        <v>0</v>
      </c>
    </row>
    <row r="101" spans="3:11" x14ac:dyDescent="0.3">
      <c r="D101" s="12">
        <v>2020</v>
      </c>
      <c r="E101" s="12" t="s">
        <v>9</v>
      </c>
      <c r="F101" t="s">
        <v>95</v>
      </c>
      <c r="G101">
        <v>0</v>
      </c>
      <c r="H101">
        <v>0</v>
      </c>
      <c r="I101">
        <v>0</v>
      </c>
      <c r="J101">
        <v>0</v>
      </c>
      <c r="K101">
        <v>0</v>
      </c>
    </row>
    <row r="102" spans="3:11" x14ac:dyDescent="0.3">
      <c r="D102" s="12">
        <v>2020</v>
      </c>
      <c r="E102" s="12" t="s">
        <v>9</v>
      </c>
      <c r="F102" t="s">
        <v>96</v>
      </c>
      <c r="G102">
        <v>0</v>
      </c>
      <c r="H102">
        <v>0</v>
      </c>
      <c r="I102">
        <v>0</v>
      </c>
      <c r="J102">
        <v>0</v>
      </c>
      <c r="K102">
        <v>0</v>
      </c>
    </row>
    <row r="103" spans="3:11" x14ac:dyDescent="0.3">
      <c r="C103" t="s">
        <v>10</v>
      </c>
      <c r="D103" s="11">
        <v>2020</v>
      </c>
      <c r="E103" s="11" t="s">
        <v>10</v>
      </c>
      <c r="F103" s="11" t="s">
        <v>92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</row>
    <row r="104" spans="3:11" x14ac:dyDescent="0.3">
      <c r="D104" s="11">
        <v>2020</v>
      </c>
      <c r="E104" s="11" t="s">
        <v>10</v>
      </c>
      <c r="F104" s="11" t="s">
        <v>93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</row>
    <row r="105" spans="3:11" x14ac:dyDescent="0.3">
      <c r="D105" s="11">
        <v>2020</v>
      </c>
      <c r="E105" s="11" t="s">
        <v>10</v>
      </c>
      <c r="F105" s="11" t="s">
        <v>94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</row>
    <row r="106" spans="3:11" x14ac:dyDescent="0.3">
      <c r="D106" s="11">
        <v>2020</v>
      </c>
      <c r="E106" s="11" t="s">
        <v>10</v>
      </c>
      <c r="F106" s="11" t="s">
        <v>95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</row>
    <row r="107" spans="3:11" x14ac:dyDescent="0.3">
      <c r="D107" s="11">
        <v>2020</v>
      </c>
      <c r="E107" s="11" t="s">
        <v>10</v>
      </c>
      <c r="F107" s="11" t="s">
        <v>96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</row>
    <row r="108" spans="3:11" x14ac:dyDescent="0.3">
      <c r="C108" t="s">
        <v>11</v>
      </c>
      <c r="D108" s="12">
        <v>2020</v>
      </c>
      <c r="E108" s="12" t="s">
        <v>11</v>
      </c>
      <c r="F108" t="s">
        <v>92</v>
      </c>
      <c r="G108">
        <v>0</v>
      </c>
      <c r="H108">
        <v>0</v>
      </c>
      <c r="I108">
        <v>0</v>
      </c>
      <c r="J108">
        <v>0</v>
      </c>
      <c r="K108">
        <v>0</v>
      </c>
    </row>
    <row r="109" spans="3:11" x14ac:dyDescent="0.3">
      <c r="D109" s="12">
        <v>2020</v>
      </c>
      <c r="E109" s="12" t="s">
        <v>11</v>
      </c>
      <c r="F109" t="s">
        <v>93</v>
      </c>
      <c r="G109">
        <v>0</v>
      </c>
      <c r="H109">
        <v>0</v>
      </c>
      <c r="I109">
        <v>0</v>
      </c>
      <c r="J109">
        <v>0</v>
      </c>
      <c r="K109">
        <v>0</v>
      </c>
    </row>
    <row r="110" spans="3:11" x14ac:dyDescent="0.3">
      <c r="D110" s="12">
        <v>2020</v>
      </c>
      <c r="E110" s="12" t="s">
        <v>11</v>
      </c>
      <c r="F110" t="s">
        <v>94</v>
      </c>
      <c r="G110">
        <v>0</v>
      </c>
      <c r="H110">
        <v>0</v>
      </c>
      <c r="I110">
        <v>0</v>
      </c>
      <c r="J110">
        <v>0</v>
      </c>
      <c r="K110">
        <v>0</v>
      </c>
    </row>
    <row r="111" spans="3:11" x14ac:dyDescent="0.3">
      <c r="D111" s="12">
        <v>2020</v>
      </c>
      <c r="E111" s="12" t="s">
        <v>11</v>
      </c>
      <c r="F111" t="s">
        <v>95</v>
      </c>
      <c r="G111">
        <v>0</v>
      </c>
      <c r="H111">
        <v>0</v>
      </c>
      <c r="I111">
        <v>0</v>
      </c>
      <c r="J111">
        <v>0</v>
      </c>
      <c r="K111">
        <v>0</v>
      </c>
    </row>
    <row r="112" spans="3:11" x14ac:dyDescent="0.3">
      <c r="D112" s="12">
        <v>2020</v>
      </c>
      <c r="E112" s="12" t="s">
        <v>11</v>
      </c>
      <c r="F112" t="s">
        <v>96</v>
      </c>
      <c r="G112">
        <v>0</v>
      </c>
      <c r="H112">
        <v>0</v>
      </c>
      <c r="I112">
        <v>0</v>
      </c>
      <c r="J112">
        <v>0</v>
      </c>
      <c r="K112">
        <v>0</v>
      </c>
    </row>
    <row r="113" spans="3:11" x14ac:dyDescent="0.3">
      <c r="C113" t="s">
        <v>12</v>
      </c>
      <c r="D113" s="11">
        <v>2020</v>
      </c>
      <c r="E113" s="11" t="s">
        <v>31</v>
      </c>
      <c r="F113" s="11" t="s">
        <v>92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</row>
    <row r="114" spans="3:11" x14ac:dyDescent="0.3">
      <c r="D114" s="11">
        <v>2020</v>
      </c>
      <c r="E114" s="11" t="s">
        <v>31</v>
      </c>
      <c r="F114" s="11" t="s">
        <v>93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</row>
    <row r="115" spans="3:11" x14ac:dyDescent="0.3">
      <c r="D115" s="11">
        <v>2020</v>
      </c>
      <c r="E115" s="11" t="s">
        <v>31</v>
      </c>
      <c r="F115" s="11" t="s">
        <v>94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</row>
    <row r="116" spans="3:11" x14ac:dyDescent="0.3">
      <c r="D116" s="11">
        <v>2020</v>
      </c>
      <c r="E116" s="11" t="s">
        <v>31</v>
      </c>
      <c r="F116" s="11" t="s">
        <v>95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</row>
    <row r="117" spans="3:11" x14ac:dyDescent="0.3">
      <c r="D117" s="11">
        <v>2020</v>
      </c>
      <c r="E117" s="11" t="s">
        <v>31</v>
      </c>
      <c r="F117" s="11" t="s">
        <v>96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</row>
    <row r="118" spans="3:11" x14ac:dyDescent="0.3">
      <c r="C118" t="s">
        <v>13</v>
      </c>
      <c r="D118" s="12">
        <v>2020</v>
      </c>
      <c r="E118" s="12" t="s">
        <v>30</v>
      </c>
      <c r="F118" t="s">
        <v>92</v>
      </c>
      <c r="G118">
        <v>0</v>
      </c>
      <c r="H118">
        <v>0</v>
      </c>
      <c r="I118">
        <v>0</v>
      </c>
      <c r="J118">
        <v>0</v>
      </c>
      <c r="K118">
        <v>0</v>
      </c>
    </row>
    <row r="119" spans="3:11" x14ac:dyDescent="0.3">
      <c r="D119" s="12">
        <v>2020</v>
      </c>
      <c r="E119" s="12" t="s">
        <v>30</v>
      </c>
      <c r="F119" t="s">
        <v>93</v>
      </c>
      <c r="G119">
        <v>0</v>
      </c>
      <c r="H119">
        <v>0</v>
      </c>
      <c r="I119">
        <v>0</v>
      </c>
      <c r="J119">
        <v>0</v>
      </c>
      <c r="K119">
        <v>0</v>
      </c>
    </row>
    <row r="120" spans="3:11" x14ac:dyDescent="0.3">
      <c r="D120" s="12">
        <v>2020</v>
      </c>
      <c r="E120" s="12" t="s">
        <v>30</v>
      </c>
      <c r="F120" t="s">
        <v>94</v>
      </c>
      <c r="G120">
        <v>0</v>
      </c>
      <c r="H120">
        <v>0</v>
      </c>
      <c r="I120">
        <v>0</v>
      </c>
      <c r="J120">
        <v>0</v>
      </c>
      <c r="K120">
        <v>0</v>
      </c>
    </row>
    <row r="121" spans="3:11" x14ac:dyDescent="0.3">
      <c r="D121" s="12">
        <v>2020</v>
      </c>
      <c r="E121" s="12" t="s">
        <v>30</v>
      </c>
      <c r="F121" t="s">
        <v>95</v>
      </c>
      <c r="G121">
        <v>0</v>
      </c>
      <c r="H121">
        <v>0</v>
      </c>
      <c r="I121">
        <v>0</v>
      </c>
      <c r="J121">
        <v>0</v>
      </c>
      <c r="K121">
        <v>0</v>
      </c>
    </row>
    <row r="122" spans="3:11" x14ac:dyDescent="0.3">
      <c r="D122" s="12">
        <v>2020</v>
      </c>
      <c r="E122" s="12" t="s">
        <v>30</v>
      </c>
      <c r="F122" t="s">
        <v>96</v>
      </c>
      <c r="G122">
        <v>0</v>
      </c>
      <c r="H122">
        <v>0</v>
      </c>
      <c r="I122">
        <v>0</v>
      </c>
      <c r="J122">
        <v>0</v>
      </c>
      <c r="K122">
        <v>0</v>
      </c>
    </row>
    <row r="123" spans="3:11" x14ac:dyDescent="0.3">
      <c r="C123" t="s">
        <v>2</v>
      </c>
      <c r="D123" s="11">
        <v>2020</v>
      </c>
      <c r="E123" s="11" t="s">
        <v>2</v>
      </c>
      <c r="F123" s="11" t="s">
        <v>92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</row>
    <row r="124" spans="3:11" x14ac:dyDescent="0.3">
      <c r="D124" s="11">
        <v>2020</v>
      </c>
      <c r="E124" s="11" t="s">
        <v>2</v>
      </c>
      <c r="F124" s="11" t="s">
        <v>93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</row>
    <row r="125" spans="3:11" x14ac:dyDescent="0.3">
      <c r="D125" s="11">
        <v>2020</v>
      </c>
      <c r="E125" s="11" t="s">
        <v>2</v>
      </c>
      <c r="F125" s="11" t="s">
        <v>94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</row>
    <row r="126" spans="3:11" x14ac:dyDescent="0.3">
      <c r="D126" s="11">
        <v>2020</v>
      </c>
      <c r="E126" s="11" t="s">
        <v>2</v>
      </c>
      <c r="F126" s="11" t="s">
        <v>95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</row>
    <row r="127" spans="3:11" x14ac:dyDescent="0.3">
      <c r="D127" s="11">
        <v>2020</v>
      </c>
      <c r="E127" s="11" t="s">
        <v>2</v>
      </c>
      <c r="F127" s="11" t="s">
        <v>96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</row>
    <row r="128" spans="3:11" x14ac:dyDescent="0.3">
      <c r="C128" t="s">
        <v>3</v>
      </c>
      <c r="D128" s="12">
        <v>2020</v>
      </c>
      <c r="E128" t="s">
        <v>3</v>
      </c>
      <c r="F128" t="s">
        <v>92</v>
      </c>
      <c r="G128">
        <v>0</v>
      </c>
      <c r="H128">
        <v>0</v>
      </c>
      <c r="I128">
        <v>0</v>
      </c>
      <c r="J128">
        <v>0</v>
      </c>
      <c r="K128">
        <v>0</v>
      </c>
    </row>
    <row r="129" spans="3:11" x14ac:dyDescent="0.3">
      <c r="D129" s="12">
        <v>2020</v>
      </c>
      <c r="E129" t="s">
        <v>3</v>
      </c>
      <c r="F129" t="s">
        <v>93</v>
      </c>
      <c r="G129">
        <v>0</v>
      </c>
      <c r="H129">
        <v>0</v>
      </c>
      <c r="I129">
        <v>0</v>
      </c>
      <c r="J129">
        <v>0</v>
      </c>
      <c r="K129">
        <v>0</v>
      </c>
    </row>
    <row r="130" spans="3:11" x14ac:dyDescent="0.3">
      <c r="D130" s="12">
        <v>2020</v>
      </c>
      <c r="E130" t="s">
        <v>3</v>
      </c>
      <c r="F130" t="s">
        <v>94</v>
      </c>
      <c r="G130">
        <v>0</v>
      </c>
      <c r="H130">
        <v>0</v>
      </c>
      <c r="I130">
        <v>0</v>
      </c>
      <c r="J130">
        <v>0</v>
      </c>
      <c r="K130">
        <v>0</v>
      </c>
    </row>
    <row r="131" spans="3:11" x14ac:dyDescent="0.3">
      <c r="D131" s="12">
        <v>2020</v>
      </c>
      <c r="E131" t="s">
        <v>3</v>
      </c>
      <c r="F131" t="s">
        <v>95</v>
      </c>
      <c r="G131">
        <v>0</v>
      </c>
      <c r="H131">
        <v>0</v>
      </c>
      <c r="I131">
        <v>0</v>
      </c>
      <c r="J131">
        <v>0</v>
      </c>
      <c r="K131">
        <v>0</v>
      </c>
    </row>
    <row r="132" spans="3:11" x14ac:dyDescent="0.3">
      <c r="D132" s="12">
        <v>2020</v>
      </c>
      <c r="E132" t="s">
        <v>3</v>
      </c>
      <c r="F132" t="s">
        <v>96</v>
      </c>
      <c r="G132">
        <v>0</v>
      </c>
      <c r="H132">
        <v>0</v>
      </c>
      <c r="I132">
        <v>0</v>
      </c>
      <c r="J132">
        <v>0</v>
      </c>
      <c r="K132">
        <v>0</v>
      </c>
    </row>
    <row r="133" spans="3:11" x14ac:dyDescent="0.3">
      <c r="C133" t="s">
        <v>4</v>
      </c>
      <c r="D133" s="11">
        <v>2020</v>
      </c>
      <c r="E133" s="11" t="s">
        <v>4</v>
      </c>
      <c r="F133" s="11" t="s">
        <v>92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</row>
    <row r="134" spans="3:11" x14ac:dyDescent="0.3">
      <c r="D134" s="11">
        <v>2020</v>
      </c>
      <c r="E134" s="11" t="s">
        <v>4</v>
      </c>
      <c r="F134" s="11" t="s">
        <v>93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</row>
    <row r="135" spans="3:11" x14ac:dyDescent="0.3">
      <c r="D135" s="11">
        <v>2020</v>
      </c>
      <c r="E135" s="11" t="s">
        <v>4</v>
      </c>
      <c r="F135" s="11" t="s">
        <v>94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</row>
    <row r="136" spans="3:11" x14ac:dyDescent="0.3">
      <c r="D136" s="11">
        <v>2020</v>
      </c>
      <c r="E136" s="11" t="s">
        <v>4</v>
      </c>
      <c r="F136" s="11" t="s">
        <v>95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</row>
    <row r="137" spans="3:11" x14ac:dyDescent="0.3">
      <c r="D137" s="11">
        <v>2020</v>
      </c>
      <c r="E137" s="11" t="s">
        <v>4</v>
      </c>
      <c r="F137" s="11" t="s">
        <v>96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</row>
    <row r="138" spans="3:11" x14ac:dyDescent="0.3">
      <c r="C138" t="s">
        <v>5</v>
      </c>
      <c r="D138" s="12">
        <v>2021</v>
      </c>
      <c r="E138" t="s">
        <v>54</v>
      </c>
      <c r="F138" t="s">
        <v>92</v>
      </c>
      <c r="G138">
        <v>0</v>
      </c>
      <c r="H138">
        <v>2.0698371081083861E-3</v>
      </c>
      <c r="I138">
        <v>3.1047556621625794E-3</v>
      </c>
      <c r="J138">
        <v>4.1396742162167722E-3</v>
      </c>
      <c r="K138">
        <v>5.1745927702709655E-3</v>
      </c>
    </row>
    <row r="139" spans="3:11" x14ac:dyDescent="0.3">
      <c r="D139" s="12">
        <v>2021</v>
      </c>
      <c r="E139" t="s">
        <v>54</v>
      </c>
      <c r="F139" t="s">
        <v>93</v>
      </c>
      <c r="G139">
        <v>2.0698371081083861E-3</v>
      </c>
      <c r="H139">
        <v>4.1396742162167722E-3</v>
      </c>
      <c r="I139">
        <v>6.2095113243251588E-3</v>
      </c>
      <c r="J139">
        <v>8.2793484324335444E-3</v>
      </c>
      <c r="K139">
        <v>1.0349185540541931E-2</v>
      </c>
    </row>
    <row r="140" spans="3:11" x14ac:dyDescent="0.3">
      <c r="D140" s="12">
        <v>2021</v>
      </c>
      <c r="E140" t="s">
        <v>54</v>
      </c>
      <c r="F140" t="s">
        <v>94</v>
      </c>
      <c r="G140">
        <v>4.1396742162167722E-3</v>
      </c>
      <c r="H140">
        <v>8.2793484324335444E-3</v>
      </c>
      <c r="I140">
        <v>1.2419022648650318E-2</v>
      </c>
      <c r="J140">
        <v>1.6558696864867089E-2</v>
      </c>
      <c r="K140">
        <v>2.0698371081083862E-2</v>
      </c>
    </row>
    <row r="141" spans="3:11" x14ac:dyDescent="0.3">
      <c r="D141" s="12">
        <v>2021</v>
      </c>
      <c r="E141" t="s">
        <v>54</v>
      </c>
      <c r="F141" t="s">
        <v>95</v>
      </c>
      <c r="G141">
        <v>6.2095113243251588E-3</v>
      </c>
      <c r="H141">
        <v>1.2419022648650318E-2</v>
      </c>
      <c r="I141">
        <v>1.8628533972975477E-2</v>
      </c>
      <c r="J141">
        <v>2.4838045297300635E-2</v>
      </c>
      <c r="K141">
        <v>3.1047556621625793E-2</v>
      </c>
    </row>
    <row r="142" spans="3:11" x14ac:dyDescent="0.3">
      <c r="D142" s="12">
        <v>2021</v>
      </c>
      <c r="E142" t="s">
        <v>54</v>
      </c>
      <c r="F142" t="s">
        <v>96</v>
      </c>
      <c r="G142">
        <v>8.2793484324335444E-3</v>
      </c>
      <c r="H142">
        <v>1.6558696864867089E-2</v>
      </c>
      <c r="I142">
        <v>2.4838045297300635E-2</v>
      </c>
      <c r="J142">
        <v>3.3117393729734178E-2</v>
      </c>
      <c r="K142">
        <v>4.1396742162167724E-2</v>
      </c>
    </row>
    <row r="143" spans="3:11" x14ac:dyDescent="0.3">
      <c r="C143" t="s">
        <v>33</v>
      </c>
      <c r="D143" s="11">
        <v>2021</v>
      </c>
      <c r="E143" s="11" t="s">
        <v>33</v>
      </c>
      <c r="F143" s="11" t="s">
        <v>92</v>
      </c>
      <c r="G143" s="11">
        <v>0</v>
      </c>
      <c r="H143" s="11">
        <v>1.6278473011993742E-3</v>
      </c>
      <c r="I143" s="11">
        <v>2.4417709517990612E-3</v>
      </c>
      <c r="J143" s="11">
        <v>3.2556946023987485E-3</v>
      </c>
      <c r="K143" s="11">
        <v>4.0696182529984352E-3</v>
      </c>
    </row>
    <row r="144" spans="3:11" x14ac:dyDescent="0.3">
      <c r="D144" s="11">
        <v>2021</v>
      </c>
      <c r="E144" s="11" t="s">
        <v>33</v>
      </c>
      <c r="F144" s="11" t="s">
        <v>93</v>
      </c>
      <c r="G144" s="11">
        <v>1.6278473011993742E-3</v>
      </c>
      <c r="H144" s="11">
        <v>3.2556946023987485E-3</v>
      </c>
      <c r="I144" s="11">
        <v>4.8835419035981225E-3</v>
      </c>
      <c r="J144" s="11">
        <v>6.5113892047974969E-3</v>
      </c>
      <c r="K144" s="11">
        <v>8.1392365059968705E-3</v>
      </c>
    </row>
    <row r="145" spans="3:11" x14ac:dyDescent="0.3">
      <c r="D145" s="11">
        <v>2021</v>
      </c>
      <c r="E145" s="11" t="s">
        <v>33</v>
      </c>
      <c r="F145" s="11" t="s">
        <v>94</v>
      </c>
      <c r="G145" s="11">
        <v>3.2556946023987485E-3</v>
      </c>
      <c r="H145" s="11">
        <v>6.5113892047974969E-3</v>
      </c>
      <c r="I145" s="11">
        <v>9.7670838071962449E-3</v>
      </c>
      <c r="J145" s="11">
        <v>1.3022778409594994E-2</v>
      </c>
      <c r="K145" s="11">
        <v>1.6278473011993741E-2</v>
      </c>
    </row>
    <row r="146" spans="3:11" x14ac:dyDescent="0.3">
      <c r="D146" s="11">
        <v>2021</v>
      </c>
      <c r="E146" s="11" t="s">
        <v>33</v>
      </c>
      <c r="F146" s="11" t="s">
        <v>95</v>
      </c>
      <c r="G146" s="11">
        <v>4.8835419035981225E-3</v>
      </c>
      <c r="H146" s="11">
        <v>9.7670838071962449E-3</v>
      </c>
      <c r="I146" s="11">
        <v>1.4650625710794367E-2</v>
      </c>
      <c r="J146" s="11">
        <v>1.953416761439249E-2</v>
      </c>
      <c r="K146" s="11">
        <v>2.4417709517990611E-2</v>
      </c>
    </row>
    <row r="147" spans="3:11" x14ac:dyDescent="0.3">
      <c r="D147" s="11">
        <v>2021</v>
      </c>
      <c r="E147" s="11" t="s">
        <v>33</v>
      </c>
      <c r="F147" s="11" t="s">
        <v>96</v>
      </c>
      <c r="G147" s="11">
        <v>6.5113892047974969E-3</v>
      </c>
      <c r="H147" s="11">
        <v>1.3022778409594994E-2</v>
      </c>
      <c r="I147" s="11">
        <v>1.953416761439249E-2</v>
      </c>
      <c r="J147" s="11">
        <v>2.6045556819189988E-2</v>
      </c>
      <c r="K147" s="11">
        <v>3.2556946023987482E-2</v>
      </c>
    </row>
    <row r="148" spans="3:11" x14ac:dyDescent="0.3">
      <c r="C148" t="s">
        <v>7</v>
      </c>
      <c r="D148" s="12">
        <v>2021</v>
      </c>
      <c r="E148" t="s">
        <v>7</v>
      </c>
      <c r="F148" t="s">
        <v>92</v>
      </c>
      <c r="G148">
        <v>0</v>
      </c>
      <c r="H148">
        <v>1.961515229093738E-3</v>
      </c>
      <c r="I148">
        <v>2.9422728436406067E-3</v>
      </c>
      <c r="J148">
        <v>3.9230304581874759E-3</v>
      </c>
      <c r="K148">
        <v>4.9037880727343447E-3</v>
      </c>
    </row>
    <row r="149" spans="3:11" x14ac:dyDescent="0.3">
      <c r="D149" s="12">
        <v>2021</v>
      </c>
      <c r="E149" t="s">
        <v>7</v>
      </c>
      <c r="F149" t="s">
        <v>93</v>
      </c>
      <c r="G149">
        <v>1.961515229093738E-3</v>
      </c>
      <c r="H149">
        <v>3.9230304581874759E-3</v>
      </c>
      <c r="I149">
        <v>5.8845456872812134E-3</v>
      </c>
      <c r="J149">
        <v>7.8460609163749518E-3</v>
      </c>
      <c r="K149">
        <v>9.8075761454686893E-3</v>
      </c>
    </row>
    <row r="150" spans="3:11" x14ac:dyDescent="0.3">
      <c r="D150" s="12">
        <v>2021</v>
      </c>
      <c r="E150" t="s">
        <v>7</v>
      </c>
      <c r="F150" t="s">
        <v>94</v>
      </c>
      <c r="G150">
        <v>3.9230304581874759E-3</v>
      </c>
      <c r="H150">
        <v>7.8460609163749518E-3</v>
      </c>
      <c r="I150">
        <v>1.1769091374562427E-2</v>
      </c>
      <c r="J150">
        <v>1.5692121832749904E-2</v>
      </c>
      <c r="K150">
        <v>1.9615152290937379E-2</v>
      </c>
    </row>
    <row r="151" spans="3:11" x14ac:dyDescent="0.3">
      <c r="D151" s="12">
        <v>2021</v>
      </c>
      <c r="E151" t="s">
        <v>7</v>
      </c>
      <c r="F151" t="s">
        <v>95</v>
      </c>
      <c r="G151">
        <v>5.8845456872812134E-3</v>
      </c>
      <c r="H151">
        <v>1.1769091374562427E-2</v>
      </c>
      <c r="I151">
        <v>1.7653637061843641E-2</v>
      </c>
      <c r="J151">
        <v>2.3538182749124854E-2</v>
      </c>
      <c r="K151">
        <v>2.9422728436406066E-2</v>
      </c>
    </row>
    <row r="152" spans="3:11" x14ac:dyDescent="0.3">
      <c r="D152" s="12">
        <v>2021</v>
      </c>
      <c r="E152" t="s">
        <v>7</v>
      </c>
      <c r="F152" t="s">
        <v>96</v>
      </c>
      <c r="G152">
        <v>7.8460609163749518E-3</v>
      </c>
      <c r="H152">
        <v>1.5692121832749904E-2</v>
      </c>
      <c r="I152">
        <v>2.3538182749124854E-2</v>
      </c>
      <c r="J152">
        <v>3.1384243665499807E-2</v>
      </c>
      <c r="K152">
        <v>3.9230304581874757E-2</v>
      </c>
    </row>
    <row r="153" spans="3:11" x14ac:dyDescent="0.3">
      <c r="C153" t="s">
        <v>8</v>
      </c>
      <c r="D153" s="11">
        <v>2021</v>
      </c>
      <c r="E153" s="11" t="s">
        <v>32</v>
      </c>
      <c r="F153" s="11" t="s">
        <v>92</v>
      </c>
      <c r="G153" s="11">
        <v>0</v>
      </c>
      <c r="H153" s="11">
        <v>1.581046258131931E-3</v>
      </c>
      <c r="I153" s="11">
        <v>2.3715693871978962E-3</v>
      </c>
      <c r="J153" s="11">
        <v>3.162092516263862E-3</v>
      </c>
      <c r="K153" s="11">
        <v>3.9526156453298274E-3</v>
      </c>
    </row>
    <row r="154" spans="3:11" x14ac:dyDescent="0.3">
      <c r="D154" s="11">
        <v>2021</v>
      </c>
      <c r="E154" s="11" t="s">
        <v>32</v>
      </c>
      <c r="F154" s="11" t="s">
        <v>93</v>
      </c>
      <c r="G154" s="11">
        <v>1.581046258131931E-3</v>
      </c>
      <c r="H154" s="11">
        <v>3.162092516263862E-3</v>
      </c>
      <c r="I154" s="11">
        <v>4.7431387743957923E-3</v>
      </c>
      <c r="J154" s="11">
        <v>6.324185032527724E-3</v>
      </c>
      <c r="K154" s="11">
        <v>7.9052312906596547E-3</v>
      </c>
    </row>
    <row r="155" spans="3:11" x14ac:dyDescent="0.3">
      <c r="D155" s="11">
        <v>2021</v>
      </c>
      <c r="E155" s="11" t="s">
        <v>32</v>
      </c>
      <c r="F155" s="11" t="s">
        <v>94</v>
      </c>
      <c r="G155" s="11">
        <v>3.162092516263862E-3</v>
      </c>
      <c r="H155" s="11">
        <v>6.324185032527724E-3</v>
      </c>
      <c r="I155" s="11">
        <v>9.4862775487915846E-3</v>
      </c>
      <c r="J155" s="11">
        <v>1.2648370065055448E-2</v>
      </c>
      <c r="K155" s="11">
        <v>1.5810462581319309E-2</v>
      </c>
    </row>
    <row r="156" spans="3:11" x14ac:dyDescent="0.3">
      <c r="D156" s="11">
        <v>2021</v>
      </c>
      <c r="E156" s="11" t="s">
        <v>32</v>
      </c>
      <c r="F156" s="11" t="s">
        <v>95</v>
      </c>
      <c r="G156" s="11">
        <v>4.7431387743957923E-3</v>
      </c>
      <c r="H156" s="11">
        <v>9.4862775487915846E-3</v>
      </c>
      <c r="I156" s="11">
        <v>1.422941632318738E-2</v>
      </c>
      <c r="J156" s="11">
        <v>1.8972555097583169E-2</v>
      </c>
      <c r="K156" s="11">
        <v>2.3715693871978964E-2</v>
      </c>
    </row>
    <row r="157" spans="3:11" x14ac:dyDescent="0.3">
      <c r="D157" s="11">
        <v>2021</v>
      </c>
      <c r="E157" s="11" t="s">
        <v>32</v>
      </c>
      <c r="F157" s="11" t="s">
        <v>96</v>
      </c>
      <c r="G157" s="11">
        <v>6.324185032527724E-3</v>
      </c>
      <c r="H157" s="11">
        <v>1.2648370065055448E-2</v>
      </c>
      <c r="I157" s="11">
        <v>1.8972555097583169E-2</v>
      </c>
      <c r="J157" s="11">
        <v>2.5296740130110896E-2</v>
      </c>
      <c r="K157" s="11">
        <v>3.1620925162638619E-2</v>
      </c>
    </row>
    <row r="158" spans="3:11" x14ac:dyDescent="0.3">
      <c r="C158" t="s">
        <v>9</v>
      </c>
      <c r="D158" s="12">
        <v>2021</v>
      </c>
      <c r="E158" s="12" t="s">
        <v>9</v>
      </c>
      <c r="F158" t="s">
        <v>92</v>
      </c>
      <c r="G158">
        <v>0</v>
      </c>
      <c r="H158">
        <v>2.4039081260613512E-3</v>
      </c>
      <c r="I158">
        <v>3.6058621890920264E-3</v>
      </c>
      <c r="J158">
        <v>4.8078162521227024E-3</v>
      </c>
      <c r="K158">
        <v>6.0097703151533776E-3</v>
      </c>
    </row>
    <row r="159" spans="3:11" x14ac:dyDescent="0.3">
      <c r="D159" s="12">
        <v>2021</v>
      </c>
      <c r="E159" s="12" t="s">
        <v>9</v>
      </c>
      <c r="F159" t="s">
        <v>93</v>
      </c>
      <c r="G159">
        <v>2.4039081260613512E-3</v>
      </c>
      <c r="H159">
        <v>4.8078162521227024E-3</v>
      </c>
      <c r="I159">
        <v>7.2117243781840527E-3</v>
      </c>
      <c r="J159">
        <v>9.6156325042454048E-3</v>
      </c>
      <c r="K159">
        <v>1.2019540630306755E-2</v>
      </c>
    </row>
    <row r="160" spans="3:11" x14ac:dyDescent="0.3">
      <c r="D160" s="12">
        <v>2021</v>
      </c>
      <c r="E160" s="12" t="s">
        <v>9</v>
      </c>
      <c r="F160" t="s">
        <v>94</v>
      </c>
      <c r="G160">
        <v>4.8078162521227024E-3</v>
      </c>
      <c r="H160">
        <v>9.6156325042454048E-3</v>
      </c>
      <c r="I160">
        <v>1.4423448756368105E-2</v>
      </c>
      <c r="J160">
        <v>1.923126500849081E-2</v>
      </c>
      <c r="K160">
        <v>2.403908126061351E-2</v>
      </c>
    </row>
    <row r="161" spans="3:11" x14ac:dyDescent="0.3">
      <c r="D161" s="12">
        <v>2021</v>
      </c>
      <c r="E161" s="12" t="s">
        <v>9</v>
      </c>
      <c r="F161" t="s">
        <v>95</v>
      </c>
      <c r="G161">
        <v>7.2117243781840527E-3</v>
      </c>
      <c r="H161">
        <v>1.4423448756368105E-2</v>
      </c>
      <c r="I161">
        <v>2.1635173134552158E-2</v>
      </c>
      <c r="J161">
        <v>2.8846897512736211E-2</v>
      </c>
      <c r="K161">
        <v>3.6058621890920267E-2</v>
      </c>
    </row>
    <row r="162" spans="3:11" x14ac:dyDescent="0.3">
      <c r="D162" s="12">
        <v>2021</v>
      </c>
      <c r="E162" s="12" t="s">
        <v>9</v>
      </c>
      <c r="F162" t="s">
        <v>96</v>
      </c>
      <c r="G162">
        <v>9.6156325042454048E-3</v>
      </c>
      <c r="H162">
        <v>1.923126500849081E-2</v>
      </c>
      <c r="I162">
        <v>2.8846897512736211E-2</v>
      </c>
      <c r="J162">
        <v>3.8462530016981619E-2</v>
      </c>
      <c r="K162">
        <v>4.8078162521227021E-2</v>
      </c>
    </row>
    <row r="163" spans="3:11" x14ac:dyDescent="0.3">
      <c r="C163" t="s">
        <v>10</v>
      </c>
      <c r="D163" s="11">
        <v>2021</v>
      </c>
      <c r="E163" s="11" t="s">
        <v>10</v>
      </c>
      <c r="F163" s="11" t="s">
        <v>92</v>
      </c>
      <c r="G163" s="11">
        <v>0</v>
      </c>
      <c r="H163" s="11">
        <v>2.2053907025235456E-3</v>
      </c>
      <c r="I163" s="11">
        <v>3.3080860537853178E-3</v>
      </c>
      <c r="J163" s="11">
        <v>4.4107814050470913E-3</v>
      </c>
      <c r="K163" s="11">
        <v>5.5134767563088634E-3</v>
      </c>
    </row>
    <row r="164" spans="3:11" x14ac:dyDescent="0.3">
      <c r="D164" s="11">
        <v>2021</v>
      </c>
      <c r="E164" s="11" t="s">
        <v>10</v>
      </c>
      <c r="F164" s="11" t="s">
        <v>93</v>
      </c>
      <c r="G164" s="11">
        <v>2.2053907025235456E-3</v>
      </c>
      <c r="H164" s="11">
        <v>4.4107814050470913E-3</v>
      </c>
      <c r="I164" s="11">
        <v>6.6161721075706356E-3</v>
      </c>
      <c r="J164" s="11">
        <v>8.8215628100941825E-3</v>
      </c>
      <c r="K164" s="11">
        <v>1.1026953512617727E-2</v>
      </c>
    </row>
    <row r="165" spans="3:11" x14ac:dyDescent="0.3">
      <c r="D165" s="11">
        <v>2021</v>
      </c>
      <c r="E165" s="11" t="s">
        <v>10</v>
      </c>
      <c r="F165" s="11" t="s">
        <v>94</v>
      </c>
      <c r="G165" s="11">
        <v>4.4107814050470913E-3</v>
      </c>
      <c r="H165" s="11">
        <v>8.8215628100941825E-3</v>
      </c>
      <c r="I165" s="11">
        <v>1.3232344215141271E-2</v>
      </c>
      <c r="J165" s="11">
        <v>1.7643125620188365E-2</v>
      </c>
      <c r="K165" s="11">
        <v>2.2053907025235454E-2</v>
      </c>
    </row>
    <row r="166" spans="3:11" x14ac:dyDescent="0.3">
      <c r="D166" s="11">
        <v>2021</v>
      </c>
      <c r="E166" s="11" t="s">
        <v>10</v>
      </c>
      <c r="F166" s="11" t="s">
        <v>95</v>
      </c>
      <c r="G166" s="11">
        <v>6.6161721075706356E-3</v>
      </c>
      <c r="H166" s="11">
        <v>1.3232344215141271E-2</v>
      </c>
      <c r="I166" s="11">
        <v>1.9848516322711909E-2</v>
      </c>
      <c r="J166" s="11">
        <v>2.6464688430282542E-2</v>
      </c>
      <c r="K166" s="11">
        <v>3.3080860537853182E-2</v>
      </c>
    </row>
    <row r="167" spans="3:11" x14ac:dyDescent="0.3">
      <c r="D167" s="11">
        <v>2021</v>
      </c>
      <c r="E167" s="11" t="s">
        <v>10</v>
      </c>
      <c r="F167" s="11" t="s">
        <v>96</v>
      </c>
      <c r="G167" s="11">
        <v>8.8215628100941825E-3</v>
      </c>
      <c r="H167" s="11">
        <v>1.7643125620188365E-2</v>
      </c>
      <c r="I167" s="11">
        <v>2.6464688430282542E-2</v>
      </c>
      <c r="J167" s="11">
        <v>3.528625124037673E-2</v>
      </c>
      <c r="K167" s="11">
        <v>4.4107814050470907E-2</v>
      </c>
    </row>
    <row r="168" spans="3:11" x14ac:dyDescent="0.3">
      <c r="C168" t="s">
        <v>11</v>
      </c>
      <c r="D168" s="12">
        <v>2021</v>
      </c>
      <c r="E168" s="12" t="s">
        <v>11</v>
      </c>
      <c r="F168" t="s">
        <v>92</v>
      </c>
      <c r="G168">
        <v>0</v>
      </c>
      <c r="H168">
        <v>2.1426178395636919E-3</v>
      </c>
      <c r="I168">
        <v>3.2139267593455372E-3</v>
      </c>
      <c r="J168">
        <v>4.2852356791273838E-3</v>
      </c>
      <c r="K168">
        <v>5.356544598909229E-3</v>
      </c>
    </row>
    <row r="169" spans="3:11" x14ac:dyDescent="0.3">
      <c r="D169" s="12">
        <v>2021</v>
      </c>
      <c r="E169" s="12" t="s">
        <v>11</v>
      </c>
      <c r="F169" t="s">
        <v>93</v>
      </c>
      <c r="G169">
        <v>2.1426178395636919E-3</v>
      </c>
      <c r="H169">
        <v>4.2852356791273838E-3</v>
      </c>
      <c r="I169">
        <v>6.4278535186910743E-3</v>
      </c>
      <c r="J169">
        <v>8.5704713582547675E-3</v>
      </c>
      <c r="K169">
        <v>1.0713089197818458E-2</v>
      </c>
    </row>
    <row r="170" spans="3:11" x14ac:dyDescent="0.3">
      <c r="D170" s="12">
        <v>2021</v>
      </c>
      <c r="E170" s="12" t="s">
        <v>11</v>
      </c>
      <c r="F170" t="s">
        <v>94</v>
      </c>
      <c r="G170">
        <v>4.2852356791273838E-3</v>
      </c>
      <c r="H170">
        <v>8.5704713582547675E-3</v>
      </c>
      <c r="I170">
        <v>1.2855707037382149E-2</v>
      </c>
      <c r="J170">
        <v>1.7140942716509535E-2</v>
      </c>
      <c r="K170">
        <v>2.1426178395636916E-2</v>
      </c>
    </row>
    <row r="171" spans="3:11" x14ac:dyDescent="0.3">
      <c r="D171" s="12">
        <v>2021</v>
      </c>
      <c r="E171" s="12" t="s">
        <v>11</v>
      </c>
      <c r="F171" t="s">
        <v>95</v>
      </c>
      <c r="G171">
        <v>6.4278535186910743E-3</v>
      </c>
      <c r="H171">
        <v>1.2855707037382149E-2</v>
      </c>
      <c r="I171">
        <v>1.9283560556073224E-2</v>
      </c>
      <c r="J171">
        <v>2.5711414074764297E-2</v>
      </c>
      <c r="K171">
        <v>3.2139267593455374E-2</v>
      </c>
    </row>
    <row r="172" spans="3:11" x14ac:dyDescent="0.3">
      <c r="D172" s="12">
        <v>2021</v>
      </c>
      <c r="E172" s="12" t="s">
        <v>11</v>
      </c>
      <c r="F172" t="s">
        <v>96</v>
      </c>
      <c r="G172">
        <v>8.5704713582547675E-3</v>
      </c>
      <c r="H172">
        <v>1.7140942716509535E-2</v>
      </c>
      <c r="I172">
        <v>2.5711414074764297E-2</v>
      </c>
      <c r="J172">
        <v>3.428188543301907E-2</v>
      </c>
      <c r="K172">
        <v>4.2852356791273832E-2</v>
      </c>
    </row>
    <row r="173" spans="3:11" x14ac:dyDescent="0.3">
      <c r="C173" t="s">
        <v>12</v>
      </c>
      <c r="D173" s="11">
        <v>2021</v>
      </c>
      <c r="E173" s="11" t="s">
        <v>31</v>
      </c>
      <c r="F173" s="11" t="s">
        <v>92</v>
      </c>
      <c r="G173" s="11">
        <v>0</v>
      </c>
      <c r="H173" s="11">
        <v>1.9092554782458076E-3</v>
      </c>
      <c r="I173" s="11">
        <v>2.8638832173687114E-3</v>
      </c>
      <c r="J173" s="11">
        <v>3.8185109564916153E-3</v>
      </c>
      <c r="K173" s="11">
        <v>4.7731386956145188E-3</v>
      </c>
    </row>
    <row r="174" spans="3:11" x14ac:dyDescent="0.3">
      <c r="D174" s="11">
        <v>2021</v>
      </c>
      <c r="E174" s="11" t="s">
        <v>31</v>
      </c>
      <c r="F174" s="11" t="s">
        <v>93</v>
      </c>
      <c r="G174" s="11">
        <v>1.9092554782458076E-3</v>
      </c>
      <c r="H174" s="11">
        <v>3.8185109564916153E-3</v>
      </c>
      <c r="I174" s="11">
        <v>5.7277664347374227E-3</v>
      </c>
      <c r="J174" s="11">
        <v>7.6370219129832306E-3</v>
      </c>
      <c r="K174" s="11">
        <v>9.5462773912290376E-3</v>
      </c>
    </row>
    <row r="175" spans="3:11" x14ac:dyDescent="0.3">
      <c r="D175" s="11">
        <v>2021</v>
      </c>
      <c r="E175" s="11" t="s">
        <v>31</v>
      </c>
      <c r="F175" s="11" t="s">
        <v>94</v>
      </c>
      <c r="G175" s="11">
        <v>3.8185109564916153E-3</v>
      </c>
      <c r="H175" s="11">
        <v>7.6370219129832306E-3</v>
      </c>
      <c r="I175" s="11">
        <v>1.1455532869474845E-2</v>
      </c>
      <c r="J175" s="11">
        <v>1.5274043825966461E-2</v>
      </c>
      <c r="K175" s="11">
        <v>1.9092554782458075E-2</v>
      </c>
    </row>
    <row r="176" spans="3:11" x14ac:dyDescent="0.3">
      <c r="D176" s="11">
        <v>2021</v>
      </c>
      <c r="E176" s="11" t="s">
        <v>31</v>
      </c>
      <c r="F176" s="11" t="s">
        <v>95</v>
      </c>
      <c r="G176" s="11">
        <v>5.7277664347374227E-3</v>
      </c>
      <c r="H176" s="11">
        <v>1.1455532869474845E-2</v>
      </c>
      <c r="I176" s="11">
        <v>1.7183299304212269E-2</v>
      </c>
      <c r="J176" s="11">
        <v>2.2911065738949691E-2</v>
      </c>
      <c r="K176" s="11">
        <v>2.8638832173687113E-2</v>
      </c>
    </row>
    <row r="177" spans="3:11" x14ac:dyDescent="0.3">
      <c r="D177" s="11">
        <v>2021</v>
      </c>
      <c r="E177" s="11" t="s">
        <v>31</v>
      </c>
      <c r="F177" s="11" t="s">
        <v>96</v>
      </c>
      <c r="G177" s="11">
        <v>7.6370219129832306E-3</v>
      </c>
      <c r="H177" s="11">
        <v>1.5274043825966461E-2</v>
      </c>
      <c r="I177" s="11">
        <v>2.2911065738949691E-2</v>
      </c>
      <c r="J177" s="11">
        <v>3.0548087651932922E-2</v>
      </c>
      <c r="K177" s="11">
        <v>3.818510956491615E-2</v>
      </c>
    </row>
    <row r="178" spans="3:11" x14ac:dyDescent="0.3">
      <c r="C178" t="s">
        <v>13</v>
      </c>
      <c r="D178" s="12">
        <v>2021</v>
      </c>
      <c r="E178" s="12" t="s">
        <v>30</v>
      </c>
      <c r="F178" t="s">
        <v>92</v>
      </c>
      <c r="G178">
        <v>0</v>
      </c>
      <c r="H178">
        <v>2.092407026976305E-3</v>
      </c>
      <c r="I178">
        <v>3.1386105404644571E-3</v>
      </c>
      <c r="J178">
        <v>4.18481405395261E-3</v>
      </c>
      <c r="K178">
        <v>5.231017567440762E-3</v>
      </c>
    </row>
    <row r="179" spans="3:11" x14ac:dyDescent="0.3">
      <c r="D179" s="12">
        <v>2021</v>
      </c>
      <c r="E179" s="12" t="s">
        <v>30</v>
      </c>
      <c r="F179" t="s">
        <v>93</v>
      </c>
      <c r="G179">
        <v>2.092407026976305E-3</v>
      </c>
      <c r="H179">
        <v>4.18481405395261E-3</v>
      </c>
      <c r="I179">
        <v>6.2772210809289141E-3</v>
      </c>
      <c r="J179">
        <v>8.36962810790522E-3</v>
      </c>
      <c r="K179">
        <v>1.0462035134881524E-2</v>
      </c>
    </row>
    <row r="180" spans="3:11" x14ac:dyDescent="0.3">
      <c r="D180" s="12">
        <v>2021</v>
      </c>
      <c r="E180" s="12" t="s">
        <v>30</v>
      </c>
      <c r="F180" t="s">
        <v>94</v>
      </c>
      <c r="G180">
        <v>4.18481405395261E-3</v>
      </c>
      <c r="H180">
        <v>8.36962810790522E-3</v>
      </c>
      <c r="I180">
        <v>1.2554442161857828E-2</v>
      </c>
      <c r="J180">
        <v>1.673925621581044E-2</v>
      </c>
      <c r="K180">
        <v>2.0924070269763048E-2</v>
      </c>
    </row>
    <row r="181" spans="3:11" x14ac:dyDescent="0.3">
      <c r="D181" s="12">
        <v>2021</v>
      </c>
      <c r="E181" s="12" t="s">
        <v>30</v>
      </c>
      <c r="F181" t="s">
        <v>95</v>
      </c>
      <c r="G181">
        <v>6.2772210809289141E-3</v>
      </c>
      <c r="H181">
        <v>1.2554442161857828E-2</v>
      </c>
      <c r="I181">
        <v>1.8831663242786744E-2</v>
      </c>
      <c r="J181">
        <v>2.5108884323715656E-2</v>
      </c>
      <c r="K181">
        <v>3.1386105404644572E-2</v>
      </c>
    </row>
    <row r="182" spans="3:11" x14ac:dyDescent="0.3">
      <c r="D182" s="12">
        <v>2021</v>
      </c>
      <c r="E182" s="12" t="s">
        <v>30</v>
      </c>
      <c r="F182" t="s">
        <v>96</v>
      </c>
      <c r="G182">
        <v>8.36962810790522E-3</v>
      </c>
      <c r="H182">
        <v>1.673925621581044E-2</v>
      </c>
      <c r="I182">
        <v>2.5108884323715656E-2</v>
      </c>
      <c r="J182">
        <v>3.347851243162088E-2</v>
      </c>
      <c r="K182">
        <v>4.1848140539526096E-2</v>
      </c>
    </row>
    <row r="183" spans="3:11" x14ac:dyDescent="0.3">
      <c r="C183" t="s">
        <v>2</v>
      </c>
      <c r="D183" s="11">
        <v>2021</v>
      </c>
      <c r="E183" s="11" t="s">
        <v>2</v>
      </c>
      <c r="F183" s="11" t="s">
        <v>92</v>
      </c>
      <c r="G183" s="11">
        <v>0</v>
      </c>
      <c r="H183" s="11">
        <v>2.0668017663521246E-3</v>
      </c>
      <c r="I183" s="11">
        <v>3.1002026495281867E-3</v>
      </c>
      <c r="J183" s="11">
        <v>4.1336035327042492E-3</v>
      </c>
      <c r="K183" s="11">
        <v>5.1670044158803113E-3</v>
      </c>
    </row>
    <row r="184" spans="3:11" x14ac:dyDescent="0.3">
      <c r="D184" s="11">
        <v>2021</v>
      </c>
      <c r="E184" s="11" t="s">
        <v>2</v>
      </c>
      <c r="F184" s="11" t="s">
        <v>93</v>
      </c>
      <c r="G184" s="11">
        <v>2.0668017663521246E-3</v>
      </c>
      <c r="H184" s="11">
        <v>4.1336035327042492E-3</v>
      </c>
      <c r="I184" s="11">
        <v>6.2004052990563734E-3</v>
      </c>
      <c r="J184" s="11">
        <v>8.2672070654084984E-3</v>
      </c>
      <c r="K184" s="11">
        <v>1.0334008831760623E-2</v>
      </c>
    </row>
    <row r="185" spans="3:11" x14ac:dyDescent="0.3">
      <c r="D185" s="11">
        <v>2021</v>
      </c>
      <c r="E185" s="11" t="s">
        <v>2</v>
      </c>
      <c r="F185" s="11" t="s">
        <v>94</v>
      </c>
      <c r="G185" s="11">
        <v>4.1336035327042492E-3</v>
      </c>
      <c r="H185" s="11">
        <v>8.2672070654084984E-3</v>
      </c>
      <c r="I185" s="11">
        <v>1.2400810598112747E-2</v>
      </c>
      <c r="J185" s="11">
        <v>1.6534414130816997E-2</v>
      </c>
      <c r="K185" s="11">
        <v>2.0668017663521245E-2</v>
      </c>
    </row>
    <row r="186" spans="3:11" x14ac:dyDescent="0.3">
      <c r="D186" s="11">
        <v>2021</v>
      </c>
      <c r="E186" s="11" t="s">
        <v>2</v>
      </c>
      <c r="F186" s="11" t="s">
        <v>95</v>
      </c>
      <c r="G186" s="11">
        <v>6.2004052990563734E-3</v>
      </c>
      <c r="H186" s="11">
        <v>1.2400810598112747E-2</v>
      </c>
      <c r="I186" s="11">
        <v>1.8601215897169121E-2</v>
      </c>
      <c r="J186" s="11">
        <v>2.4801621196225494E-2</v>
      </c>
      <c r="K186" s="11">
        <v>3.1002026495281866E-2</v>
      </c>
    </row>
    <row r="187" spans="3:11" x14ac:dyDescent="0.3">
      <c r="D187" s="11">
        <v>2021</v>
      </c>
      <c r="E187" s="11" t="s">
        <v>2</v>
      </c>
      <c r="F187" s="11" t="s">
        <v>96</v>
      </c>
      <c r="G187" s="11">
        <v>8.2672070654084984E-3</v>
      </c>
      <c r="H187" s="11">
        <v>1.6534414130816997E-2</v>
      </c>
      <c r="I187" s="11">
        <v>2.4801621196225494E-2</v>
      </c>
      <c r="J187" s="11">
        <v>3.3068828261633994E-2</v>
      </c>
      <c r="K187" s="11">
        <v>4.133603532704249E-2</v>
      </c>
    </row>
    <row r="188" spans="3:11" x14ac:dyDescent="0.3">
      <c r="C188" s="12" t="s">
        <v>3</v>
      </c>
      <c r="D188" s="12">
        <v>2021</v>
      </c>
      <c r="E188" s="12" t="s">
        <v>3</v>
      </c>
      <c r="F188" s="12" t="s">
        <v>92</v>
      </c>
      <c r="G188" s="12">
        <v>0</v>
      </c>
      <c r="H188">
        <v>1.9835732730675766E-3</v>
      </c>
      <c r="I188">
        <v>2.9753599096013646E-3</v>
      </c>
      <c r="J188">
        <v>3.9671465461351531E-3</v>
      </c>
      <c r="K188">
        <v>4.9589331826689412E-3</v>
      </c>
    </row>
    <row r="189" spans="3:11" x14ac:dyDescent="0.3">
      <c r="C189" s="12"/>
      <c r="D189" s="12">
        <v>2021</v>
      </c>
      <c r="E189" s="12" t="s">
        <v>3</v>
      </c>
      <c r="F189" s="12" t="s">
        <v>93</v>
      </c>
      <c r="G189" s="12">
        <v>1.9835732730675766E-3</v>
      </c>
      <c r="H189">
        <v>3.9671465461351531E-3</v>
      </c>
      <c r="I189">
        <v>5.9507198192027292E-3</v>
      </c>
      <c r="J189">
        <v>7.9342930922703062E-3</v>
      </c>
      <c r="K189">
        <v>9.9178663653378824E-3</v>
      </c>
    </row>
    <row r="190" spans="3:11" x14ac:dyDescent="0.3">
      <c r="C190" s="12"/>
      <c r="D190" s="12">
        <v>2021</v>
      </c>
      <c r="E190" s="12" t="s">
        <v>3</v>
      </c>
      <c r="F190" s="12" t="s">
        <v>94</v>
      </c>
      <c r="G190" s="12">
        <v>3.9671465461351531E-3</v>
      </c>
      <c r="H190">
        <v>7.9342930922703062E-3</v>
      </c>
      <c r="I190">
        <v>1.1901439638405458E-2</v>
      </c>
      <c r="J190">
        <v>1.5868586184540612E-2</v>
      </c>
      <c r="K190">
        <v>1.9835732730675765E-2</v>
      </c>
    </row>
    <row r="191" spans="3:11" x14ac:dyDescent="0.3">
      <c r="C191" s="12"/>
      <c r="D191" s="12">
        <v>2021</v>
      </c>
      <c r="E191" s="12" t="s">
        <v>3</v>
      </c>
      <c r="F191" s="12" t="s">
        <v>95</v>
      </c>
      <c r="G191" s="12">
        <v>5.9507198192027292E-3</v>
      </c>
      <c r="H191">
        <v>1.1901439638405458E-2</v>
      </c>
      <c r="I191">
        <v>1.785215945760819E-2</v>
      </c>
      <c r="J191">
        <v>2.3802879276810917E-2</v>
      </c>
      <c r="K191">
        <v>2.9753599096013647E-2</v>
      </c>
    </row>
    <row r="192" spans="3:11" x14ac:dyDescent="0.3">
      <c r="C192" s="12"/>
      <c r="D192" s="12">
        <v>2021</v>
      </c>
      <c r="E192" s="12" t="s">
        <v>3</v>
      </c>
      <c r="F192" s="12" t="s">
        <v>96</v>
      </c>
      <c r="G192" s="12">
        <v>7.9342930922703062E-3</v>
      </c>
      <c r="H192">
        <v>1.5868586184540612E-2</v>
      </c>
      <c r="I192">
        <v>2.3802879276810917E-2</v>
      </c>
      <c r="J192">
        <v>3.1737172369081225E-2</v>
      </c>
      <c r="K192">
        <v>3.9671465461351529E-2</v>
      </c>
    </row>
    <row r="193" spans="3:11" x14ac:dyDescent="0.3">
      <c r="C193" t="s">
        <v>4</v>
      </c>
      <c r="D193" s="11">
        <v>2021</v>
      </c>
      <c r="E193" s="11" t="s">
        <v>4</v>
      </c>
      <c r="F193" s="11" t="s">
        <v>92</v>
      </c>
      <c r="G193" s="11">
        <v>0</v>
      </c>
      <c r="H193" s="11">
        <v>1.7169393286142573E-3</v>
      </c>
      <c r="I193" s="11">
        <v>2.5754089929213857E-3</v>
      </c>
      <c r="J193" s="11">
        <v>3.4338786572285147E-3</v>
      </c>
      <c r="K193" s="11">
        <v>4.2923483215356432E-3</v>
      </c>
    </row>
    <row r="194" spans="3:11" x14ac:dyDescent="0.3">
      <c r="D194" s="11">
        <v>2021</v>
      </c>
      <c r="E194" s="11" t="s">
        <v>4</v>
      </c>
      <c r="F194" s="11" t="s">
        <v>93</v>
      </c>
      <c r="G194" s="11">
        <v>1.7169393286142573E-3</v>
      </c>
      <c r="H194" s="11">
        <v>3.4338786572285147E-3</v>
      </c>
      <c r="I194" s="11">
        <v>5.1508179858427714E-3</v>
      </c>
      <c r="J194" s="11">
        <v>6.8677573144570294E-3</v>
      </c>
      <c r="K194" s="11">
        <v>8.5846966430712865E-3</v>
      </c>
    </row>
    <row r="195" spans="3:11" x14ac:dyDescent="0.3">
      <c r="D195" s="11">
        <v>2021</v>
      </c>
      <c r="E195" s="11" t="s">
        <v>4</v>
      </c>
      <c r="F195" s="11" t="s">
        <v>94</v>
      </c>
      <c r="G195" s="11">
        <v>3.4338786572285147E-3</v>
      </c>
      <c r="H195" s="11">
        <v>6.8677573144570294E-3</v>
      </c>
      <c r="I195" s="11">
        <v>1.0301635971685543E-2</v>
      </c>
      <c r="J195" s="11">
        <v>1.3735514628914059E-2</v>
      </c>
      <c r="K195" s="11">
        <v>1.7169393286142573E-2</v>
      </c>
    </row>
    <row r="196" spans="3:11" x14ac:dyDescent="0.3">
      <c r="D196" s="11">
        <v>2021</v>
      </c>
      <c r="E196" s="11" t="s">
        <v>4</v>
      </c>
      <c r="F196" s="11" t="s">
        <v>95</v>
      </c>
      <c r="G196" s="11">
        <v>5.1508179858427714E-3</v>
      </c>
      <c r="H196" s="11">
        <v>1.0301635971685543E-2</v>
      </c>
      <c r="I196" s="11">
        <v>1.5452453957528317E-2</v>
      </c>
      <c r="J196" s="11">
        <v>2.0603271943371086E-2</v>
      </c>
      <c r="K196" s="11">
        <v>2.5754089929213859E-2</v>
      </c>
    </row>
    <row r="197" spans="3:11" x14ac:dyDescent="0.3">
      <c r="D197" s="11">
        <v>2021</v>
      </c>
      <c r="E197" s="11" t="s">
        <v>4</v>
      </c>
      <c r="F197" s="11" t="s">
        <v>96</v>
      </c>
      <c r="G197" s="11">
        <v>6.8677573144570294E-3</v>
      </c>
      <c r="H197" s="11">
        <v>1.3735514628914059E-2</v>
      </c>
      <c r="I197" s="11">
        <v>2.0603271943371086E-2</v>
      </c>
      <c r="J197" s="11">
        <v>2.7471029257828117E-2</v>
      </c>
      <c r="K197" s="11">
        <v>3.4338786572285146E-2</v>
      </c>
    </row>
    <row r="198" spans="3:11" x14ac:dyDescent="0.3">
      <c r="C198" t="s">
        <v>5</v>
      </c>
      <c r="D198" s="12">
        <v>2022</v>
      </c>
      <c r="E198" s="12" t="s">
        <v>5</v>
      </c>
      <c r="F198" t="s">
        <v>92</v>
      </c>
      <c r="G198">
        <v>0</v>
      </c>
      <c r="H198">
        <v>1.8326736312640297E-3</v>
      </c>
      <c r="I198">
        <v>2.7490104468960441E-3</v>
      </c>
      <c r="J198">
        <v>3.6653472625280594E-3</v>
      </c>
      <c r="K198">
        <v>4.5816840781600738E-3</v>
      </c>
    </row>
    <row r="199" spans="3:11" x14ac:dyDescent="0.3">
      <c r="D199" s="12">
        <v>2022</v>
      </c>
      <c r="E199" s="12" t="s">
        <v>5</v>
      </c>
      <c r="F199" t="s">
        <v>93</v>
      </c>
      <c r="G199">
        <v>1.8326736312640297E-3</v>
      </c>
      <c r="H199">
        <v>3.6653472625280594E-3</v>
      </c>
      <c r="I199">
        <v>5.4980208937920882E-3</v>
      </c>
      <c r="J199">
        <v>7.3306945250561188E-3</v>
      </c>
      <c r="K199">
        <v>9.1633681563201477E-3</v>
      </c>
    </row>
    <row r="200" spans="3:11" x14ac:dyDescent="0.3">
      <c r="D200" s="12">
        <v>2022</v>
      </c>
      <c r="E200" s="12" t="s">
        <v>5</v>
      </c>
      <c r="F200" t="s">
        <v>94</v>
      </c>
      <c r="G200">
        <v>3.6653472625280594E-3</v>
      </c>
      <c r="H200">
        <v>7.3306945250561188E-3</v>
      </c>
      <c r="I200">
        <v>1.0996041787584176E-2</v>
      </c>
      <c r="J200">
        <v>1.4661389050112238E-2</v>
      </c>
      <c r="K200">
        <v>1.8326736312640295E-2</v>
      </c>
    </row>
    <row r="201" spans="3:11" x14ac:dyDescent="0.3">
      <c r="D201" s="12">
        <v>2022</v>
      </c>
      <c r="E201" s="12" t="s">
        <v>5</v>
      </c>
      <c r="F201" t="s">
        <v>95</v>
      </c>
      <c r="G201">
        <v>5.4980208937920882E-3</v>
      </c>
      <c r="H201">
        <v>1.0996041787584176E-2</v>
      </c>
      <c r="I201">
        <v>1.6494062681376265E-2</v>
      </c>
      <c r="J201">
        <v>2.1992083575168353E-2</v>
      </c>
      <c r="K201">
        <v>2.7490104468960441E-2</v>
      </c>
    </row>
    <row r="202" spans="3:11" x14ac:dyDescent="0.3">
      <c r="D202" s="12">
        <v>2022</v>
      </c>
      <c r="E202" s="12" t="s">
        <v>5</v>
      </c>
      <c r="F202" t="s">
        <v>96</v>
      </c>
      <c r="G202">
        <v>7.3306945250561188E-3</v>
      </c>
      <c r="H202">
        <v>1.4661389050112238E-2</v>
      </c>
      <c r="I202">
        <v>2.1992083575168353E-2</v>
      </c>
      <c r="J202">
        <v>2.9322778100224475E-2</v>
      </c>
      <c r="K202">
        <v>3.6653472625280591E-2</v>
      </c>
    </row>
    <row r="203" spans="3:11" x14ac:dyDescent="0.3">
      <c r="C203" s="11" t="s">
        <v>33</v>
      </c>
      <c r="D203" s="11">
        <v>2022</v>
      </c>
      <c r="E203" s="11" t="s">
        <v>33</v>
      </c>
      <c r="F203" s="11" t="s">
        <v>92</v>
      </c>
      <c r="G203" s="11">
        <v>0</v>
      </c>
      <c r="H203" s="11">
        <v>1.9282796148356544E-3</v>
      </c>
      <c r="I203" s="11">
        <v>2.8924194222534816E-3</v>
      </c>
      <c r="J203" s="11">
        <v>3.8565592296713087E-3</v>
      </c>
      <c r="K203" s="11">
        <v>4.8206990370891359E-3</v>
      </c>
    </row>
    <row r="204" spans="3:11" x14ac:dyDescent="0.3">
      <c r="C204" s="11"/>
      <c r="D204" s="11">
        <v>2022</v>
      </c>
      <c r="E204" s="11" t="s">
        <v>33</v>
      </c>
      <c r="F204" s="11" t="s">
        <v>93</v>
      </c>
      <c r="G204" s="11">
        <v>1.9282796148356544E-3</v>
      </c>
      <c r="H204" s="11">
        <v>3.8565592296713087E-3</v>
      </c>
      <c r="I204" s="11">
        <v>5.7848388445069631E-3</v>
      </c>
      <c r="J204" s="11">
        <v>7.7131184593426175E-3</v>
      </c>
      <c r="K204" s="11">
        <v>9.6413980741782718E-3</v>
      </c>
    </row>
    <row r="205" spans="3:11" x14ac:dyDescent="0.3">
      <c r="C205" s="11"/>
      <c r="D205" s="11">
        <v>2022</v>
      </c>
      <c r="E205" s="11" t="s">
        <v>33</v>
      </c>
      <c r="F205" s="11" t="s">
        <v>94</v>
      </c>
      <c r="G205" s="11">
        <v>3.8565592296713087E-3</v>
      </c>
      <c r="H205" s="11">
        <v>7.7131184593426175E-3</v>
      </c>
      <c r="I205" s="11">
        <v>1.1569677689013926E-2</v>
      </c>
      <c r="J205" s="11">
        <v>1.5426236918685235E-2</v>
      </c>
      <c r="K205" s="11">
        <v>1.9282796148356544E-2</v>
      </c>
    </row>
    <row r="206" spans="3:11" x14ac:dyDescent="0.3">
      <c r="C206" s="11"/>
      <c r="D206" s="11">
        <v>2022</v>
      </c>
      <c r="E206" s="11" t="s">
        <v>33</v>
      </c>
      <c r="F206" s="11" t="s">
        <v>95</v>
      </c>
      <c r="G206" s="11">
        <v>5.7848388445069631E-3</v>
      </c>
      <c r="H206" s="11">
        <v>1.1569677689013926E-2</v>
      </c>
      <c r="I206" s="11">
        <v>1.7354516533520891E-2</v>
      </c>
      <c r="J206" s="11">
        <v>2.3139355378027852E-2</v>
      </c>
      <c r="K206" s="11">
        <v>2.8924194222534817E-2</v>
      </c>
    </row>
    <row r="207" spans="3:11" x14ac:dyDescent="0.3">
      <c r="C207" s="11"/>
      <c r="D207" s="11">
        <v>2022</v>
      </c>
      <c r="E207" s="11" t="s">
        <v>33</v>
      </c>
      <c r="F207" s="11" t="s">
        <v>96</v>
      </c>
      <c r="G207" s="11">
        <v>7.7131184593426175E-3</v>
      </c>
      <c r="H207" s="11">
        <v>1.5426236918685235E-2</v>
      </c>
      <c r="I207" s="11">
        <v>2.3139355378027852E-2</v>
      </c>
      <c r="J207" s="11">
        <v>3.085247383737047E-2</v>
      </c>
      <c r="K207" s="11">
        <v>3.8565592296713087E-2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M208"/>
  <sheetViews>
    <sheetView workbookViewId="0">
      <pane xSplit="8" ySplit="3" topLeftCell="I191" activePane="bottomRight" state="frozen"/>
      <selection pane="topRight" activeCell="I1" sqref="I1"/>
      <selection pane="bottomLeft" activeCell="A4" sqref="A4"/>
      <selection pane="bottomRight" activeCell="H211" sqref="H211"/>
    </sheetView>
  </sheetViews>
  <sheetFormatPr baseColWidth="10" defaultRowHeight="14.4" x14ac:dyDescent="0.3"/>
  <cols>
    <col min="8" max="8" width="28.88671875" customWidth="1"/>
  </cols>
  <sheetData>
    <row r="3" spans="4:13" x14ac:dyDescent="0.3">
      <c r="F3" t="s">
        <v>28</v>
      </c>
      <c r="G3" t="s">
        <v>29</v>
      </c>
      <c r="H3" t="s">
        <v>15</v>
      </c>
      <c r="I3" t="s">
        <v>22</v>
      </c>
      <c r="J3" t="s">
        <v>24</v>
      </c>
      <c r="K3" t="s">
        <v>25</v>
      </c>
      <c r="L3" t="s">
        <v>26</v>
      </c>
      <c r="M3" t="s">
        <v>27</v>
      </c>
    </row>
    <row r="4" spans="4:13" x14ac:dyDescent="0.3">
      <c r="D4" t="s">
        <v>0</v>
      </c>
      <c r="E4" t="s">
        <v>2</v>
      </c>
      <c r="F4">
        <v>2018</v>
      </c>
      <c r="G4" t="s">
        <v>2</v>
      </c>
      <c r="H4" t="s">
        <v>17</v>
      </c>
      <c r="I4" s="13">
        <v>0</v>
      </c>
      <c r="J4" s="13">
        <v>1.754434867025136E-3</v>
      </c>
      <c r="K4" s="13">
        <v>2.6316523005377036E-3</v>
      </c>
      <c r="L4" s="13">
        <v>3.5088697340502719E-3</v>
      </c>
      <c r="M4" s="13">
        <v>4.3860871675628398E-3</v>
      </c>
    </row>
    <row r="5" spans="4:13" x14ac:dyDescent="0.3">
      <c r="F5">
        <v>2018</v>
      </c>
      <c r="G5" t="s">
        <v>2</v>
      </c>
      <c r="H5" t="s">
        <v>18</v>
      </c>
      <c r="I5" s="13">
        <v>1.754434867025136E-3</v>
      </c>
      <c r="J5" s="13">
        <v>3.5088697340502719E-3</v>
      </c>
      <c r="K5" s="13">
        <v>5.2633046010754072E-3</v>
      </c>
      <c r="L5" s="13">
        <v>7.0177394681005438E-3</v>
      </c>
      <c r="M5" s="13">
        <v>8.7721743351256796E-3</v>
      </c>
    </row>
    <row r="6" spans="4:13" x14ac:dyDescent="0.3">
      <c r="F6">
        <v>2018</v>
      </c>
      <c r="G6" t="s">
        <v>2</v>
      </c>
      <c r="H6" t="s">
        <v>19</v>
      </c>
      <c r="I6" s="13">
        <v>3.5088697340502719E-3</v>
      </c>
      <c r="J6" s="13">
        <v>7.0177394681005438E-3</v>
      </c>
      <c r="K6" s="13">
        <v>1.0526609202150814E-2</v>
      </c>
      <c r="L6" s="13">
        <v>1.4035478936201088E-2</v>
      </c>
      <c r="M6" s="13">
        <v>1.7544348670251359E-2</v>
      </c>
    </row>
    <row r="7" spans="4:13" x14ac:dyDescent="0.3">
      <c r="F7">
        <v>2018</v>
      </c>
      <c r="G7" t="s">
        <v>2</v>
      </c>
      <c r="H7" t="s">
        <v>20</v>
      </c>
      <c r="I7" s="13">
        <v>5.2633046010754072E-3</v>
      </c>
      <c r="J7" s="13">
        <v>1.0526609202150814E-2</v>
      </c>
      <c r="K7" s="13">
        <v>1.5789913803226224E-2</v>
      </c>
      <c r="L7" s="13">
        <v>2.1053218404301629E-2</v>
      </c>
      <c r="M7" s="13">
        <v>2.6414577319091831E-2</v>
      </c>
    </row>
    <row r="8" spans="4:13" x14ac:dyDescent="0.3">
      <c r="F8">
        <v>2018</v>
      </c>
      <c r="G8" t="s">
        <v>2</v>
      </c>
      <c r="H8" t="s">
        <v>21</v>
      </c>
      <c r="I8" s="13">
        <v>7.0177394681005438E-3</v>
      </c>
      <c r="J8" s="13">
        <v>1.4035478936201088E-2</v>
      </c>
      <c r="K8" s="13">
        <v>2.1053218404301629E-2</v>
      </c>
      <c r="L8" s="13">
        <v>2.8070957872402175E-2</v>
      </c>
      <c r="M8" s="13">
        <v>3.5088697340502718E-2</v>
      </c>
    </row>
    <row r="9" spans="4:13" x14ac:dyDescent="0.3">
      <c r="E9" t="s">
        <v>3</v>
      </c>
      <c r="F9">
        <v>2018</v>
      </c>
      <c r="G9" t="s">
        <v>3</v>
      </c>
      <c r="H9" t="s">
        <v>17</v>
      </c>
      <c r="I9" s="13">
        <v>0</v>
      </c>
      <c r="J9" s="13">
        <v>1.5101705242935312E-3</v>
      </c>
      <c r="K9" s="13">
        <v>2.2652557864402969E-3</v>
      </c>
      <c r="L9" s="13">
        <v>3.0203410485870625E-3</v>
      </c>
      <c r="M9" s="13">
        <v>3.7754263107338281E-3</v>
      </c>
    </row>
    <row r="10" spans="4:13" x14ac:dyDescent="0.3">
      <c r="F10">
        <v>2018</v>
      </c>
      <c r="G10" t="s">
        <v>3</v>
      </c>
      <c r="H10" t="s">
        <v>18</v>
      </c>
      <c r="I10" s="13">
        <v>1.5101705242935312E-3</v>
      </c>
      <c r="J10" s="13">
        <v>3.0203410485870625E-3</v>
      </c>
      <c r="K10" s="13">
        <v>4.5305115728805937E-3</v>
      </c>
      <c r="L10" s="13">
        <v>6.040682097174125E-3</v>
      </c>
      <c r="M10" s="13">
        <v>7.5508526214676562E-3</v>
      </c>
    </row>
    <row r="11" spans="4:13" x14ac:dyDescent="0.3">
      <c r="F11">
        <v>2018</v>
      </c>
      <c r="G11" t="s">
        <v>3</v>
      </c>
      <c r="H11" t="s">
        <v>19</v>
      </c>
      <c r="I11" s="13">
        <v>3.0203410485870625E-3</v>
      </c>
      <c r="J11" s="13">
        <v>6.040682097174125E-3</v>
      </c>
      <c r="K11" s="13">
        <v>9.0610231457611875E-3</v>
      </c>
      <c r="L11" s="13">
        <v>1.208136419434825E-2</v>
      </c>
      <c r="M11" s="13">
        <v>1.5101705242935312E-2</v>
      </c>
    </row>
    <row r="12" spans="4:13" x14ac:dyDescent="0.3">
      <c r="F12">
        <v>2018</v>
      </c>
      <c r="G12" t="s">
        <v>3</v>
      </c>
      <c r="H12" t="s">
        <v>20</v>
      </c>
      <c r="I12" s="13">
        <v>4.5305115728805937E-3</v>
      </c>
      <c r="J12" s="13">
        <v>9.0610231457611875E-3</v>
      </c>
      <c r="K12" s="13">
        <v>1.3591534718641782E-2</v>
      </c>
      <c r="L12" s="13">
        <v>1.8122046291522375E-2</v>
      </c>
      <c r="M12" s="13">
        <v>2.3881329827081906E-2</v>
      </c>
    </row>
    <row r="13" spans="4:13" x14ac:dyDescent="0.3">
      <c r="F13">
        <v>2018</v>
      </c>
      <c r="G13" t="s">
        <v>3</v>
      </c>
      <c r="H13" t="s">
        <v>21</v>
      </c>
      <c r="I13" s="13">
        <v>6.040682097174125E-3</v>
      </c>
      <c r="J13" s="13">
        <v>1.208136419434825E-2</v>
      </c>
      <c r="K13" s="13">
        <v>1.8122046291522375E-2</v>
      </c>
      <c r="L13" s="13">
        <v>2.41627283886965E-2</v>
      </c>
      <c r="M13" s="13">
        <v>3.0203410485870625E-2</v>
      </c>
    </row>
    <row r="14" spans="4:13" x14ac:dyDescent="0.3">
      <c r="E14" t="s">
        <v>4</v>
      </c>
      <c r="F14">
        <v>2018</v>
      </c>
      <c r="G14" t="s">
        <v>4</v>
      </c>
      <c r="H14" t="s">
        <v>17</v>
      </c>
      <c r="I14" s="13">
        <v>0</v>
      </c>
      <c r="J14" s="13">
        <v>1.3857233757544861E-3</v>
      </c>
      <c r="K14" s="13">
        <v>2.0785850636317288E-3</v>
      </c>
      <c r="L14" s="13">
        <v>2.7714467515089721E-3</v>
      </c>
      <c r="M14" s="13">
        <v>3.4643084393862151E-3</v>
      </c>
    </row>
    <row r="15" spans="4:13" x14ac:dyDescent="0.3">
      <c r="F15">
        <v>2018</v>
      </c>
      <c r="G15" t="s">
        <v>4</v>
      </c>
      <c r="H15" t="s">
        <v>18</v>
      </c>
      <c r="I15" s="13">
        <v>1.3857233757544861E-3</v>
      </c>
      <c r="J15" s="13">
        <v>2.7714467515089721E-3</v>
      </c>
      <c r="K15" s="13">
        <v>4.1571701272634575E-3</v>
      </c>
      <c r="L15" s="13">
        <v>5.5428935030179443E-3</v>
      </c>
      <c r="M15" s="13">
        <v>6.9286168787724301E-3</v>
      </c>
    </row>
    <row r="16" spans="4:13" x14ac:dyDescent="0.3">
      <c r="F16">
        <v>2018</v>
      </c>
      <c r="G16" t="s">
        <v>4</v>
      </c>
      <c r="H16" t="s">
        <v>19</v>
      </c>
      <c r="I16" s="13">
        <v>2.7714467515089721E-3</v>
      </c>
      <c r="J16" s="13">
        <v>5.5428935030179443E-3</v>
      </c>
      <c r="K16" s="13">
        <v>8.3143402545269151E-3</v>
      </c>
      <c r="L16" s="13">
        <v>1.1085787006035889E-2</v>
      </c>
      <c r="M16" s="13">
        <v>1.385723375754486E-2</v>
      </c>
    </row>
    <row r="17" spans="4:13" x14ac:dyDescent="0.3">
      <c r="F17">
        <v>2018</v>
      </c>
      <c r="G17" t="s">
        <v>4</v>
      </c>
      <c r="H17" t="s">
        <v>20</v>
      </c>
      <c r="I17" s="13">
        <v>4.1571701272634575E-3</v>
      </c>
      <c r="J17" s="13">
        <v>8.3143402545269151E-3</v>
      </c>
      <c r="K17" s="13">
        <v>1.2471510381790375E-2</v>
      </c>
      <c r="L17" s="13">
        <v>1.662868050905383E-2</v>
      </c>
      <c r="M17" s="13">
        <v>2.1521892717661899E-2</v>
      </c>
    </row>
    <row r="18" spans="4:13" x14ac:dyDescent="0.3">
      <c r="F18">
        <v>2018</v>
      </c>
      <c r="G18" t="s">
        <v>4</v>
      </c>
      <c r="H18" t="s">
        <v>21</v>
      </c>
      <c r="I18" s="13">
        <v>5.5428935030179443E-3</v>
      </c>
      <c r="J18" s="13">
        <v>1.1085787006035889E-2</v>
      </c>
      <c r="K18" s="13">
        <v>1.662868050905383E-2</v>
      </c>
      <c r="L18" s="13">
        <v>2.2171574012071777E-2</v>
      </c>
      <c r="M18" s="13">
        <v>2.771446751508972E-2</v>
      </c>
    </row>
    <row r="19" spans="4:13" x14ac:dyDescent="0.3">
      <c r="D19" t="s">
        <v>1</v>
      </c>
      <c r="E19" t="s">
        <v>5</v>
      </c>
      <c r="F19">
        <v>2019</v>
      </c>
      <c r="G19" t="s">
        <v>5</v>
      </c>
      <c r="H19" t="s">
        <v>17</v>
      </c>
      <c r="I19" s="13">
        <v>0</v>
      </c>
      <c r="J19" s="13">
        <v>1.796005381264585E-3</v>
      </c>
      <c r="K19" s="13">
        <v>2.6940080718968772E-3</v>
      </c>
      <c r="L19" s="13">
        <v>3.5920107625291701E-3</v>
      </c>
      <c r="M19" s="13">
        <v>4.4900134531614625E-3</v>
      </c>
    </row>
    <row r="20" spans="4:13" x14ac:dyDescent="0.3">
      <c r="F20">
        <v>2019</v>
      </c>
      <c r="G20" t="s">
        <v>5</v>
      </c>
      <c r="H20" t="s">
        <v>18</v>
      </c>
      <c r="I20" s="13">
        <v>1.796005381264585E-3</v>
      </c>
      <c r="J20" s="13">
        <v>3.5920107625291701E-3</v>
      </c>
      <c r="K20" s="13">
        <v>5.3880161437937545E-3</v>
      </c>
      <c r="L20" s="13">
        <v>7.1840215250583402E-3</v>
      </c>
      <c r="M20" s="13">
        <v>8.980026906322925E-3</v>
      </c>
    </row>
    <row r="21" spans="4:13" x14ac:dyDescent="0.3">
      <c r="F21">
        <v>2019</v>
      </c>
      <c r="G21" t="s">
        <v>5</v>
      </c>
      <c r="H21" t="s">
        <v>19</v>
      </c>
      <c r="I21" s="13">
        <v>3.5920107625291701E-3</v>
      </c>
      <c r="J21" s="13">
        <v>7.1840215250583402E-3</v>
      </c>
      <c r="K21" s="13">
        <v>1.0776032287587509E-2</v>
      </c>
      <c r="L21" s="13">
        <v>1.436804305011668E-2</v>
      </c>
      <c r="M21" s="13">
        <v>1.796005381264585E-2</v>
      </c>
    </row>
    <row r="22" spans="4:13" x14ac:dyDescent="0.3">
      <c r="F22">
        <v>2019</v>
      </c>
      <c r="G22" t="s">
        <v>5</v>
      </c>
      <c r="H22" t="s">
        <v>20</v>
      </c>
      <c r="I22" s="13">
        <v>5.3880161437937545E-3</v>
      </c>
      <c r="J22" s="13">
        <v>1.0776032287587509E-2</v>
      </c>
      <c r="K22" s="13">
        <v>1.6164048431381264E-2</v>
      </c>
      <c r="L22" s="13">
        <v>2.1552064575175018E-2</v>
      </c>
      <c r="M22" s="13">
        <v>2.6626004289174939E-2</v>
      </c>
    </row>
    <row r="23" spans="4:13" x14ac:dyDescent="0.3">
      <c r="F23">
        <v>2019</v>
      </c>
      <c r="G23" t="s">
        <v>5</v>
      </c>
      <c r="H23" t="s">
        <v>21</v>
      </c>
      <c r="I23" s="13">
        <v>7.1840215250583402E-3</v>
      </c>
      <c r="J23" s="13">
        <v>1.436804305011668E-2</v>
      </c>
      <c r="K23" s="13">
        <v>2.1552064575175018E-2</v>
      </c>
      <c r="L23" s="13">
        <v>2.8736086100233361E-2</v>
      </c>
      <c r="M23" s="13">
        <v>3.59201076252917E-2</v>
      </c>
    </row>
    <row r="24" spans="4:13" x14ac:dyDescent="0.3">
      <c r="E24" t="s">
        <v>33</v>
      </c>
      <c r="F24">
        <v>2019</v>
      </c>
      <c r="G24" t="s">
        <v>33</v>
      </c>
      <c r="H24" t="s">
        <v>17</v>
      </c>
      <c r="I24" s="13">
        <v>0</v>
      </c>
      <c r="J24" s="13">
        <v>1.5807951633223126E-3</v>
      </c>
      <c r="K24" s="13">
        <v>2.3711927449834684E-3</v>
      </c>
      <c r="L24" s="13">
        <v>3.1615903266446251E-3</v>
      </c>
      <c r="M24" s="13">
        <v>3.951987908305781E-3</v>
      </c>
    </row>
    <row r="25" spans="4:13" x14ac:dyDescent="0.3">
      <c r="F25">
        <v>2019</v>
      </c>
      <c r="G25" t="s">
        <v>33</v>
      </c>
      <c r="H25" t="s">
        <v>18</v>
      </c>
      <c r="I25" s="13">
        <v>1.5807951633223126E-3</v>
      </c>
      <c r="J25" s="13">
        <v>3.1615903266446251E-3</v>
      </c>
      <c r="K25" s="13">
        <v>4.7423854899669368E-3</v>
      </c>
      <c r="L25" s="13">
        <v>6.3231806532892502E-3</v>
      </c>
      <c r="M25" s="13">
        <v>7.9039758166115619E-3</v>
      </c>
    </row>
    <row r="26" spans="4:13" x14ac:dyDescent="0.3">
      <c r="F26">
        <v>2019</v>
      </c>
      <c r="G26" t="s">
        <v>33</v>
      </c>
      <c r="H26" t="s">
        <v>19</v>
      </c>
      <c r="I26" s="13">
        <v>3.1615903266446251E-3</v>
      </c>
      <c r="J26" s="13">
        <v>6.3231806532892502E-3</v>
      </c>
      <c r="K26" s="13">
        <v>9.4847709799338736E-3</v>
      </c>
      <c r="L26" s="13">
        <v>1.26463613065785E-2</v>
      </c>
      <c r="M26" s="13">
        <v>1.5807951633223124E-2</v>
      </c>
    </row>
    <row r="27" spans="4:13" x14ac:dyDescent="0.3">
      <c r="F27">
        <v>2019</v>
      </c>
      <c r="G27" t="s">
        <v>33</v>
      </c>
      <c r="H27" t="s">
        <v>20</v>
      </c>
      <c r="I27" s="13">
        <v>4.7423854899669368E-3</v>
      </c>
      <c r="J27" s="13">
        <v>9.4847709799338736E-3</v>
      </c>
      <c r="K27" s="13">
        <v>1.4227156469900812E-2</v>
      </c>
      <c r="L27" s="13">
        <v>1.8969541959867747E-2</v>
      </c>
      <c r="M27" s="13">
        <v>2.4252327430435032E-2</v>
      </c>
    </row>
    <row r="28" spans="4:13" x14ac:dyDescent="0.3">
      <c r="F28">
        <v>2019</v>
      </c>
      <c r="G28" t="s">
        <v>33</v>
      </c>
      <c r="H28" t="s">
        <v>21</v>
      </c>
      <c r="I28" s="13">
        <v>6.3231806532892502E-3</v>
      </c>
      <c r="J28" s="13">
        <v>1.26463613065785E-2</v>
      </c>
      <c r="K28" s="13">
        <v>1.8969541959867747E-2</v>
      </c>
      <c r="L28" s="13">
        <v>2.5292722613157001E-2</v>
      </c>
      <c r="M28" s="13">
        <v>3.1615903266446248E-2</v>
      </c>
    </row>
    <row r="29" spans="4:13" x14ac:dyDescent="0.3">
      <c r="E29" t="s">
        <v>46</v>
      </c>
      <c r="F29">
        <v>2019</v>
      </c>
      <c r="G29" t="s">
        <v>7</v>
      </c>
      <c r="H29" t="s">
        <v>17</v>
      </c>
      <c r="I29" s="13">
        <v>0</v>
      </c>
      <c r="J29" s="13">
        <v>1.755051101355525E-3</v>
      </c>
      <c r="K29" s="13">
        <v>2.6325766520332874E-3</v>
      </c>
      <c r="L29" s="13">
        <v>3.51010220271105E-3</v>
      </c>
      <c r="M29" s="13">
        <v>4.3876277533888121E-3</v>
      </c>
    </row>
    <row r="30" spans="4:13" x14ac:dyDescent="0.3">
      <c r="F30">
        <v>2019</v>
      </c>
      <c r="G30" t="s">
        <v>7</v>
      </c>
      <c r="H30" t="s">
        <v>18</v>
      </c>
      <c r="I30" s="13">
        <v>1.755051101355525E-3</v>
      </c>
      <c r="J30" s="13">
        <v>3.51010220271105E-3</v>
      </c>
      <c r="K30" s="13">
        <v>5.2651533040665747E-3</v>
      </c>
      <c r="L30" s="13">
        <v>7.0202044054220999E-3</v>
      </c>
      <c r="M30" s="13">
        <v>8.7752555067776242E-3</v>
      </c>
    </row>
    <row r="31" spans="4:13" x14ac:dyDescent="0.3">
      <c r="F31">
        <v>2019</v>
      </c>
      <c r="G31" t="s">
        <v>7</v>
      </c>
      <c r="H31" t="s">
        <v>19</v>
      </c>
      <c r="I31" s="13">
        <v>3.51010220271105E-3</v>
      </c>
      <c r="J31" s="13">
        <v>7.0202044054220999E-3</v>
      </c>
      <c r="K31" s="13">
        <v>1.0530306608133149E-2</v>
      </c>
      <c r="L31" s="13">
        <v>1.40404088108442E-2</v>
      </c>
      <c r="M31" s="13">
        <v>1.7550511013555248E-2</v>
      </c>
    </row>
    <row r="32" spans="4:13" x14ac:dyDescent="0.3">
      <c r="F32">
        <v>2019</v>
      </c>
      <c r="G32" t="s">
        <v>7</v>
      </c>
      <c r="H32" t="s">
        <v>20</v>
      </c>
      <c r="I32" s="13">
        <v>5.2651533040665747E-3</v>
      </c>
      <c r="J32" s="13">
        <v>1.0530306608133149E-2</v>
      </c>
      <c r="K32" s="13">
        <v>1.5795459912199723E-2</v>
      </c>
      <c r="L32" s="13">
        <v>2.1060613216266299E-2</v>
      </c>
      <c r="M32" s="13">
        <v>2.4918912795874795E-2</v>
      </c>
    </row>
    <row r="33" spans="5:13" x14ac:dyDescent="0.3">
      <c r="F33">
        <v>2019</v>
      </c>
      <c r="G33" t="s">
        <v>7</v>
      </c>
      <c r="H33" t="s">
        <v>21</v>
      </c>
      <c r="I33" s="13">
        <v>7.0202044054220999E-3</v>
      </c>
      <c r="J33" s="13">
        <v>1.40404088108442E-2</v>
      </c>
      <c r="K33" s="13">
        <v>2.1060613216266299E-2</v>
      </c>
      <c r="L33" s="13">
        <v>2.80808176216884E-2</v>
      </c>
      <c r="M33" s="13">
        <v>3.5101022027110497E-2</v>
      </c>
    </row>
    <row r="34" spans="5:13" x14ac:dyDescent="0.3">
      <c r="E34" t="s">
        <v>32</v>
      </c>
      <c r="F34">
        <v>2019</v>
      </c>
      <c r="G34" t="s">
        <v>32</v>
      </c>
      <c r="H34" t="s">
        <v>17</v>
      </c>
      <c r="I34" s="13">
        <v>0</v>
      </c>
      <c r="J34" s="13">
        <v>1.7229407383761804E-3</v>
      </c>
      <c r="K34" s="13">
        <v>2.5844111075642704E-3</v>
      </c>
      <c r="L34" s="13">
        <v>3.4458814767523607E-3</v>
      </c>
      <c r="M34" s="13">
        <v>4.3073518459404506E-3</v>
      </c>
    </row>
    <row r="35" spans="5:13" x14ac:dyDescent="0.3">
      <c r="F35">
        <v>2019</v>
      </c>
      <c r="G35" t="s">
        <v>32</v>
      </c>
      <c r="H35" t="s">
        <v>18</v>
      </c>
      <c r="I35" s="13">
        <v>1.7229407383761804E-3</v>
      </c>
      <c r="J35" s="13">
        <v>3.4458814767523607E-3</v>
      </c>
      <c r="K35" s="13">
        <v>5.1688222151285408E-3</v>
      </c>
      <c r="L35" s="13">
        <v>6.8917629535047214E-3</v>
      </c>
      <c r="M35" s="13">
        <v>8.6147036918809011E-3</v>
      </c>
    </row>
    <row r="36" spans="5:13" x14ac:dyDescent="0.3">
      <c r="F36">
        <v>2019</v>
      </c>
      <c r="G36" t="s">
        <v>32</v>
      </c>
      <c r="H36" t="s">
        <v>19</v>
      </c>
      <c r="I36" s="13">
        <v>3.4458814767523607E-3</v>
      </c>
      <c r="J36" s="13">
        <v>6.8917629535047214E-3</v>
      </c>
      <c r="K36" s="13">
        <v>1.0337644430257082E-2</v>
      </c>
      <c r="L36" s="13">
        <v>1.3783525907009443E-2</v>
      </c>
      <c r="M36" s="13">
        <v>1.7229407383761802E-2</v>
      </c>
    </row>
    <row r="37" spans="5:13" x14ac:dyDescent="0.3">
      <c r="F37">
        <v>2019</v>
      </c>
      <c r="G37" t="s">
        <v>32</v>
      </c>
      <c r="H37" t="s">
        <v>20</v>
      </c>
      <c r="I37" s="13">
        <v>5.1688222151285408E-3</v>
      </c>
      <c r="J37" s="13">
        <v>1.0337644430257082E-2</v>
      </c>
      <c r="K37" s="13">
        <v>1.5506466645385622E-2</v>
      </c>
      <c r="L37" s="13">
        <v>2.0675288860514163E-2</v>
      </c>
      <c r="M37" s="13">
        <v>2.4772381444471178E-2</v>
      </c>
    </row>
    <row r="38" spans="5:13" x14ac:dyDescent="0.3">
      <c r="F38">
        <v>2019</v>
      </c>
      <c r="G38" t="s">
        <v>32</v>
      </c>
      <c r="H38" t="s">
        <v>21</v>
      </c>
      <c r="I38" s="13">
        <v>6.8917629535047214E-3</v>
      </c>
      <c r="J38" s="13">
        <v>1.3783525907009443E-2</v>
      </c>
      <c r="K38" s="13">
        <v>2.0675288860514163E-2</v>
      </c>
      <c r="L38" s="13">
        <v>2.7567051814018886E-2</v>
      </c>
      <c r="M38" s="13">
        <v>3.4458814767523605E-2</v>
      </c>
    </row>
    <row r="39" spans="5:13" x14ac:dyDescent="0.3">
      <c r="E39" t="s">
        <v>47</v>
      </c>
      <c r="F39">
        <v>2019</v>
      </c>
      <c r="G39" t="s">
        <v>9</v>
      </c>
      <c r="H39" t="s">
        <v>17</v>
      </c>
      <c r="I39" s="13">
        <v>0</v>
      </c>
      <c r="J39" s="13">
        <v>1.6379313799449046E-3</v>
      </c>
      <c r="K39" s="13">
        <v>2.4568970699173566E-3</v>
      </c>
      <c r="L39" s="13">
        <v>3.2758627598898091E-3</v>
      </c>
      <c r="M39" s="13">
        <v>4.0948284498622612E-3</v>
      </c>
    </row>
    <row r="40" spans="5:13" x14ac:dyDescent="0.3">
      <c r="F40">
        <v>2019</v>
      </c>
      <c r="G40" t="s">
        <v>9</v>
      </c>
      <c r="H40" t="s">
        <v>18</v>
      </c>
      <c r="I40" s="13">
        <v>1.6379313799449046E-3</v>
      </c>
      <c r="J40" s="13">
        <v>3.2758627598898091E-3</v>
      </c>
      <c r="K40" s="13">
        <v>4.9137941398347132E-3</v>
      </c>
      <c r="L40" s="13">
        <v>6.5517255197796182E-3</v>
      </c>
      <c r="M40" s="13">
        <v>8.1896568997245223E-3</v>
      </c>
    </row>
    <row r="41" spans="5:13" x14ac:dyDescent="0.3">
      <c r="F41">
        <v>2019</v>
      </c>
      <c r="G41" t="s">
        <v>9</v>
      </c>
      <c r="H41" t="s">
        <v>19</v>
      </c>
      <c r="I41" s="13">
        <v>3.2758627598898091E-3</v>
      </c>
      <c r="J41" s="13">
        <v>6.5517255197796182E-3</v>
      </c>
      <c r="K41" s="13">
        <v>9.8275882796694265E-3</v>
      </c>
      <c r="L41" s="13">
        <v>1.3103451039559236E-2</v>
      </c>
      <c r="M41" s="13">
        <v>1.6379313799449045E-2</v>
      </c>
    </row>
    <row r="42" spans="5:13" x14ac:dyDescent="0.3">
      <c r="F42">
        <v>2019</v>
      </c>
      <c r="G42" t="s">
        <v>9</v>
      </c>
      <c r="H42" t="s">
        <v>20</v>
      </c>
      <c r="I42" s="13">
        <v>4.9137941398347132E-3</v>
      </c>
      <c r="J42" s="13">
        <v>9.8275882796694265E-3</v>
      </c>
      <c r="K42" s="13">
        <v>1.4741382419504141E-2</v>
      </c>
      <c r="L42" s="13">
        <v>1.9655176559338853E-2</v>
      </c>
      <c r="M42" s="13">
        <v>2.2951445331200721E-2</v>
      </c>
    </row>
    <row r="43" spans="5:13" x14ac:dyDescent="0.3">
      <c r="F43">
        <v>2019</v>
      </c>
      <c r="G43" t="s">
        <v>9</v>
      </c>
      <c r="H43" t="s">
        <v>21</v>
      </c>
      <c r="I43" s="13">
        <v>6.5517255197796182E-3</v>
      </c>
      <c r="J43" s="13">
        <v>1.3103451039559236E-2</v>
      </c>
      <c r="K43" s="13">
        <v>1.9655176559338853E-2</v>
      </c>
      <c r="L43" s="13">
        <v>2.6206902079118473E-2</v>
      </c>
      <c r="M43" s="13">
        <v>3.2758627598898089E-2</v>
      </c>
    </row>
    <row r="44" spans="5:13" x14ac:dyDescent="0.3">
      <c r="E44" t="s">
        <v>10</v>
      </c>
      <c r="F44">
        <v>2019</v>
      </c>
      <c r="G44" t="s">
        <v>10</v>
      </c>
      <c r="H44" t="s">
        <v>17</v>
      </c>
      <c r="I44" s="13">
        <v>0</v>
      </c>
      <c r="J44" s="13">
        <v>1.6479182324224573E-3</v>
      </c>
      <c r="K44" s="13">
        <v>2.4718773486336857E-3</v>
      </c>
      <c r="L44" s="13">
        <v>3.2958364648449146E-3</v>
      </c>
      <c r="M44" s="13">
        <v>4.1197955810561432E-3</v>
      </c>
    </row>
    <row r="45" spans="5:13" x14ac:dyDescent="0.3">
      <c r="F45">
        <v>2019</v>
      </c>
      <c r="G45" t="s">
        <v>10</v>
      </c>
      <c r="H45" t="s">
        <v>18</v>
      </c>
      <c r="I45" s="13">
        <v>1.6479182324224573E-3</v>
      </c>
      <c r="J45" s="13">
        <v>3.2958364648449146E-3</v>
      </c>
      <c r="K45" s="13">
        <v>4.9437546972673713E-3</v>
      </c>
      <c r="L45" s="13">
        <v>6.5916729296898293E-3</v>
      </c>
      <c r="M45" s="13">
        <v>8.2395911621122864E-3</v>
      </c>
    </row>
    <row r="46" spans="5:13" x14ac:dyDescent="0.3">
      <c r="F46">
        <v>2019</v>
      </c>
      <c r="G46" t="s">
        <v>10</v>
      </c>
      <c r="H46" t="s">
        <v>19</v>
      </c>
      <c r="I46" s="13">
        <v>3.2958364648449146E-3</v>
      </c>
      <c r="J46" s="13">
        <v>6.5916729296898293E-3</v>
      </c>
      <c r="K46" s="13">
        <v>9.8875093945347426E-3</v>
      </c>
      <c r="L46" s="13">
        <v>1.3183345859379659E-2</v>
      </c>
      <c r="M46" s="13">
        <v>1.6479182324224573E-2</v>
      </c>
    </row>
    <row r="47" spans="5:13" x14ac:dyDescent="0.3">
      <c r="F47">
        <v>2019</v>
      </c>
      <c r="G47" t="s">
        <v>10</v>
      </c>
      <c r="H47" t="s">
        <v>20</v>
      </c>
      <c r="I47" s="13">
        <v>4.9437546972673713E-3</v>
      </c>
      <c r="J47" s="13">
        <v>9.8875093945347426E-3</v>
      </c>
      <c r="K47" s="13">
        <v>1.4831264091802117E-2</v>
      </c>
      <c r="L47" s="13">
        <v>1.9775018789069485E-2</v>
      </c>
      <c r="M47" s="13">
        <v>2.382926836505013E-2</v>
      </c>
    </row>
    <row r="48" spans="5:13" x14ac:dyDescent="0.3">
      <c r="F48">
        <v>2019</v>
      </c>
      <c r="G48" t="s">
        <v>10</v>
      </c>
      <c r="H48" t="s">
        <v>21</v>
      </c>
      <c r="I48" s="13">
        <v>6.5916729296898293E-3</v>
      </c>
      <c r="J48" s="13">
        <v>1.3183345859379659E-2</v>
      </c>
      <c r="K48" s="13">
        <v>1.9775018789069485E-2</v>
      </c>
      <c r="L48" s="13">
        <v>2.6366691718759317E-2</v>
      </c>
      <c r="M48" s="13">
        <v>3.2958364648449145E-2</v>
      </c>
    </row>
    <row r="49" spans="5:13" x14ac:dyDescent="0.3">
      <c r="E49" t="s">
        <v>48</v>
      </c>
      <c r="F49">
        <v>2019</v>
      </c>
      <c r="G49" t="s">
        <v>11</v>
      </c>
      <c r="H49" t="s">
        <v>17</v>
      </c>
      <c r="I49" s="13">
        <v>0</v>
      </c>
      <c r="J49" s="13">
        <v>1.8470406973443315E-3</v>
      </c>
      <c r="K49" s="13">
        <v>2.770561046016497E-3</v>
      </c>
      <c r="L49" s="13">
        <v>3.6940813946886629E-3</v>
      </c>
      <c r="M49" s="13">
        <v>4.6176017433608284E-3</v>
      </c>
    </row>
    <row r="50" spans="5:13" x14ac:dyDescent="0.3">
      <c r="F50">
        <v>2019</v>
      </c>
      <c r="G50" t="s">
        <v>11</v>
      </c>
      <c r="H50" t="s">
        <v>18</v>
      </c>
      <c r="I50" s="13">
        <v>1.8470406973443315E-3</v>
      </c>
      <c r="J50" s="13">
        <v>3.6940813946886629E-3</v>
      </c>
      <c r="K50" s="13">
        <v>5.541122092032994E-3</v>
      </c>
      <c r="L50" s="13">
        <v>7.3881627893773259E-3</v>
      </c>
      <c r="M50" s="13">
        <v>9.2352034867216569E-3</v>
      </c>
    </row>
    <row r="51" spans="5:13" x14ac:dyDescent="0.3">
      <c r="F51">
        <v>2019</v>
      </c>
      <c r="G51" t="s">
        <v>11</v>
      </c>
      <c r="H51" t="s">
        <v>19</v>
      </c>
      <c r="I51" s="13">
        <v>3.6940813946886629E-3</v>
      </c>
      <c r="J51" s="13">
        <v>7.3881627893773259E-3</v>
      </c>
      <c r="K51" s="13">
        <v>1.1082244184065988E-2</v>
      </c>
      <c r="L51" s="13">
        <v>1.4776325578754652E-2</v>
      </c>
      <c r="M51" s="13">
        <v>1.8470406973443314E-2</v>
      </c>
    </row>
    <row r="52" spans="5:13" x14ac:dyDescent="0.3">
      <c r="F52">
        <v>2019</v>
      </c>
      <c r="G52" t="s">
        <v>11</v>
      </c>
      <c r="H52" t="s">
        <v>20</v>
      </c>
      <c r="I52" s="13">
        <v>5.541122092032994E-3</v>
      </c>
      <c r="J52" s="13">
        <v>1.1082244184065988E-2</v>
      </c>
      <c r="K52" s="13">
        <v>1.6623366276098984E-2</v>
      </c>
      <c r="L52" s="13">
        <v>2.2164488368131976E-2</v>
      </c>
      <c r="M52" s="13">
        <v>2.5983414397551814E-2</v>
      </c>
    </row>
    <row r="53" spans="5:13" x14ac:dyDescent="0.3">
      <c r="F53">
        <v>2019</v>
      </c>
      <c r="G53" t="s">
        <v>11</v>
      </c>
      <c r="H53" t="s">
        <v>21</v>
      </c>
      <c r="I53" s="13">
        <v>7.3881627893773259E-3</v>
      </c>
      <c r="J53" s="13">
        <v>1.4776325578754652E-2</v>
      </c>
      <c r="K53" s="13">
        <v>2.2164488368131976E-2</v>
      </c>
      <c r="L53" s="13">
        <v>2.9552651157509303E-2</v>
      </c>
      <c r="M53" s="13">
        <v>3.6940813946886628E-2</v>
      </c>
    </row>
    <row r="54" spans="5:13" x14ac:dyDescent="0.3">
      <c r="E54" t="s">
        <v>31</v>
      </c>
      <c r="F54">
        <v>2019</v>
      </c>
      <c r="G54" t="s">
        <v>31</v>
      </c>
      <c r="H54" t="s">
        <v>17</v>
      </c>
      <c r="I54" s="13">
        <v>0</v>
      </c>
      <c r="J54" s="13">
        <v>1.9390815365001762E-3</v>
      </c>
      <c r="K54" s="13">
        <v>2.9086223047502641E-3</v>
      </c>
      <c r="L54" s="13">
        <v>3.8781630730003523E-3</v>
      </c>
      <c r="M54" s="13">
        <v>4.8477038412504401E-3</v>
      </c>
    </row>
    <row r="55" spans="5:13" x14ac:dyDescent="0.3">
      <c r="F55">
        <v>2019</v>
      </c>
      <c r="G55" t="s">
        <v>31</v>
      </c>
      <c r="H55" t="s">
        <v>18</v>
      </c>
      <c r="I55" s="13">
        <v>1.9390815365001762E-3</v>
      </c>
      <c r="J55" s="13">
        <v>3.8781630730003523E-3</v>
      </c>
      <c r="K55" s="13">
        <v>5.8172446095005282E-3</v>
      </c>
      <c r="L55" s="13">
        <v>7.7563261460007046E-3</v>
      </c>
      <c r="M55" s="13">
        <v>9.6954076825008801E-3</v>
      </c>
    </row>
    <row r="56" spans="5:13" x14ac:dyDescent="0.3">
      <c r="F56">
        <v>2019</v>
      </c>
      <c r="G56" t="s">
        <v>31</v>
      </c>
      <c r="H56" t="s">
        <v>19</v>
      </c>
      <c r="I56" s="13">
        <v>3.8781630730003523E-3</v>
      </c>
      <c r="J56" s="13">
        <v>7.7563261460007046E-3</v>
      </c>
      <c r="K56" s="13">
        <v>1.1634489219001056E-2</v>
      </c>
      <c r="L56" s="13">
        <v>1.5512652292001409E-2</v>
      </c>
      <c r="M56" s="13">
        <v>1.939081536500176E-2</v>
      </c>
    </row>
    <row r="57" spans="5:13" x14ac:dyDescent="0.3">
      <c r="F57">
        <v>2019</v>
      </c>
      <c r="G57" t="s">
        <v>31</v>
      </c>
      <c r="H57" t="s">
        <v>20</v>
      </c>
      <c r="I57" s="13">
        <v>5.8172446095005282E-3</v>
      </c>
      <c r="J57" s="13">
        <v>1.1634489219001056E-2</v>
      </c>
      <c r="K57" s="13">
        <v>1.7451733828501584E-2</v>
      </c>
      <c r="L57" s="13">
        <v>2.3268978438002113E-2</v>
      </c>
      <c r="M57" s="13">
        <v>2.6136969359584254E-2</v>
      </c>
    </row>
    <row r="58" spans="5:13" x14ac:dyDescent="0.3">
      <c r="F58">
        <v>2019</v>
      </c>
      <c r="G58" t="s">
        <v>31</v>
      </c>
      <c r="H58" t="s">
        <v>21</v>
      </c>
      <c r="I58" s="13">
        <v>7.7563261460007046E-3</v>
      </c>
      <c r="J58" s="13">
        <v>1.5512652292001409E-2</v>
      </c>
      <c r="K58" s="13">
        <v>2.3268978438002113E-2</v>
      </c>
      <c r="L58" s="13">
        <v>3.1025304584002818E-2</v>
      </c>
      <c r="M58" s="13">
        <v>3.878163073000352E-2</v>
      </c>
    </row>
    <row r="59" spans="5:13" x14ac:dyDescent="0.3">
      <c r="E59" t="s">
        <v>13</v>
      </c>
      <c r="F59">
        <v>2019</v>
      </c>
      <c r="G59" t="s">
        <v>30</v>
      </c>
      <c r="H59" t="s">
        <v>17</v>
      </c>
      <c r="I59" s="13">
        <v>0</v>
      </c>
      <c r="J59" s="13">
        <v>1.7371907259555103E-3</v>
      </c>
      <c r="K59" s="13">
        <v>2.6057860889332654E-3</v>
      </c>
      <c r="L59" s="13">
        <v>3.4743814519110207E-3</v>
      </c>
      <c r="M59" s="13">
        <v>4.3429768148887755E-3</v>
      </c>
    </row>
    <row r="60" spans="5:13" x14ac:dyDescent="0.3">
      <c r="F60">
        <v>2019</v>
      </c>
      <c r="G60" t="s">
        <v>30</v>
      </c>
      <c r="H60" t="s">
        <v>18</v>
      </c>
      <c r="I60" s="13">
        <v>1.7371907259555103E-3</v>
      </c>
      <c r="J60" s="13">
        <v>3.4743814519110207E-3</v>
      </c>
      <c r="K60" s="13">
        <v>5.2115721778665308E-3</v>
      </c>
      <c r="L60" s="13">
        <v>6.9487629038220413E-3</v>
      </c>
      <c r="M60" s="13">
        <v>8.685953629777551E-3</v>
      </c>
    </row>
    <row r="61" spans="5:13" x14ac:dyDescent="0.3">
      <c r="F61">
        <v>2019</v>
      </c>
      <c r="G61" t="s">
        <v>30</v>
      </c>
      <c r="H61" t="s">
        <v>19</v>
      </c>
      <c r="I61" s="13">
        <v>3.4743814519110207E-3</v>
      </c>
      <c r="J61" s="13">
        <v>6.9487629038220413E-3</v>
      </c>
      <c r="K61" s="13">
        <v>1.0423144355733062E-2</v>
      </c>
      <c r="L61" s="13">
        <v>1.3897525807644083E-2</v>
      </c>
      <c r="M61" s="13">
        <v>1.7371907259555102E-2</v>
      </c>
    </row>
    <row r="62" spans="5:13" x14ac:dyDescent="0.3">
      <c r="F62">
        <v>2019</v>
      </c>
      <c r="G62" t="s">
        <v>30</v>
      </c>
      <c r="H62" t="s">
        <v>20</v>
      </c>
      <c r="I62" s="13">
        <v>5.2115721778665308E-3</v>
      </c>
      <c r="J62" s="13">
        <v>1.0423144355733062E-2</v>
      </c>
      <c r="K62" s="13">
        <v>1.5634716533599591E-2</v>
      </c>
      <c r="L62" s="13">
        <v>2.0846288711466123E-2</v>
      </c>
      <c r="M62" s="13">
        <v>2.3596223331116897E-2</v>
      </c>
    </row>
    <row r="63" spans="5:13" x14ac:dyDescent="0.3">
      <c r="F63">
        <v>2019</v>
      </c>
      <c r="G63" t="s">
        <v>30</v>
      </c>
      <c r="H63" t="s">
        <v>21</v>
      </c>
      <c r="I63" s="13">
        <v>6.9487629038220413E-3</v>
      </c>
      <c r="J63" s="13">
        <v>1.3897525807644083E-2</v>
      </c>
      <c r="K63" s="13">
        <v>2.0846288711466123E-2</v>
      </c>
      <c r="L63" s="13">
        <v>2.7795051615288165E-2</v>
      </c>
      <c r="M63" s="13">
        <v>3.4743814519110204E-2</v>
      </c>
    </row>
    <row r="64" spans="5:13" x14ac:dyDescent="0.3">
      <c r="E64" t="s">
        <v>2</v>
      </c>
      <c r="F64">
        <v>2019</v>
      </c>
      <c r="G64" t="s">
        <v>2</v>
      </c>
      <c r="H64" t="s">
        <v>17</v>
      </c>
      <c r="I64" s="13">
        <v>0</v>
      </c>
      <c r="J64" s="13">
        <v>1.8699543254790123E-3</v>
      </c>
      <c r="K64" s="13">
        <v>2.8049314882185182E-3</v>
      </c>
      <c r="L64" s="13">
        <v>3.7399086509580246E-3</v>
      </c>
      <c r="M64" s="13">
        <v>4.6748858136975305E-3</v>
      </c>
    </row>
    <row r="65" spans="5:13" x14ac:dyDescent="0.3">
      <c r="F65">
        <v>2019</v>
      </c>
      <c r="G65" t="s">
        <v>2</v>
      </c>
      <c r="H65" t="s">
        <v>18</v>
      </c>
      <c r="I65" s="13">
        <v>1.8699543254790123E-3</v>
      </c>
      <c r="J65" s="13">
        <v>3.7399086509580246E-3</v>
      </c>
      <c r="K65" s="13">
        <v>5.6098629764370364E-3</v>
      </c>
      <c r="L65" s="13">
        <v>7.4798173019160492E-3</v>
      </c>
      <c r="M65" s="13">
        <v>9.349771627395061E-3</v>
      </c>
    </row>
    <row r="66" spans="5:13" x14ac:dyDescent="0.3">
      <c r="F66">
        <v>2019</v>
      </c>
      <c r="G66" t="s">
        <v>2</v>
      </c>
      <c r="H66" t="s">
        <v>19</v>
      </c>
      <c r="I66" s="13">
        <v>3.7399086509580246E-3</v>
      </c>
      <c r="J66" s="13">
        <v>7.4798173019160492E-3</v>
      </c>
      <c r="K66" s="13">
        <v>1.1219725952874073E-2</v>
      </c>
      <c r="L66" s="13">
        <v>1.4959634603832098E-2</v>
      </c>
      <c r="M66" s="13">
        <v>1.8699543254790122E-2</v>
      </c>
    </row>
    <row r="67" spans="5:13" x14ac:dyDescent="0.3">
      <c r="F67">
        <v>2019</v>
      </c>
      <c r="G67" t="s">
        <v>2</v>
      </c>
      <c r="H67" t="s">
        <v>20</v>
      </c>
      <c r="I67" s="13">
        <v>5.6098629764370364E-3</v>
      </c>
      <c r="J67" s="13">
        <v>1.1219725952874073E-2</v>
      </c>
      <c r="K67" s="13">
        <v>1.682958892931111E-2</v>
      </c>
      <c r="L67" s="13">
        <v>2.2439451905748146E-2</v>
      </c>
      <c r="M67" s="13">
        <v>2.6427223194981225E-2</v>
      </c>
    </row>
    <row r="68" spans="5:13" x14ac:dyDescent="0.3">
      <c r="F68">
        <v>2019</v>
      </c>
      <c r="G68" t="s">
        <v>2</v>
      </c>
      <c r="H68" t="s">
        <v>21</v>
      </c>
      <c r="I68" s="13">
        <v>7.4798173019160492E-3</v>
      </c>
      <c r="J68" s="13">
        <v>1.4959634603832098E-2</v>
      </c>
      <c r="K68" s="13">
        <v>2.2439451905748146E-2</v>
      </c>
      <c r="L68" s="13">
        <v>2.9919269207664197E-2</v>
      </c>
      <c r="M68" s="13">
        <v>3.7399086509580244E-2</v>
      </c>
    </row>
    <row r="69" spans="5:13" x14ac:dyDescent="0.3">
      <c r="E69" t="s">
        <v>49</v>
      </c>
      <c r="F69">
        <v>2019</v>
      </c>
      <c r="G69" t="s">
        <v>3</v>
      </c>
      <c r="H69" t="s">
        <v>17</v>
      </c>
      <c r="I69" s="13">
        <v>0</v>
      </c>
      <c r="J69" s="13">
        <v>1.8699543254790123E-3</v>
      </c>
      <c r="K69" s="13">
        <v>2.8049314882185182E-3</v>
      </c>
      <c r="L69" s="13">
        <v>3.7399086509580246E-3</v>
      </c>
      <c r="M69" s="13">
        <v>4.6748858136975305E-3</v>
      </c>
    </row>
    <row r="70" spans="5:13" x14ac:dyDescent="0.3">
      <c r="F70">
        <v>2019</v>
      </c>
      <c r="G70" t="s">
        <v>3</v>
      </c>
      <c r="H70" t="s">
        <v>18</v>
      </c>
      <c r="I70" s="13">
        <v>1.8699543254790123E-3</v>
      </c>
      <c r="J70" s="13">
        <v>3.7399086509580246E-3</v>
      </c>
      <c r="K70" s="13">
        <v>5.6098629764370364E-3</v>
      </c>
      <c r="L70" s="13">
        <v>7.4798173019160492E-3</v>
      </c>
      <c r="M70" s="13">
        <v>9.349771627395061E-3</v>
      </c>
    </row>
    <row r="71" spans="5:13" x14ac:dyDescent="0.3">
      <c r="F71">
        <v>2019</v>
      </c>
      <c r="G71" t="s">
        <v>3</v>
      </c>
      <c r="H71" t="s">
        <v>19</v>
      </c>
      <c r="I71" s="13">
        <v>3.7399086509580246E-3</v>
      </c>
      <c r="J71" s="13">
        <v>7.4798173019160492E-3</v>
      </c>
      <c r="K71" s="13">
        <v>1.1219725952874073E-2</v>
      </c>
      <c r="L71" s="13">
        <v>1.4959634603832098E-2</v>
      </c>
      <c r="M71" s="13">
        <v>1.8699543254790122E-2</v>
      </c>
    </row>
    <row r="72" spans="5:13" x14ac:dyDescent="0.3">
      <c r="F72">
        <v>2019</v>
      </c>
      <c r="G72" t="s">
        <v>3</v>
      </c>
      <c r="H72" t="s">
        <v>20</v>
      </c>
      <c r="I72" s="13">
        <v>5.6098629764370364E-3</v>
      </c>
      <c r="J72" s="13">
        <v>1.1219725952874073E-2</v>
      </c>
      <c r="K72" s="13">
        <v>1.682958892931111E-2</v>
      </c>
      <c r="L72" s="13">
        <v>2.2439451905748146E-2</v>
      </c>
      <c r="M72" s="13">
        <v>2.6427223194981225E-2</v>
      </c>
    </row>
    <row r="73" spans="5:13" x14ac:dyDescent="0.3">
      <c r="F73">
        <v>2019</v>
      </c>
      <c r="G73" t="s">
        <v>3</v>
      </c>
      <c r="H73" t="s">
        <v>21</v>
      </c>
      <c r="I73" s="13">
        <v>7.4798173019160492E-3</v>
      </c>
      <c r="J73" s="13">
        <v>1.4959634603832098E-2</v>
      </c>
      <c r="K73" s="13">
        <v>2.2439451905748146E-2</v>
      </c>
      <c r="L73" s="13">
        <v>2.9919269207664197E-2</v>
      </c>
      <c r="M73" s="13">
        <v>3.7399086509580244E-2</v>
      </c>
    </row>
    <row r="74" spans="5:13" x14ac:dyDescent="0.3">
      <c r="E74" t="s">
        <v>4</v>
      </c>
      <c r="F74">
        <v>2019</v>
      </c>
      <c r="G74" t="s">
        <v>4</v>
      </c>
      <c r="H74" t="s">
        <v>17</v>
      </c>
      <c r="I74" s="13">
        <v>0</v>
      </c>
      <c r="J74" s="13">
        <v>1.7596458638958125E-3</v>
      </c>
      <c r="K74" s="13">
        <v>2.6394687958437185E-3</v>
      </c>
      <c r="L74" s="13">
        <v>3.5192917277916251E-3</v>
      </c>
      <c r="M74" s="13">
        <v>4.3991146597395312E-3</v>
      </c>
    </row>
    <row r="75" spans="5:13" x14ac:dyDescent="0.3">
      <c r="F75">
        <v>2019</v>
      </c>
      <c r="G75" t="s">
        <v>4</v>
      </c>
      <c r="H75" t="s">
        <v>18</v>
      </c>
      <c r="I75" s="13">
        <v>1.7596458638958125E-3</v>
      </c>
      <c r="J75" s="13">
        <v>3.5192917277916251E-3</v>
      </c>
      <c r="K75" s="13">
        <v>5.2789375916874369E-3</v>
      </c>
      <c r="L75" s="13">
        <v>7.0385834555832501E-3</v>
      </c>
      <c r="M75" s="13">
        <v>8.7982293194790624E-3</v>
      </c>
    </row>
    <row r="76" spans="5:13" x14ac:dyDescent="0.3">
      <c r="F76">
        <v>2019</v>
      </c>
      <c r="G76" t="s">
        <v>4</v>
      </c>
      <c r="H76" t="s">
        <v>19</v>
      </c>
      <c r="I76" s="13">
        <v>3.5192917277916251E-3</v>
      </c>
      <c r="J76" s="13">
        <v>7.0385834555832501E-3</v>
      </c>
      <c r="K76" s="13">
        <v>1.0557875183374874E-2</v>
      </c>
      <c r="L76" s="13">
        <v>1.40771669111665E-2</v>
      </c>
      <c r="M76" s="13">
        <v>1.7596458638958125E-2</v>
      </c>
    </row>
    <row r="77" spans="5:13" x14ac:dyDescent="0.3">
      <c r="F77">
        <v>2019</v>
      </c>
      <c r="G77" t="s">
        <v>4</v>
      </c>
      <c r="H77" t="s">
        <v>20</v>
      </c>
      <c r="I77" s="13">
        <v>5.2789375916874369E-3</v>
      </c>
      <c r="J77" s="13">
        <v>1.0557875183374874E-2</v>
      </c>
      <c r="K77" s="13">
        <v>1.5836812775062312E-2</v>
      </c>
      <c r="L77" s="13">
        <v>2.1115750366749748E-2</v>
      </c>
      <c r="M77" s="13">
        <v>2.6394687958437187E-2</v>
      </c>
    </row>
    <row r="78" spans="5:13" x14ac:dyDescent="0.3">
      <c r="F78">
        <v>2019</v>
      </c>
      <c r="G78" t="s">
        <v>4</v>
      </c>
      <c r="H78" t="s">
        <v>21</v>
      </c>
      <c r="I78" s="13">
        <v>7.0385834555832501E-3</v>
      </c>
      <c r="J78" s="13">
        <v>1.40771669111665E-2</v>
      </c>
      <c r="K78" s="13">
        <v>2.1115750366749748E-2</v>
      </c>
      <c r="L78" s="13">
        <v>2.8154333822333E-2</v>
      </c>
      <c r="M78" s="13">
        <v>3.519291727791625E-2</v>
      </c>
    </row>
    <row r="79" spans="5:13" x14ac:dyDescent="0.3">
      <c r="E79" s="43" t="s">
        <v>5</v>
      </c>
      <c r="F79" s="43">
        <v>2020</v>
      </c>
      <c r="G79" s="43" t="s">
        <v>5</v>
      </c>
      <c r="H79" s="43" t="s">
        <v>17</v>
      </c>
      <c r="I79" s="44">
        <v>0</v>
      </c>
      <c r="J79" s="44">
        <v>2.0440853565280304E-3</v>
      </c>
      <c r="K79" s="44">
        <v>3.0661280347920455E-3</v>
      </c>
      <c r="L79" s="44">
        <v>4.0881707130560607E-3</v>
      </c>
      <c r="M79" s="44">
        <v>5.1102133913200759E-3</v>
      </c>
    </row>
    <row r="80" spans="5:13" x14ac:dyDescent="0.3">
      <c r="E80" s="43"/>
      <c r="F80" s="43">
        <v>2020</v>
      </c>
      <c r="G80" s="43" t="s">
        <v>5</v>
      </c>
      <c r="H80" s="43" t="s">
        <v>18</v>
      </c>
      <c r="I80" s="44">
        <v>2.0440853565280304E-3</v>
      </c>
      <c r="J80" s="44">
        <v>4.0881707130560607E-3</v>
      </c>
      <c r="K80" s="44">
        <v>6.1322560695840911E-3</v>
      </c>
      <c r="L80" s="44">
        <v>8.1763414261121214E-3</v>
      </c>
      <c r="M80" s="44">
        <v>1.0220426782640152E-2</v>
      </c>
    </row>
    <row r="81" spans="5:13" x14ac:dyDescent="0.3">
      <c r="E81" s="43"/>
      <c r="F81" s="43">
        <v>2020</v>
      </c>
      <c r="G81" s="43" t="s">
        <v>5</v>
      </c>
      <c r="H81" s="43" t="s">
        <v>19</v>
      </c>
      <c r="I81" s="44">
        <v>4.0881707130560607E-3</v>
      </c>
      <c r="J81" s="44">
        <v>8.1763414261121214E-3</v>
      </c>
      <c r="K81" s="44">
        <v>1.2264512139168182E-2</v>
      </c>
      <c r="L81" s="44">
        <v>1.6352682852224243E-2</v>
      </c>
      <c r="M81" s="44">
        <v>2.0440853565280304E-2</v>
      </c>
    </row>
    <row r="82" spans="5:13" x14ac:dyDescent="0.3">
      <c r="E82" s="43"/>
      <c r="F82" s="43">
        <v>2020</v>
      </c>
      <c r="G82" s="43" t="s">
        <v>5</v>
      </c>
      <c r="H82" s="43" t="s">
        <v>20</v>
      </c>
      <c r="I82" s="44">
        <v>6.1322560695840911E-3</v>
      </c>
      <c r="J82" s="44">
        <v>1.2264512139168182E-2</v>
      </c>
      <c r="K82" s="44">
        <v>1.8396768208752273E-2</v>
      </c>
      <c r="L82" s="44">
        <v>2.4529024278336364E-2</v>
      </c>
      <c r="M82" s="44">
        <v>3.0661280347920455E-2</v>
      </c>
    </row>
    <row r="83" spans="5:13" x14ac:dyDescent="0.3">
      <c r="E83" s="43"/>
      <c r="F83" s="43">
        <v>2020</v>
      </c>
      <c r="G83" s="43" t="s">
        <v>5</v>
      </c>
      <c r="H83" s="43" t="s">
        <v>21</v>
      </c>
      <c r="I83" s="44">
        <v>8.1763414261121214E-3</v>
      </c>
      <c r="J83" s="44">
        <v>1.6352682852224243E-2</v>
      </c>
      <c r="K83" s="44">
        <v>2.4529024278336364E-2</v>
      </c>
      <c r="L83" s="44">
        <v>3.2705365704448486E-2</v>
      </c>
      <c r="M83" s="44">
        <v>4.0881707130560607E-2</v>
      </c>
    </row>
    <row r="84" spans="5:13" x14ac:dyDescent="0.3">
      <c r="E84" t="s">
        <v>33</v>
      </c>
      <c r="F84">
        <v>2020</v>
      </c>
      <c r="G84" t="s">
        <v>33</v>
      </c>
      <c r="H84" t="s">
        <v>17</v>
      </c>
      <c r="I84" s="13">
        <v>0</v>
      </c>
      <c r="J84" s="13">
        <v>2.0825887187816781E-3</v>
      </c>
      <c r="K84" s="13">
        <v>3.1238830781725171E-3</v>
      </c>
      <c r="L84" s="13">
        <v>4.1651774375633561E-3</v>
      </c>
      <c r="M84" s="13">
        <v>5.2064717969541952E-3</v>
      </c>
    </row>
    <row r="85" spans="5:13" x14ac:dyDescent="0.3">
      <c r="F85">
        <v>2020</v>
      </c>
      <c r="G85" t="s">
        <v>33</v>
      </c>
      <c r="H85" t="s">
        <v>18</v>
      </c>
      <c r="I85" s="13">
        <v>2.0825887187816781E-3</v>
      </c>
      <c r="J85" s="13">
        <v>4.1651774375633561E-3</v>
      </c>
      <c r="K85" s="13">
        <v>6.2477661563450342E-3</v>
      </c>
      <c r="L85" s="13">
        <v>8.3303548751267123E-3</v>
      </c>
      <c r="M85" s="13">
        <v>1.041294359390839E-2</v>
      </c>
    </row>
    <row r="86" spans="5:13" x14ac:dyDescent="0.3">
      <c r="F86">
        <v>2020</v>
      </c>
      <c r="G86" t="s">
        <v>33</v>
      </c>
      <c r="H86" t="s">
        <v>19</v>
      </c>
      <c r="I86" s="13">
        <v>4.1651774375633561E-3</v>
      </c>
      <c r="J86" s="13">
        <v>8.3303548751267123E-3</v>
      </c>
      <c r="K86" s="13">
        <v>1.2495532312690068E-2</v>
      </c>
      <c r="L86" s="13">
        <v>1.6660709750253425E-2</v>
      </c>
      <c r="M86" s="13">
        <v>2.0825887187816781E-2</v>
      </c>
    </row>
    <row r="87" spans="5:13" x14ac:dyDescent="0.3">
      <c r="F87">
        <v>2020</v>
      </c>
      <c r="G87" t="s">
        <v>33</v>
      </c>
      <c r="H87" t="s">
        <v>20</v>
      </c>
      <c r="I87" s="13">
        <v>6.2477661563450342E-3</v>
      </c>
      <c r="J87" s="13">
        <v>1.2495532312690068E-2</v>
      </c>
      <c r="K87" s="13">
        <v>1.8743298469035104E-2</v>
      </c>
      <c r="L87" s="13">
        <v>2.4991064625380137E-2</v>
      </c>
      <c r="M87" s="13">
        <v>3.1238830781725173E-2</v>
      </c>
    </row>
    <row r="88" spans="5:13" x14ac:dyDescent="0.3">
      <c r="F88">
        <v>2020</v>
      </c>
      <c r="G88" t="s">
        <v>33</v>
      </c>
      <c r="H88" t="s">
        <v>21</v>
      </c>
      <c r="I88" s="13">
        <v>8.3303548751267123E-3</v>
      </c>
      <c r="J88" s="13">
        <v>1.6660709750253425E-2</v>
      </c>
      <c r="K88" s="13">
        <v>2.4991064625380137E-2</v>
      </c>
      <c r="L88" s="13">
        <v>3.3321419500506849E-2</v>
      </c>
      <c r="M88" s="13">
        <v>4.1651774375633561E-2</v>
      </c>
    </row>
    <row r="89" spans="5:13" x14ac:dyDescent="0.3">
      <c r="E89" s="43" t="s">
        <v>46</v>
      </c>
      <c r="F89" s="43">
        <v>2020</v>
      </c>
      <c r="G89" s="43" t="s">
        <v>7</v>
      </c>
      <c r="H89" s="43" t="s">
        <v>92</v>
      </c>
      <c r="I89" s="43">
        <v>0</v>
      </c>
      <c r="J89" s="43">
        <v>1.9563502620620586E-3</v>
      </c>
      <c r="K89" s="43">
        <v>2.9345253930930879E-3</v>
      </c>
      <c r="L89" s="43">
        <v>3.9127005241241172E-3</v>
      </c>
      <c r="M89" s="43">
        <v>4.8908756551551465E-3</v>
      </c>
    </row>
    <row r="90" spans="5:13" x14ac:dyDescent="0.3">
      <c r="E90" s="43"/>
      <c r="F90" s="43">
        <v>2020</v>
      </c>
      <c r="G90" s="43" t="s">
        <v>7</v>
      </c>
      <c r="H90" s="43" t="s">
        <v>93</v>
      </c>
      <c r="I90" s="43">
        <v>1.9563502620620586E-3</v>
      </c>
      <c r="J90" s="43">
        <v>3.9127005241241172E-3</v>
      </c>
      <c r="K90" s="43">
        <v>5.8690507861861758E-3</v>
      </c>
      <c r="L90" s="43">
        <v>7.8254010482482345E-3</v>
      </c>
      <c r="M90" s="43">
        <v>9.7817513103102931E-3</v>
      </c>
    </row>
    <row r="91" spans="5:13" x14ac:dyDescent="0.3">
      <c r="E91" s="43"/>
      <c r="F91" s="43">
        <v>2020</v>
      </c>
      <c r="G91" s="43" t="s">
        <v>7</v>
      </c>
      <c r="H91" s="43" t="s">
        <v>94</v>
      </c>
      <c r="I91" s="43">
        <v>3.9127005241241172E-3</v>
      </c>
      <c r="J91" s="43">
        <v>7.8254010482482345E-3</v>
      </c>
      <c r="K91" s="43">
        <v>1.1738101572372352E-2</v>
      </c>
      <c r="L91" s="43">
        <v>1.5650802096496469E-2</v>
      </c>
      <c r="M91" s="43">
        <v>1.9563502620620586E-2</v>
      </c>
    </row>
    <row r="92" spans="5:13" x14ac:dyDescent="0.3">
      <c r="E92" s="43"/>
      <c r="F92" s="43">
        <v>2020</v>
      </c>
      <c r="G92" s="43" t="s">
        <v>7</v>
      </c>
      <c r="H92" s="43" t="s">
        <v>95</v>
      </c>
      <c r="I92" s="43">
        <v>5.8690507861861758E-3</v>
      </c>
      <c r="J92" s="43">
        <v>1.1738101572372352E-2</v>
      </c>
      <c r="K92" s="43">
        <v>1.7607152358558528E-2</v>
      </c>
      <c r="L92" s="43">
        <v>2.3476203144744703E-2</v>
      </c>
      <c r="M92" s="43">
        <v>2.9345253930930879E-2</v>
      </c>
    </row>
    <row r="93" spans="5:13" x14ac:dyDescent="0.3">
      <c r="E93" s="43"/>
      <c r="F93" s="43">
        <v>2020</v>
      </c>
      <c r="G93" s="43" t="s">
        <v>7</v>
      </c>
      <c r="H93" s="43" t="s">
        <v>96</v>
      </c>
      <c r="I93" s="43">
        <v>7.8254010482482345E-3</v>
      </c>
      <c r="J93" s="43">
        <v>1.5650802096496469E-2</v>
      </c>
      <c r="K93" s="43">
        <v>2.3476203144744703E-2</v>
      </c>
      <c r="L93" s="43">
        <v>3.1301604192992938E-2</v>
      </c>
      <c r="M93" s="43">
        <v>3.9127005241241172E-2</v>
      </c>
    </row>
    <row r="94" spans="5:13" x14ac:dyDescent="0.3">
      <c r="E94" t="s">
        <v>32</v>
      </c>
      <c r="F94" s="12">
        <v>2020</v>
      </c>
      <c r="G94" s="12" t="s">
        <v>32</v>
      </c>
      <c r="H94" t="s">
        <v>92</v>
      </c>
      <c r="I94">
        <v>0</v>
      </c>
      <c r="J94">
        <v>1.4628960749378454E-3</v>
      </c>
      <c r="K94">
        <v>2.1943441124067679E-3</v>
      </c>
      <c r="L94">
        <v>2.9257921498756908E-3</v>
      </c>
      <c r="M94">
        <v>3.6572401873446133E-3</v>
      </c>
    </row>
    <row r="95" spans="5:13" x14ac:dyDescent="0.3">
      <c r="F95" s="12">
        <v>2020</v>
      </c>
      <c r="G95" s="12" t="s">
        <v>32</v>
      </c>
      <c r="H95" t="s">
        <v>93</v>
      </c>
      <c r="I95">
        <v>1.4628960749378454E-3</v>
      </c>
      <c r="J95">
        <v>2.9257921498756908E-3</v>
      </c>
      <c r="K95">
        <v>4.3886882248135358E-3</v>
      </c>
      <c r="L95">
        <v>5.8515842997513817E-3</v>
      </c>
      <c r="M95">
        <v>7.3144803746892266E-3</v>
      </c>
    </row>
    <row r="96" spans="5:13" x14ac:dyDescent="0.3">
      <c r="F96" s="12">
        <v>2020</v>
      </c>
      <c r="G96" s="12" t="s">
        <v>32</v>
      </c>
      <c r="H96" t="s">
        <v>94</v>
      </c>
      <c r="I96">
        <v>2.9257921498756908E-3</v>
      </c>
      <c r="J96">
        <v>5.8515842997513817E-3</v>
      </c>
      <c r="K96">
        <v>8.7773764496270716E-3</v>
      </c>
      <c r="L96">
        <v>1.1703168599502763E-2</v>
      </c>
      <c r="M96">
        <v>1.4628960749378453E-2</v>
      </c>
    </row>
    <row r="97" spans="5:13" x14ac:dyDescent="0.3">
      <c r="F97" s="12">
        <v>2020</v>
      </c>
      <c r="G97" s="12" t="s">
        <v>32</v>
      </c>
      <c r="H97" t="s">
        <v>95</v>
      </c>
      <c r="I97">
        <v>4.3886882248135358E-3</v>
      </c>
      <c r="J97">
        <v>8.7773764496270716E-3</v>
      </c>
      <c r="K97">
        <v>1.3166064674440607E-2</v>
      </c>
      <c r="L97">
        <v>1.7554752899254143E-2</v>
      </c>
      <c r="M97">
        <v>2.1943441124067681E-2</v>
      </c>
    </row>
    <row r="98" spans="5:13" x14ac:dyDescent="0.3">
      <c r="F98" s="12">
        <v>2020</v>
      </c>
      <c r="G98" s="12" t="s">
        <v>32</v>
      </c>
      <c r="H98" t="s">
        <v>96</v>
      </c>
      <c r="I98">
        <v>5.8515842997513817E-3</v>
      </c>
      <c r="J98">
        <v>1.1703168599502763E-2</v>
      </c>
      <c r="K98">
        <v>1.7554752899254143E-2</v>
      </c>
      <c r="L98">
        <v>2.3406337199005527E-2</v>
      </c>
      <c r="M98">
        <v>2.9257921498756907E-2</v>
      </c>
    </row>
    <row r="99" spans="5:13" x14ac:dyDescent="0.3">
      <c r="E99" s="43" t="s">
        <v>47</v>
      </c>
      <c r="F99" s="43">
        <v>2020</v>
      </c>
      <c r="G99" s="43" t="s">
        <v>9</v>
      </c>
      <c r="H99" s="43" t="s">
        <v>92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</row>
    <row r="100" spans="5:13" x14ac:dyDescent="0.3">
      <c r="E100" s="43"/>
      <c r="F100" s="43">
        <v>2020</v>
      </c>
      <c r="G100" s="43" t="s">
        <v>9</v>
      </c>
      <c r="H100" s="43" t="s">
        <v>93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</row>
    <row r="101" spans="5:13" x14ac:dyDescent="0.3">
      <c r="E101" s="43"/>
      <c r="F101" s="43">
        <v>2020</v>
      </c>
      <c r="G101" s="43" t="s">
        <v>9</v>
      </c>
      <c r="H101" s="43" t="s">
        <v>94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</row>
    <row r="102" spans="5:13" x14ac:dyDescent="0.3">
      <c r="E102" s="43"/>
      <c r="F102" s="43">
        <v>2020</v>
      </c>
      <c r="G102" s="43" t="s">
        <v>9</v>
      </c>
      <c r="H102" s="43" t="s">
        <v>95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</row>
    <row r="103" spans="5:13" x14ac:dyDescent="0.3">
      <c r="E103" s="43"/>
      <c r="F103" s="43">
        <v>2020</v>
      </c>
      <c r="G103" s="43" t="s">
        <v>9</v>
      </c>
      <c r="H103" s="43" t="s">
        <v>96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</row>
    <row r="104" spans="5:13" x14ac:dyDescent="0.3">
      <c r="E104" t="s">
        <v>10</v>
      </c>
      <c r="F104" s="12">
        <v>2020</v>
      </c>
      <c r="G104" t="s">
        <v>10</v>
      </c>
      <c r="H104" t="s">
        <v>92</v>
      </c>
      <c r="I104">
        <v>0</v>
      </c>
      <c r="J104">
        <v>0</v>
      </c>
      <c r="K104">
        <v>0</v>
      </c>
      <c r="L104">
        <v>0</v>
      </c>
      <c r="M104">
        <v>0</v>
      </c>
    </row>
    <row r="105" spans="5:13" x14ac:dyDescent="0.3">
      <c r="F105" s="12">
        <v>2020</v>
      </c>
      <c r="G105" t="s">
        <v>10</v>
      </c>
      <c r="H105" t="s">
        <v>93</v>
      </c>
      <c r="I105">
        <v>0</v>
      </c>
      <c r="J105">
        <v>0</v>
      </c>
      <c r="K105">
        <v>0</v>
      </c>
      <c r="L105">
        <v>0</v>
      </c>
      <c r="M105">
        <v>0</v>
      </c>
    </row>
    <row r="106" spans="5:13" x14ac:dyDescent="0.3">
      <c r="F106" s="12">
        <v>2020</v>
      </c>
      <c r="G106" t="s">
        <v>10</v>
      </c>
      <c r="H106" t="s">
        <v>94</v>
      </c>
      <c r="I106">
        <v>0</v>
      </c>
      <c r="J106">
        <v>0</v>
      </c>
      <c r="K106">
        <v>0</v>
      </c>
      <c r="L106">
        <v>0</v>
      </c>
      <c r="M106">
        <v>0</v>
      </c>
    </row>
    <row r="107" spans="5:13" x14ac:dyDescent="0.3">
      <c r="F107" s="12">
        <v>2020</v>
      </c>
      <c r="G107" t="s">
        <v>10</v>
      </c>
      <c r="H107" t="s">
        <v>95</v>
      </c>
      <c r="I107">
        <v>0</v>
      </c>
      <c r="J107">
        <v>0</v>
      </c>
      <c r="K107">
        <v>0</v>
      </c>
      <c r="L107">
        <v>0</v>
      </c>
      <c r="M107">
        <v>0</v>
      </c>
    </row>
    <row r="108" spans="5:13" x14ac:dyDescent="0.3">
      <c r="F108" s="12">
        <v>2020</v>
      </c>
      <c r="G108" t="s">
        <v>10</v>
      </c>
      <c r="H108" t="s">
        <v>96</v>
      </c>
      <c r="I108">
        <v>0</v>
      </c>
      <c r="J108">
        <v>0</v>
      </c>
      <c r="K108">
        <v>0</v>
      </c>
      <c r="L108">
        <v>0</v>
      </c>
      <c r="M108">
        <v>0</v>
      </c>
    </row>
    <row r="109" spans="5:13" x14ac:dyDescent="0.3">
      <c r="E109" s="43" t="s">
        <v>48</v>
      </c>
      <c r="F109" s="43">
        <v>2020</v>
      </c>
      <c r="G109" s="43" t="s">
        <v>11</v>
      </c>
      <c r="H109" s="43" t="s">
        <v>92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</row>
    <row r="110" spans="5:13" x14ac:dyDescent="0.3">
      <c r="E110" s="43"/>
      <c r="F110" s="43">
        <v>2020</v>
      </c>
      <c r="G110" s="43" t="s">
        <v>11</v>
      </c>
      <c r="H110" s="43" t="s">
        <v>93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</row>
    <row r="111" spans="5:13" x14ac:dyDescent="0.3">
      <c r="E111" s="43"/>
      <c r="F111" s="43">
        <v>2020</v>
      </c>
      <c r="G111" s="43" t="s">
        <v>11</v>
      </c>
      <c r="H111" s="43" t="s">
        <v>94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</row>
    <row r="112" spans="5:13" x14ac:dyDescent="0.3">
      <c r="E112" s="43"/>
      <c r="F112" s="43">
        <v>2020</v>
      </c>
      <c r="G112" s="43" t="s">
        <v>11</v>
      </c>
      <c r="H112" s="43" t="s">
        <v>95</v>
      </c>
      <c r="I112" s="43">
        <v>0</v>
      </c>
      <c r="J112" s="43">
        <v>0</v>
      </c>
      <c r="K112" s="43">
        <v>0</v>
      </c>
      <c r="L112" s="43">
        <v>0</v>
      </c>
      <c r="M112" s="43">
        <v>0</v>
      </c>
    </row>
    <row r="113" spans="5:13" x14ac:dyDescent="0.3">
      <c r="E113" s="43"/>
      <c r="F113" s="43">
        <v>2020</v>
      </c>
      <c r="G113" s="43" t="s">
        <v>11</v>
      </c>
      <c r="H113" s="43" t="s">
        <v>96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</row>
    <row r="114" spans="5:13" x14ac:dyDescent="0.3">
      <c r="E114" t="s">
        <v>31</v>
      </c>
      <c r="F114" s="12">
        <v>2020</v>
      </c>
      <c r="G114" s="12" t="s">
        <v>31</v>
      </c>
      <c r="H114" t="s">
        <v>92</v>
      </c>
      <c r="I114">
        <v>0</v>
      </c>
      <c r="J114">
        <v>0</v>
      </c>
      <c r="K114">
        <v>0</v>
      </c>
      <c r="L114">
        <v>0</v>
      </c>
      <c r="M114">
        <v>0</v>
      </c>
    </row>
    <row r="115" spans="5:13" x14ac:dyDescent="0.3">
      <c r="F115" s="12">
        <v>2020</v>
      </c>
      <c r="G115" s="12" t="s">
        <v>31</v>
      </c>
      <c r="H115" t="s">
        <v>93</v>
      </c>
      <c r="I115">
        <v>0</v>
      </c>
      <c r="J115">
        <v>0</v>
      </c>
      <c r="K115">
        <v>0</v>
      </c>
      <c r="L115">
        <v>0</v>
      </c>
      <c r="M115">
        <v>0</v>
      </c>
    </row>
    <row r="116" spans="5:13" x14ac:dyDescent="0.3">
      <c r="F116" s="12">
        <v>2020</v>
      </c>
      <c r="G116" s="12" t="s">
        <v>31</v>
      </c>
      <c r="H116" t="s">
        <v>94</v>
      </c>
      <c r="I116">
        <v>0</v>
      </c>
      <c r="J116">
        <v>0</v>
      </c>
      <c r="K116">
        <v>0</v>
      </c>
      <c r="L116">
        <v>0</v>
      </c>
      <c r="M116">
        <v>0</v>
      </c>
    </row>
    <row r="117" spans="5:13" x14ac:dyDescent="0.3">
      <c r="F117" s="12">
        <v>2020</v>
      </c>
      <c r="G117" s="12" t="s">
        <v>31</v>
      </c>
      <c r="H117" t="s">
        <v>95</v>
      </c>
      <c r="I117">
        <v>0</v>
      </c>
      <c r="J117">
        <v>0</v>
      </c>
      <c r="K117">
        <v>0</v>
      </c>
      <c r="L117">
        <v>0</v>
      </c>
      <c r="M117">
        <v>0</v>
      </c>
    </row>
    <row r="118" spans="5:13" x14ac:dyDescent="0.3">
      <c r="F118" s="12">
        <v>2020</v>
      </c>
      <c r="G118" s="12" t="s">
        <v>31</v>
      </c>
      <c r="H118" t="s">
        <v>96</v>
      </c>
      <c r="I118">
        <v>0</v>
      </c>
      <c r="J118">
        <v>0</v>
      </c>
      <c r="K118">
        <v>0</v>
      </c>
      <c r="L118">
        <v>0</v>
      </c>
      <c r="M118">
        <v>0</v>
      </c>
    </row>
    <row r="119" spans="5:13" x14ac:dyDescent="0.3">
      <c r="E119" s="43" t="s">
        <v>13</v>
      </c>
      <c r="F119" s="43">
        <v>2020</v>
      </c>
      <c r="G119" s="43" t="s">
        <v>30</v>
      </c>
      <c r="H119" s="43" t="s">
        <v>92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</row>
    <row r="120" spans="5:13" x14ac:dyDescent="0.3">
      <c r="E120" s="43"/>
      <c r="F120" s="43">
        <v>2020</v>
      </c>
      <c r="G120" s="43" t="s">
        <v>30</v>
      </c>
      <c r="H120" s="43" t="s">
        <v>93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</row>
    <row r="121" spans="5:13" x14ac:dyDescent="0.3">
      <c r="E121" s="43"/>
      <c r="F121" s="43">
        <v>2020</v>
      </c>
      <c r="G121" s="43" t="s">
        <v>30</v>
      </c>
      <c r="H121" s="43" t="s">
        <v>94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</row>
    <row r="122" spans="5:13" x14ac:dyDescent="0.3">
      <c r="E122" s="43"/>
      <c r="F122" s="43">
        <v>2020</v>
      </c>
      <c r="G122" s="43" t="s">
        <v>30</v>
      </c>
      <c r="H122" s="43" t="s">
        <v>95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</row>
    <row r="123" spans="5:13" x14ac:dyDescent="0.3">
      <c r="E123" s="43"/>
      <c r="F123" s="43">
        <v>2020</v>
      </c>
      <c r="G123" s="43" t="s">
        <v>30</v>
      </c>
      <c r="H123" s="43" t="s">
        <v>96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</row>
    <row r="124" spans="5:13" x14ac:dyDescent="0.3">
      <c r="E124" t="s">
        <v>2</v>
      </c>
      <c r="F124" s="12">
        <v>2020</v>
      </c>
      <c r="G124" s="12" t="s">
        <v>2</v>
      </c>
      <c r="H124" t="s">
        <v>92</v>
      </c>
      <c r="I124">
        <v>0</v>
      </c>
      <c r="J124">
        <v>0</v>
      </c>
      <c r="K124">
        <v>0</v>
      </c>
      <c r="L124">
        <v>0</v>
      </c>
      <c r="M124">
        <v>0</v>
      </c>
    </row>
    <row r="125" spans="5:13" x14ac:dyDescent="0.3">
      <c r="F125" s="12">
        <v>2020</v>
      </c>
      <c r="G125" s="12" t="s">
        <v>2</v>
      </c>
      <c r="H125" t="s">
        <v>93</v>
      </c>
      <c r="I125">
        <v>0</v>
      </c>
      <c r="J125">
        <v>0</v>
      </c>
      <c r="K125">
        <v>0</v>
      </c>
      <c r="L125">
        <v>0</v>
      </c>
      <c r="M125">
        <v>0</v>
      </c>
    </row>
    <row r="126" spans="5:13" x14ac:dyDescent="0.3">
      <c r="F126" s="12">
        <v>2020</v>
      </c>
      <c r="G126" s="12" t="s">
        <v>2</v>
      </c>
      <c r="H126" t="s">
        <v>94</v>
      </c>
      <c r="I126">
        <v>0</v>
      </c>
      <c r="J126">
        <v>0</v>
      </c>
      <c r="K126">
        <v>0</v>
      </c>
      <c r="L126">
        <v>0</v>
      </c>
      <c r="M126">
        <v>0</v>
      </c>
    </row>
    <row r="127" spans="5:13" x14ac:dyDescent="0.3">
      <c r="F127" s="12">
        <v>2020</v>
      </c>
      <c r="G127" s="12" t="s">
        <v>2</v>
      </c>
      <c r="H127" t="s">
        <v>95</v>
      </c>
      <c r="I127">
        <v>0</v>
      </c>
      <c r="J127">
        <v>0</v>
      </c>
      <c r="K127">
        <v>0</v>
      </c>
      <c r="L127">
        <v>0</v>
      </c>
      <c r="M127">
        <v>0</v>
      </c>
    </row>
    <row r="128" spans="5:13" x14ac:dyDescent="0.3">
      <c r="F128" s="12">
        <v>2020</v>
      </c>
      <c r="G128" s="12" t="s">
        <v>2</v>
      </c>
      <c r="H128" t="s">
        <v>96</v>
      </c>
      <c r="I128">
        <v>0</v>
      </c>
      <c r="J128">
        <v>0</v>
      </c>
      <c r="K128">
        <v>0</v>
      </c>
      <c r="L128">
        <v>0</v>
      </c>
      <c r="M128">
        <v>0</v>
      </c>
    </row>
    <row r="129" spans="5:13" x14ac:dyDescent="0.3">
      <c r="E129" s="43" t="s">
        <v>3</v>
      </c>
      <c r="F129" s="43">
        <v>2020</v>
      </c>
      <c r="G129" s="43" t="s">
        <v>3</v>
      </c>
      <c r="H129" s="43" t="s">
        <v>92</v>
      </c>
      <c r="I129" s="43">
        <v>0</v>
      </c>
      <c r="J129" s="43">
        <v>0</v>
      </c>
      <c r="K129" s="43">
        <v>0</v>
      </c>
      <c r="L129" s="43">
        <v>0</v>
      </c>
      <c r="M129" s="43">
        <v>0</v>
      </c>
    </row>
    <row r="130" spans="5:13" x14ac:dyDescent="0.3">
      <c r="E130" s="43"/>
      <c r="F130" s="43">
        <v>2020</v>
      </c>
      <c r="G130" s="43" t="s">
        <v>3</v>
      </c>
      <c r="H130" s="43" t="s">
        <v>93</v>
      </c>
      <c r="I130" s="43">
        <v>0</v>
      </c>
      <c r="J130" s="43">
        <v>0</v>
      </c>
      <c r="K130" s="43">
        <v>0</v>
      </c>
      <c r="L130" s="43">
        <v>0</v>
      </c>
      <c r="M130" s="43">
        <v>0</v>
      </c>
    </row>
    <row r="131" spans="5:13" x14ac:dyDescent="0.3">
      <c r="E131" s="43"/>
      <c r="F131" s="43">
        <v>2020</v>
      </c>
      <c r="G131" s="43" t="s">
        <v>3</v>
      </c>
      <c r="H131" s="43" t="s">
        <v>94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</row>
    <row r="132" spans="5:13" x14ac:dyDescent="0.3">
      <c r="E132" s="43"/>
      <c r="F132" s="43">
        <v>2020</v>
      </c>
      <c r="G132" s="43" t="s">
        <v>3</v>
      </c>
      <c r="H132" s="43" t="s">
        <v>95</v>
      </c>
      <c r="I132" s="43">
        <v>0</v>
      </c>
      <c r="J132" s="43">
        <v>0</v>
      </c>
      <c r="K132" s="43">
        <v>0</v>
      </c>
      <c r="L132" s="43">
        <v>0</v>
      </c>
      <c r="M132" s="43">
        <v>0</v>
      </c>
    </row>
    <row r="133" spans="5:13" x14ac:dyDescent="0.3">
      <c r="E133" s="43"/>
      <c r="F133" s="43">
        <v>2020</v>
      </c>
      <c r="G133" s="43" t="s">
        <v>3</v>
      </c>
      <c r="H133" s="43" t="s">
        <v>96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</row>
    <row r="134" spans="5:13" x14ac:dyDescent="0.3">
      <c r="E134" t="s">
        <v>4</v>
      </c>
      <c r="F134" s="12">
        <v>2020</v>
      </c>
      <c r="G134" t="s">
        <v>4</v>
      </c>
      <c r="H134" t="s">
        <v>92</v>
      </c>
      <c r="I134">
        <v>0</v>
      </c>
      <c r="J134">
        <v>0</v>
      </c>
      <c r="K134">
        <v>0</v>
      </c>
      <c r="L134">
        <v>0</v>
      </c>
      <c r="M134">
        <v>0</v>
      </c>
    </row>
    <row r="135" spans="5:13" x14ac:dyDescent="0.3">
      <c r="F135" s="12">
        <v>2020</v>
      </c>
      <c r="G135" t="s">
        <v>4</v>
      </c>
      <c r="H135" t="s">
        <v>93</v>
      </c>
      <c r="I135">
        <v>0</v>
      </c>
      <c r="J135">
        <v>0</v>
      </c>
      <c r="K135">
        <v>0</v>
      </c>
      <c r="L135">
        <v>0</v>
      </c>
      <c r="M135">
        <v>0</v>
      </c>
    </row>
    <row r="136" spans="5:13" x14ac:dyDescent="0.3">
      <c r="F136" s="12">
        <v>2020</v>
      </c>
      <c r="G136" t="s">
        <v>4</v>
      </c>
      <c r="H136" t="s">
        <v>94</v>
      </c>
      <c r="I136">
        <v>0</v>
      </c>
      <c r="J136">
        <v>0</v>
      </c>
      <c r="K136">
        <v>0</v>
      </c>
      <c r="L136">
        <v>0</v>
      </c>
      <c r="M136">
        <v>0</v>
      </c>
    </row>
    <row r="137" spans="5:13" x14ac:dyDescent="0.3">
      <c r="F137" s="12">
        <v>2020</v>
      </c>
      <c r="G137" t="s">
        <v>4</v>
      </c>
      <c r="H137" t="s">
        <v>95</v>
      </c>
      <c r="I137">
        <v>0</v>
      </c>
      <c r="J137">
        <v>0</v>
      </c>
      <c r="K137">
        <v>0</v>
      </c>
      <c r="L137">
        <v>0</v>
      </c>
      <c r="M137">
        <v>0</v>
      </c>
    </row>
    <row r="138" spans="5:13" x14ac:dyDescent="0.3">
      <c r="F138" s="12">
        <v>2020</v>
      </c>
      <c r="G138" t="s">
        <v>4</v>
      </c>
      <c r="H138" t="s">
        <v>96</v>
      </c>
      <c r="I138">
        <v>0</v>
      </c>
      <c r="J138">
        <v>0</v>
      </c>
      <c r="K138">
        <v>0</v>
      </c>
      <c r="L138">
        <v>0</v>
      </c>
      <c r="M138">
        <v>0</v>
      </c>
    </row>
    <row r="139" spans="5:13" x14ac:dyDescent="0.3">
      <c r="E139" s="43" t="s">
        <v>5</v>
      </c>
      <c r="F139" s="43">
        <v>2021</v>
      </c>
      <c r="G139" s="43" t="s">
        <v>5</v>
      </c>
      <c r="H139" s="43" t="s">
        <v>92</v>
      </c>
      <c r="I139" s="43">
        <v>0</v>
      </c>
      <c r="J139" s="43">
        <v>1.9958694418458441E-3</v>
      </c>
      <c r="K139" s="43">
        <v>2.993804162768766E-3</v>
      </c>
      <c r="L139" s="43">
        <v>3.9917388836916883E-3</v>
      </c>
      <c r="M139" s="43">
        <v>4.9896736046146101E-3</v>
      </c>
    </row>
    <row r="140" spans="5:13" x14ac:dyDescent="0.3">
      <c r="E140" s="43"/>
      <c r="F140" s="43">
        <v>2021</v>
      </c>
      <c r="G140" s="43" t="s">
        <v>5</v>
      </c>
      <c r="H140" s="43" t="s">
        <v>93</v>
      </c>
      <c r="I140" s="43">
        <v>1.9958694418458441E-3</v>
      </c>
      <c r="J140" s="43">
        <v>3.9917388836916883E-3</v>
      </c>
      <c r="K140" s="43">
        <v>5.987608325537532E-3</v>
      </c>
      <c r="L140" s="43">
        <v>7.9834777673833766E-3</v>
      </c>
      <c r="M140" s="43">
        <v>9.9793472092292203E-3</v>
      </c>
    </row>
    <row r="141" spans="5:13" x14ac:dyDescent="0.3">
      <c r="E141" s="43"/>
      <c r="F141" s="43">
        <v>2021</v>
      </c>
      <c r="G141" s="43" t="s">
        <v>5</v>
      </c>
      <c r="H141" s="43" t="s">
        <v>94</v>
      </c>
      <c r="I141" s="43">
        <v>3.9917388836916883E-3</v>
      </c>
      <c r="J141" s="43">
        <v>7.9834777673833766E-3</v>
      </c>
      <c r="K141" s="43">
        <v>1.1975216651075064E-2</v>
      </c>
      <c r="L141" s="43">
        <v>1.5966955534766753E-2</v>
      </c>
      <c r="M141" s="43">
        <v>1.9958694418458441E-2</v>
      </c>
    </row>
    <row r="142" spans="5:13" x14ac:dyDescent="0.3">
      <c r="E142" s="43"/>
      <c r="F142" s="43">
        <v>2021</v>
      </c>
      <c r="G142" s="43" t="s">
        <v>5</v>
      </c>
      <c r="H142" s="43" t="s">
        <v>95</v>
      </c>
      <c r="I142" s="43">
        <v>5.987608325537532E-3</v>
      </c>
      <c r="J142" s="43">
        <v>1.1975216651075064E-2</v>
      </c>
      <c r="K142" s="43">
        <v>1.7962824976612599E-2</v>
      </c>
      <c r="L142" s="43">
        <v>2.3950433302150128E-2</v>
      </c>
      <c r="M142" s="43">
        <v>2.9938041627687661E-2</v>
      </c>
    </row>
    <row r="143" spans="5:13" x14ac:dyDescent="0.3">
      <c r="E143" s="43"/>
      <c r="F143" s="43">
        <v>2021</v>
      </c>
      <c r="G143" s="43" t="s">
        <v>5</v>
      </c>
      <c r="H143" s="43" t="s">
        <v>96</v>
      </c>
      <c r="I143" s="43">
        <v>7.9834777673833766E-3</v>
      </c>
      <c r="J143" s="43">
        <v>1.5966955534766753E-2</v>
      </c>
      <c r="K143" s="43">
        <v>2.3950433302150128E-2</v>
      </c>
      <c r="L143" s="43">
        <v>3.1933911069533506E-2</v>
      </c>
      <c r="M143" s="43">
        <v>3.9917388836916881E-2</v>
      </c>
    </row>
    <row r="144" spans="5:13" x14ac:dyDescent="0.3">
      <c r="E144" t="s">
        <v>33</v>
      </c>
      <c r="F144" s="12">
        <v>2021</v>
      </c>
      <c r="G144" t="s">
        <v>33</v>
      </c>
      <c r="H144" t="s">
        <v>92</v>
      </c>
      <c r="I144">
        <v>0</v>
      </c>
      <c r="J144">
        <v>1.8351182589745906E-3</v>
      </c>
      <c r="K144">
        <v>2.7526773884618857E-3</v>
      </c>
      <c r="L144">
        <v>3.6702365179491813E-3</v>
      </c>
      <c r="M144">
        <v>4.5877956474364764E-3</v>
      </c>
    </row>
    <row r="145" spans="5:13" x14ac:dyDescent="0.3">
      <c r="F145" s="12">
        <v>2021</v>
      </c>
      <c r="G145" t="s">
        <v>33</v>
      </c>
      <c r="H145" t="s">
        <v>93</v>
      </c>
      <c r="I145">
        <v>1.8351182589745906E-3</v>
      </c>
      <c r="J145">
        <v>3.6702365179491813E-3</v>
      </c>
      <c r="K145">
        <v>5.5053547769237715E-3</v>
      </c>
      <c r="L145">
        <v>7.3404730358983625E-3</v>
      </c>
      <c r="M145">
        <v>9.1755912948729527E-3</v>
      </c>
    </row>
    <row r="146" spans="5:13" x14ac:dyDescent="0.3">
      <c r="F146" s="12">
        <v>2021</v>
      </c>
      <c r="G146" t="s">
        <v>33</v>
      </c>
      <c r="H146" t="s">
        <v>94</v>
      </c>
      <c r="I146">
        <v>3.6702365179491813E-3</v>
      </c>
      <c r="J146">
        <v>7.3404730358983625E-3</v>
      </c>
      <c r="K146">
        <v>1.1010709553847543E-2</v>
      </c>
      <c r="L146">
        <v>1.4680946071796725E-2</v>
      </c>
      <c r="M146">
        <v>1.8351182589745905E-2</v>
      </c>
    </row>
    <row r="147" spans="5:13" x14ac:dyDescent="0.3">
      <c r="F147" s="12">
        <v>2021</v>
      </c>
      <c r="G147" t="s">
        <v>33</v>
      </c>
      <c r="H147" t="s">
        <v>95</v>
      </c>
      <c r="I147">
        <v>5.5053547769237715E-3</v>
      </c>
      <c r="J147">
        <v>1.1010709553847543E-2</v>
      </c>
      <c r="K147">
        <v>1.6516064330771317E-2</v>
      </c>
      <c r="L147">
        <v>2.2021419107695086E-2</v>
      </c>
      <c r="M147">
        <v>2.7526773884618858E-2</v>
      </c>
    </row>
    <row r="148" spans="5:13" x14ac:dyDescent="0.3">
      <c r="F148" s="12">
        <v>2021</v>
      </c>
      <c r="G148" t="s">
        <v>33</v>
      </c>
      <c r="H148" t="s">
        <v>96</v>
      </c>
      <c r="I148">
        <v>7.3404730358983625E-3</v>
      </c>
      <c r="J148">
        <v>1.4680946071796725E-2</v>
      </c>
      <c r="K148">
        <v>2.2021419107695086E-2</v>
      </c>
      <c r="L148">
        <v>2.936189214359345E-2</v>
      </c>
      <c r="M148">
        <v>3.6702365179491811E-2</v>
      </c>
    </row>
    <row r="149" spans="5:13" x14ac:dyDescent="0.3">
      <c r="E149" s="43" t="s">
        <v>7</v>
      </c>
      <c r="F149" s="43">
        <v>2021</v>
      </c>
      <c r="G149" s="43" t="s">
        <v>7</v>
      </c>
      <c r="H149" s="43" t="s">
        <v>92</v>
      </c>
      <c r="I149" s="43">
        <v>0</v>
      </c>
      <c r="J149" s="43">
        <v>1.9810452418338224E-3</v>
      </c>
      <c r="K149" s="43">
        <v>2.9715678627507337E-3</v>
      </c>
      <c r="L149" s="43">
        <v>3.9620904836676447E-3</v>
      </c>
      <c r="M149" s="43">
        <v>4.9526131045845561E-3</v>
      </c>
    </row>
    <row r="150" spans="5:13" x14ac:dyDescent="0.3">
      <c r="E150" s="43"/>
      <c r="F150" s="43">
        <v>2021</v>
      </c>
      <c r="G150" s="43" t="s">
        <v>7</v>
      </c>
      <c r="H150" s="43" t="s">
        <v>93</v>
      </c>
      <c r="I150" s="43">
        <v>1.9810452418338224E-3</v>
      </c>
      <c r="J150" s="43">
        <v>3.9620904836676447E-3</v>
      </c>
      <c r="K150" s="43">
        <v>5.9431357255014675E-3</v>
      </c>
      <c r="L150" s="43">
        <v>7.9241809673352894E-3</v>
      </c>
      <c r="M150" s="43">
        <v>9.9052262091691122E-3</v>
      </c>
    </row>
    <row r="151" spans="5:13" x14ac:dyDescent="0.3">
      <c r="E151" s="43"/>
      <c r="F151" s="43">
        <v>2021</v>
      </c>
      <c r="G151" s="43" t="s">
        <v>7</v>
      </c>
      <c r="H151" s="43" t="s">
        <v>94</v>
      </c>
      <c r="I151" s="43">
        <v>3.9620904836676447E-3</v>
      </c>
      <c r="J151" s="43">
        <v>7.9241809673352894E-3</v>
      </c>
      <c r="K151" s="43">
        <v>1.1886271451002935E-2</v>
      </c>
      <c r="L151" s="43">
        <v>1.5848361934670579E-2</v>
      </c>
      <c r="M151" s="43">
        <v>1.9810452418338224E-2</v>
      </c>
    </row>
    <row r="152" spans="5:13" x14ac:dyDescent="0.3">
      <c r="E152" s="43"/>
      <c r="F152" s="43">
        <v>2021</v>
      </c>
      <c r="G152" s="43" t="s">
        <v>7</v>
      </c>
      <c r="H152" s="43" t="s">
        <v>95</v>
      </c>
      <c r="I152" s="43">
        <v>5.9431357255014675E-3</v>
      </c>
      <c r="J152" s="43">
        <v>1.1886271451002935E-2</v>
      </c>
      <c r="K152" s="43">
        <v>1.7829407176504403E-2</v>
      </c>
      <c r="L152" s="43">
        <v>2.377254290200587E-2</v>
      </c>
      <c r="M152" s="43">
        <v>2.9715678627507337E-2</v>
      </c>
    </row>
    <row r="153" spans="5:13" x14ac:dyDescent="0.3">
      <c r="E153" s="43"/>
      <c r="F153" s="43">
        <v>2021</v>
      </c>
      <c r="G153" s="43" t="s">
        <v>7</v>
      </c>
      <c r="H153" s="43" t="s">
        <v>96</v>
      </c>
      <c r="I153" s="43">
        <v>7.9241809673352894E-3</v>
      </c>
      <c r="J153" s="43">
        <v>1.5848361934670579E-2</v>
      </c>
      <c r="K153" s="43">
        <v>2.377254290200587E-2</v>
      </c>
      <c r="L153" s="43">
        <v>3.1696723869341158E-2</v>
      </c>
      <c r="M153" s="43">
        <v>3.9620904836676449E-2</v>
      </c>
    </row>
    <row r="154" spans="5:13" x14ac:dyDescent="0.3">
      <c r="E154" t="s">
        <v>32</v>
      </c>
      <c r="F154" s="12">
        <v>2021</v>
      </c>
      <c r="G154" t="s">
        <v>32</v>
      </c>
      <c r="H154" t="s">
        <v>92</v>
      </c>
      <c r="I154">
        <v>0</v>
      </c>
      <c r="J154">
        <v>1.5256844186509291E-3</v>
      </c>
      <c r="K154">
        <v>2.2885266279763935E-3</v>
      </c>
      <c r="L154">
        <v>3.0513688373018581E-3</v>
      </c>
      <c r="M154">
        <v>3.8142110466273223E-3</v>
      </c>
    </row>
    <row r="155" spans="5:13" x14ac:dyDescent="0.3">
      <c r="F155" s="12">
        <v>2021</v>
      </c>
      <c r="G155" t="s">
        <v>32</v>
      </c>
      <c r="H155" t="s">
        <v>93</v>
      </c>
      <c r="I155">
        <v>1.5256844186509291E-3</v>
      </c>
      <c r="J155">
        <v>3.0513688373018581E-3</v>
      </c>
      <c r="K155">
        <v>4.5770532559527869E-3</v>
      </c>
      <c r="L155">
        <v>6.1027376746037162E-3</v>
      </c>
      <c r="M155">
        <v>7.6284220932546446E-3</v>
      </c>
    </row>
    <row r="156" spans="5:13" x14ac:dyDescent="0.3">
      <c r="F156" s="12">
        <v>2021</v>
      </c>
      <c r="G156" t="s">
        <v>32</v>
      </c>
      <c r="H156" t="s">
        <v>94</v>
      </c>
      <c r="I156">
        <v>3.0513688373018581E-3</v>
      </c>
      <c r="J156">
        <v>6.1027376746037162E-3</v>
      </c>
      <c r="K156">
        <v>9.1541065119055739E-3</v>
      </c>
      <c r="L156">
        <v>1.2205475349207432E-2</v>
      </c>
      <c r="M156">
        <v>1.5256844186509289E-2</v>
      </c>
    </row>
    <row r="157" spans="5:13" x14ac:dyDescent="0.3">
      <c r="F157" s="12">
        <v>2021</v>
      </c>
      <c r="G157" t="s">
        <v>32</v>
      </c>
      <c r="H157" t="s">
        <v>95</v>
      </c>
      <c r="I157">
        <v>4.5770532559527869E-3</v>
      </c>
      <c r="J157">
        <v>9.1541065119055739E-3</v>
      </c>
      <c r="K157">
        <v>1.373115976785836E-2</v>
      </c>
      <c r="L157">
        <v>1.8308213023811148E-2</v>
      </c>
      <c r="M157">
        <v>2.2885266279763936E-2</v>
      </c>
    </row>
    <row r="158" spans="5:13" x14ac:dyDescent="0.3">
      <c r="F158" s="12">
        <v>2021</v>
      </c>
      <c r="G158" t="s">
        <v>32</v>
      </c>
      <c r="H158" t="s">
        <v>96</v>
      </c>
      <c r="I158">
        <v>6.1027376746037162E-3</v>
      </c>
      <c r="J158">
        <v>1.2205475349207432E-2</v>
      </c>
      <c r="K158">
        <v>1.8308213023811148E-2</v>
      </c>
      <c r="L158">
        <v>2.4410950698414865E-2</v>
      </c>
      <c r="M158">
        <v>3.0513688373018578E-2</v>
      </c>
    </row>
    <row r="159" spans="5:13" x14ac:dyDescent="0.3">
      <c r="E159" s="43" t="s">
        <v>47</v>
      </c>
      <c r="F159" s="43">
        <v>2021</v>
      </c>
      <c r="G159" s="43" t="s">
        <v>9</v>
      </c>
      <c r="H159" s="43" t="s">
        <v>92</v>
      </c>
      <c r="I159" s="43">
        <v>0</v>
      </c>
      <c r="J159" s="43">
        <v>2.1755686722060808E-3</v>
      </c>
      <c r="K159" s="43">
        <v>3.2633530083091208E-3</v>
      </c>
      <c r="L159" s="43">
        <v>4.3511373444121617E-3</v>
      </c>
      <c r="M159" s="43">
        <v>5.4389216805152017E-3</v>
      </c>
    </row>
    <row r="160" spans="5:13" x14ac:dyDescent="0.3">
      <c r="E160" s="43"/>
      <c r="F160" s="43">
        <v>2021</v>
      </c>
      <c r="G160" s="43" t="s">
        <v>9</v>
      </c>
      <c r="H160" s="43" t="s">
        <v>93</v>
      </c>
      <c r="I160" s="43">
        <v>2.1755686722060808E-3</v>
      </c>
      <c r="J160" s="43">
        <v>4.3511373444121617E-3</v>
      </c>
      <c r="K160" s="43">
        <v>6.5267060166182417E-3</v>
      </c>
      <c r="L160" s="43">
        <v>8.7022746888243234E-3</v>
      </c>
      <c r="M160" s="43">
        <v>1.0877843361030403E-2</v>
      </c>
    </row>
    <row r="161" spans="5:13" x14ac:dyDescent="0.3">
      <c r="E161" s="43"/>
      <c r="F161" s="43">
        <v>2021</v>
      </c>
      <c r="G161" s="43" t="s">
        <v>9</v>
      </c>
      <c r="H161" s="43" t="s">
        <v>94</v>
      </c>
      <c r="I161" s="43">
        <v>4.3511373444121617E-3</v>
      </c>
      <c r="J161" s="43">
        <v>8.7022746888243234E-3</v>
      </c>
      <c r="K161" s="43">
        <v>1.3053412033236483E-2</v>
      </c>
      <c r="L161" s="43">
        <v>1.7404549377648647E-2</v>
      </c>
      <c r="M161" s="43">
        <v>2.1755686722060807E-2</v>
      </c>
    </row>
    <row r="162" spans="5:13" x14ac:dyDescent="0.3">
      <c r="E162" s="43"/>
      <c r="F162" s="43">
        <v>2021</v>
      </c>
      <c r="G162" s="43" t="s">
        <v>9</v>
      </c>
      <c r="H162" s="43" t="s">
        <v>95</v>
      </c>
      <c r="I162" s="43">
        <v>6.5267060166182417E-3</v>
      </c>
      <c r="J162" s="43">
        <v>1.3053412033236483E-2</v>
      </c>
      <c r="K162" s="43">
        <v>1.9580118049854725E-2</v>
      </c>
      <c r="L162" s="43">
        <v>2.6106824066472967E-2</v>
      </c>
      <c r="M162" s="43">
        <v>3.2633530083091208E-2</v>
      </c>
    </row>
    <row r="163" spans="5:13" x14ac:dyDescent="0.3">
      <c r="E163" s="43"/>
      <c r="F163" s="43">
        <v>2021</v>
      </c>
      <c r="G163" s="43" t="s">
        <v>9</v>
      </c>
      <c r="H163" s="43" t="s">
        <v>96</v>
      </c>
      <c r="I163" s="43">
        <v>8.7022746888243234E-3</v>
      </c>
      <c r="J163" s="43">
        <v>1.7404549377648647E-2</v>
      </c>
      <c r="K163" s="43">
        <v>2.6106824066472967E-2</v>
      </c>
      <c r="L163" s="43">
        <v>3.4809098755297294E-2</v>
      </c>
      <c r="M163" s="43">
        <v>4.3511373444121614E-2</v>
      </c>
    </row>
    <row r="164" spans="5:13" x14ac:dyDescent="0.3">
      <c r="E164" t="s">
        <v>10</v>
      </c>
      <c r="F164" s="12">
        <v>2021</v>
      </c>
      <c r="G164" t="s">
        <v>10</v>
      </c>
      <c r="H164" t="s">
        <v>92</v>
      </c>
      <c r="I164">
        <v>0</v>
      </c>
      <c r="J164">
        <v>2.0505554347164576E-3</v>
      </c>
      <c r="K164">
        <v>3.0758331520746867E-3</v>
      </c>
      <c r="L164">
        <v>4.1011108694329152E-3</v>
      </c>
      <c r="M164">
        <v>5.1263885867911443E-3</v>
      </c>
    </row>
    <row r="165" spans="5:13" x14ac:dyDescent="0.3">
      <c r="F165" s="12">
        <v>2021</v>
      </c>
      <c r="G165" t="s">
        <v>10</v>
      </c>
      <c r="H165" t="s">
        <v>93</v>
      </c>
      <c r="I165">
        <v>2.0505554347164576E-3</v>
      </c>
      <c r="J165">
        <v>4.1011108694329152E-3</v>
      </c>
      <c r="K165">
        <v>6.1516663041493733E-3</v>
      </c>
      <c r="L165">
        <v>8.2022217388658305E-3</v>
      </c>
      <c r="M165">
        <v>1.0252777173582289E-2</v>
      </c>
    </row>
    <row r="166" spans="5:13" x14ac:dyDescent="0.3">
      <c r="F166" s="12">
        <v>2021</v>
      </c>
      <c r="G166" t="s">
        <v>10</v>
      </c>
      <c r="H166" t="s">
        <v>94</v>
      </c>
      <c r="I166">
        <v>4.1011108694329152E-3</v>
      </c>
      <c r="J166">
        <v>8.2022217388658305E-3</v>
      </c>
      <c r="K166">
        <v>1.2303332608298747E-2</v>
      </c>
      <c r="L166">
        <v>1.6404443477731661E-2</v>
      </c>
      <c r="M166">
        <v>2.0505554347164577E-2</v>
      </c>
    </row>
    <row r="167" spans="5:13" x14ac:dyDescent="0.3">
      <c r="F167" s="12">
        <v>2021</v>
      </c>
      <c r="G167" t="s">
        <v>10</v>
      </c>
      <c r="H167" t="s">
        <v>95</v>
      </c>
      <c r="I167">
        <v>6.1516663041493733E-3</v>
      </c>
      <c r="J167">
        <v>1.2303332608298747E-2</v>
      </c>
      <c r="K167">
        <v>1.8454998912448121E-2</v>
      </c>
      <c r="L167">
        <v>2.4606665216597493E-2</v>
      </c>
      <c r="M167">
        <v>3.0758331520746866E-2</v>
      </c>
    </row>
    <row r="168" spans="5:13" x14ac:dyDescent="0.3">
      <c r="F168" s="12">
        <v>2021</v>
      </c>
      <c r="G168" t="s">
        <v>10</v>
      </c>
      <c r="H168" t="s">
        <v>96</v>
      </c>
      <c r="I168">
        <v>8.2022217388658305E-3</v>
      </c>
      <c r="J168">
        <v>1.6404443477731661E-2</v>
      </c>
      <c r="K168">
        <v>2.4606665216597493E-2</v>
      </c>
      <c r="L168">
        <v>3.2808886955463322E-2</v>
      </c>
      <c r="M168">
        <v>4.1011108694329154E-2</v>
      </c>
    </row>
    <row r="169" spans="5:13" x14ac:dyDescent="0.3">
      <c r="E169" s="43" t="s">
        <v>48</v>
      </c>
      <c r="F169" s="43">
        <v>2021</v>
      </c>
      <c r="G169" s="43" t="s">
        <v>11</v>
      </c>
      <c r="H169" s="43" t="s">
        <v>92</v>
      </c>
      <c r="I169" s="43">
        <v>0</v>
      </c>
      <c r="J169" s="43">
        <v>2.1028766498513546E-3</v>
      </c>
      <c r="K169" s="43">
        <v>3.1543149747770313E-3</v>
      </c>
      <c r="L169" s="43">
        <v>4.2057532997027093E-3</v>
      </c>
      <c r="M169" s="43">
        <v>5.2571916246283859E-3</v>
      </c>
    </row>
    <row r="170" spans="5:13" x14ac:dyDescent="0.3">
      <c r="E170" s="43"/>
      <c r="F170" s="43">
        <v>2021</v>
      </c>
      <c r="G170" s="43" t="s">
        <v>11</v>
      </c>
      <c r="H170" s="43" t="s">
        <v>93</v>
      </c>
      <c r="I170" s="43">
        <v>2.1028766498513546E-3</v>
      </c>
      <c r="J170" s="43">
        <v>4.2057532997027093E-3</v>
      </c>
      <c r="K170" s="43">
        <v>6.3086299495540626E-3</v>
      </c>
      <c r="L170" s="43">
        <v>8.4115065994054185E-3</v>
      </c>
      <c r="M170" s="43">
        <v>1.0514383249256772E-2</v>
      </c>
    </row>
    <row r="171" spans="5:13" x14ac:dyDescent="0.3">
      <c r="E171" s="43"/>
      <c r="F171" s="43">
        <v>2021</v>
      </c>
      <c r="G171" s="43" t="s">
        <v>11</v>
      </c>
      <c r="H171" s="43" t="s">
        <v>94</v>
      </c>
      <c r="I171" s="43">
        <v>4.2057532997027093E-3</v>
      </c>
      <c r="J171" s="43">
        <v>8.4115065994054185E-3</v>
      </c>
      <c r="K171" s="43">
        <v>1.2617259899108125E-2</v>
      </c>
      <c r="L171" s="43">
        <v>1.6823013198810837E-2</v>
      </c>
      <c r="M171" s="43">
        <v>2.1028766498513544E-2</v>
      </c>
    </row>
    <row r="172" spans="5:13" x14ac:dyDescent="0.3">
      <c r="E172" s="43"/>
      <c r="F172" s="43">
        <v>2021</v>
      </c>
      <c r="G172" s="43" t="s">
        <v>11</v>
      </c>
      <c r="H172" s="43" t="s">
        <v>95</v>
      </c>
      <c r="I172" s="43">
        <v>6.3086299495540626E-3</v>
      </c>
      <c r="J172" s="43">
        <v>1.2617259899108125E-2</v>
      </c>
      <c r="K172" s="43">
        <v>1.892588984866219E-2</v>
      </c>
      <c r="L172" s="43">
        <v>2.523451979821625E-2</v>
      </c>
      <c r="M172" s="43">
        <v>3.1543149747770317E-2</v>
      </c>
    </row>
    <row r="173" spans="5:13" x14ac:dyDescent="0.3">
      <c r="E173" s="43"/>
      <c r="F173" s="43">
        <v>2021</v>
      </c>
      <c r="G173" s="43" t="s">
        <v>11</v>
      </c>
      <c r="H173" s="43" t="s">
        <v>96</v>
      </c>
      <c r="I173" s="43">
        <v>8.4115065994054185E-3</v>
      </c>
      <c r="J173" s="43">
        <v>1.6823013198810837E-2</v>
      </c>
      <c r="K173" s="43">
        <v>2.523451979821625E-2</v>
      </c>
      <c r="L173" s="43">
        <v>3.3646026397621674E-2</v>
      </c>
      <c r="M173" s="43">
        <v>4.2057532997027088E-2</v>
      </c>
    </row>
    <row r="174" spans="5:13" x14ac:dyDescent="0.3">
      <c r="E174" t="s">
        <v>31</v>
      </c>
      <c r="F174" s="12">
        <v>2021</v>
      </c>
      <c r="G174" t="s">
        <v>31</v>
      </c>
      <c r="H174" t="s">
        <v>92</v>
      </c>
      <c r="I174">
        <v>0</v>
      </c>
      <c r="J174">
        <v>2.0159942536669669E-3</v>
      </c>
      <c r="K174">
        <v>3.0239913805004499E-3</v>
      </c>
      <c r="L174">
        <v>4.0319885073339338E-3</v>
      </c>
      <c r="M174">
        <v>5.0399856341674168E-3</v>
      </c>
    </row>
    <row r="175" spans="5:13" x14ac:dyDescent="0.3">
      <c r="F175" s="12">
        <v>2021</v>
      </c>
      <c r="G175" t="s">
        <v>31</v>
      </c>
      <c r="H175" t="s">
        <v>93</v>
      </c>
      <c r="I175">
        <v>2.0159942536669669E-3</v>
      </c>
      <c r="J175">
        <v>4.0319885073339338E-3</v>
      </c>
      <c r="K175">
        <v>6.0479827610008998E-3</v>
      </c>
      <c r="L175">
        <v>8.0639770146678676E-3</v>
      </c>
      <c r="M175">
        <v>1.0079971268334834E-2</v>
      </c>
    </row>
    <row r="176" spans="5:13" x14ac:dyDescent="0.3">
      <c r="F176" s="12">
        <v>2021</v>
      </c>
      <c r="G176" t="s">
        <v>31</v>
      </c>
      <c r="H176" t="s">
        <v>94</v>
      </c>
      <c r="I176">
        <v>4.0319885073339338E-3</v>
      </c>
      <c r="J176">
        <v>8.0639770146678676E-3</v>
      </c>
      <c r="K176">
        <v>1.20959655220018E-2</v>
      </c>
      <c r="L176">
        <v>1.6127954029335735E-2</v>
      </c>
      <c r="M176">
        <v>2.0159942536669667E-2</v>
      </c>
    </row>
    <row r="177" spans="5:13" x14ac:dyDescent="0.3">
      <c r="F177" s="12">
        <v>2021</v>
      </c>
      <c r="G177" t="s">
        <v>31</v>
      </c>
      <c r="H177" t="s">
        <v>95</v>
      </c>
      <c r="I177">
        <v>6.0479827610008998E-3</v>
      </c>
      <c r="J177">
        <v>1.20959655220018E-2</v>
      </c>
      <c r="K177">
        <v>1.8143948283002701E-2</v>
      </c>
      <c r="L177">
        <v>2.4191931044003599E-2</v>
      </c>
      <c r="M177">
        <v>3.0239913805004501E-2</v>
      </c>
    </row>
    <row r="178" spans="5:13" x14ac:dyDescent="0.3">
      <c r="F178" s="12">
        <v>2021</v>
      </c>
      <c r="G178" t="s">
        <v>31</v>
      </c>
      <c r="H178" t="s">
        <v>96</v>
      </c>
      <c r="I178">
        <v>8.0639770146678676E-3</v>
      </c>
      <c r="J178">
        <v>1.6127954029335735E-2</v>
      </c>
      <c r="K178">
        <v>2.4191931044003599E-2</v>
      </c>
      <c r="L178">
        <v>3.225590805867147E-2</v>
      </c>
      <c r="M178">
        <v>4.0319885073339334E-2</v>
      </c>
    </row>
    <row r="179" spans="5:13" x14ac:dyDescent="0.3">
      <c r="E179" s="43" t="s">
        <v>13</v>
      </c>
      <c r="F179" s="43">
        <v>2021</v>
      </c>
      <c r="G179" s="43" t="s">
        <v>30</v>
      </c>
      <c r="H179" s="43" t="s">
        <v>92</v>
      </c>
      <c r="I179" s="43">
        <v>0</v>
      </c>
      <c r="J179" s="43">
        <v>2.0731195319794097E-3</v>
      </c>
      <c r="K179" s="43">
        <v>3.109679297969114E-3</v>
      </c>
      <c r="L179" s="43">
        <v>4.1462390639588195E-3</v>
      </c>
      <c r="M179" s="43">
        <v>5.1827988299485237E-3</v>
      </c>
    </row>
    <row r="180" spans="5:13" x14ac:dyDescent="0.3">
      <c r="E180" s="43"/>
      <c r="F180" s="43">
        <v>2021</v>
      </c>
      <c r="G180" s="43" t="s">
        <v>30</v>
      </c>
      <c r="H180" s="43" t="s">
        <v>93</v>
      </c>
      <c r="I180" s="43">
        <v>2.0731195319794097E-3</v>
      </c>
      <c r="J180" s="43">
        <v>4.1462390639588195E-3</v>
      </c>
      <c r="K180" s="43">
        <v>6.2193585959382279E-3</v>
      </c>
      <c r="L180" s="43">
        <v>8.292478127917639E-3</v>
      </c>
      <c r="M180" s="43">
        <v>1.0365597659897047E-2</v>
      </c>
    </row>
    <row r="181" spans="5:13" x14ac:dyDescent="0.3">
      <c r="E181" s="43"/>
      <c r="F181" s="43">
        <v>2021</v>
      </c>
      <c r="G181" s="43" t="s">
        <v>30</v>
      </c>
      <c r="H181" s="43" t="s">
        <v>94</v>
      </c>
      <c r="I181" s="43">
        <v>4.1462390639588195E-3</v>
      </c>
      <c r="J181" s="43">
        <v>8.292478127917639E-3</v>
      </c>
      <c r="K181" s="43">
        <v>1.2438717191876456E-2</v>
      </c>
      <c r="L181" s="43">
        <v>1.6584956255835278E-2</v>
      </c>
      <c r="M181" s="43">
        <v>2.0731195319794095E-2</v>
      </c>
    </row>
    <row r="182" spans="5:13" x14ac:dyDescent="0.3">
      <c r="E182" s="43"/>
      <c r="F182" s="43">
        <v>2021</v>
      </c>
      <c r="G182" s="43" t="s">
        <v>30</v>
      </c>
      <c r="H182" s="43" t="s">
        <v>95</v>
      </c>
      <c r="I182" s="43">
        <v>6.2193585959382279E-3</v>
      </c>
      <c r="J182" s="43">
        <v>1.2438717191876456E-2</v>
      </c>
      <c r="K182" s="43">
        <v>1.8658075787814685E-2</v>
      </c>
      <c r="L182" s="43">
        <v>2.4877434383752912E-2</v>
      </c>
      <c r="M182" s="43">
        <v>3.1096792979691142E-2</v>
      </c>
    </row>
    <row r="183" spans="5:13" x14ac:dyDescent="0.3">
      <c r="E183" s="43"/>
      <c r="F183" s="43">
        <v>2021</v>
      </c>
      <c r="G183" s="43" t="s">
        <v>30</v>
      </c>
      <c r="H183" s="43" t="s">
        <v>96</v>
      </c>
      <c r="I183" s="43">
        <v>8.292478127917639E-3</v>
      </c>
      <c r="J183" s="43">
        <v>1.6584956255835278E-2</v>
      </c>
      <c r="K183" s="43">
        <v>2.4877434383752912E-2</v>
      </c>
      <c r="L183" s="43">
        <v>3.3169912511670556E-2</v>
      </c>
      <c r="M183" s="43">
        <v>4.146239063958819E-2</v>
      </c>
    </row>
    <row r="184" spans="5:13" x14ac:dyDescent="0.3">
      <c r="E184" t="s">
        <v>2</v>
      </c>
      <c r="F184" s="12">
        <v>2021</v>
      </c>
      <c r="G184" s="12" t="s">
        <v>2</v>
      </c>
      <c r="H184" t="s">
        <v>92</v>
      </c>
      <c r="I184">
        <v>0</v>
      </c>
      <c r="J184">
        <v>2.0273426432019502E-3</v>
      </c>
      <c r="K184">
        <v>3.041013964802925E-3</v>
      </c>
      <c r="L184">
        <v>4.0546852864039003E-3</v>
      </c>
      <c r="M184">
        <v>5.0683566080048752E-3</v>
      </c>
    </row>
    <row r="185" spans="5:13" x14ac:dyDescent="0.3">
      <c r="F185" s="12">
        <v>2021</v>
      </c>
      <c r="G185" s="12" t="s">
        <v>2</v>
      </c>
      <c r="H185" t="s">
        <v>93</v>
      </c>
      <c r="I185">
        <v>2.0273426432019502E-3</v>
      </c>
      <c r="J185">
        <v>4.0546852864039003E-3</v>
      </c>
      <c r="K185">
        <v>6.08202792960585E-3</v>
      </c>
      <c r="L185">
        <v>8.1093705728078006E-3</v>
      </c>
      <c r="M185">
        <v>1.013671321600975E-2</v>
      </c>
    </row>
    <row r="186" spans="5:13" x14ac:dyDescent="0.3">
      <c r="F186" s="12">
        <v>2021</v>
      </c>
      <c r="G186" s="12" t="s">
        <v>2</v>
      </c>
      <c r="H186" t="s">
        <v>94</v>
      </c>
      <c r="I186">
        <v>4.0546852864039003E-3</v>
      </c>
      <c r="J186">
        <v>8.1093705728078006E-3</v>
      </c>
      <c r="K186">
        <v>1.21640558592117E-2</v>
      </c>
      <c r="L186">
        <v>1.6218741145615601E-2</v>
      </c>
      <c r="M186">
        <v>2.0273426432019501E-2</v>
      </c>
    </row>
    <row r="187" spans="5:13" x14ac:dyDescent="0.3">
      <c r="F187" s="12">
        <v>2021</v>
      </c>
      <c r="G187" s="12" t="s">
        <v>2</v>
      </c>
      <c r="H187" t="s">
        <v>95</v>
      </c>
      <c r="I187">
        <v>6.08202792960585E-3</v>
      </c>
      <c r="J187">
        <v>1.21640558592117E-2</v>
      </c>
      <c r="K187">
        <v>1.8246083788817553E-2</v>
      </c>
      <c r="L187">
        <v>2.43281117184234E-2</v>
      </c>
      <c r="M187">
        <v>3.0410139648029251E-2</v>
      </c>
    </row>
    <row r="188" spans="5:13" x14ac:dyDescent="0.3">
      <c r="F188" s="12">
        <v>2021</v>
      </c>
      <c r="G188" s="12" t="s">
        <v>2</v>
      </c>
      <c r="H188" t="s">
        <v>96</v>
      </c>
      <c r="I188">
        <v>8.1093705728078006E-3</v>
      </c>
      <c r="J188">
        <v>1.6218741145615601E-2</v>
      </c>
      <c r="K188">
        <v>2.43281117184234E-2</v>
      </c>
      <c r="L188">
        <v>3.2437482291231202E-2</v>
      </c>
      <c r="M188">
        <v>4.0546852864039001E-2</v>
      </c>
    </row>
    <row r="189" spans="5:13" x14ac:dyDescent="0.3">
      <c r="E189" s="43" t="s">
        <v>3</v>
      </c>
      <c r="F189" s="43">
        <v>2021</v>
      </c>
      <c r="G189" s="43" t="s">
        <v>3</v>
      </c>
      <c r="H189" s="43" t="s">
        <v>92</v>
      </c>
      <c r="I189" s="43">
        <v>0</v>
      </c>
      <c r="J189" s="43">
        <v>1.8299578770316701E-3</v>
      </c>
      <c r="K189" s="43">
        <v>2.7449368155475049E-3</v>
      </c>
      <c r="L189" s="43">
        <v>3.6599157540633401E-3</v>
      </c>
      <c r="M189" s="43">
        <v>4.5748946925791749E-3</v>
      </c>
    </row>
    <row r="190" spans="5:13" x14ac:dyDescent="0.3">
      <c r="E190" s="43"/>
      <c r="F190" s="43">
        <v>2021</v>
      </c>
      <c r="G190" s="43" t="s">
        <v>3</v>
      </c>
      <c r="H190" s="43" t="s">
        <v>93</v>
      </c>
      <c r="I190" s="43">
        <v>1.8299578770316701E-3</v>
      </c>
      <c r="J190" s="43">
        <v>3.6599157540633401E-3</v>
      </c>
      <c r="K190" s="43">
        <v>5.4898736310950097E-3</v>
      </c>
      <c r="L190" s="43">
        <v>7.3198315081266802E-3</v>
      </c>
      <c r="M190" s="43">
        <v>9.1497893851583498E-3</v>
      </c>
    </row>
    <row r="191" spans="5:13" x14ac:dyDescent="0.3">
      <c r="E191" s="43"/>
      <c r="F191" s="43">
        <v>2021</v>
      </c>
      <c r="G191" s="43" t="s">
        <v>3</v>
      </c>
      <c r="H191" s="43" t="s">
        <v>94</v>
      </c>
      <c r="I191" s="43">
        <v>3.6599157540633401E-3</v>
      </c>
      <c r="J191" s="43">
        <v>7.3198315081266802E-3</v>
      </c>
      <c r="K191" s="43">
        <v>1.0979747262190019E-2</v>
      </c>
      <c r="L191" s="43">
        <v>1.463966301625336E-2</v>
      </c>
      <c r="M191" s="43">
        <v>1.82995787703167E-2</v>
      </c>
    </row>
    <row r="192" spans="5:13" x14ac:dyDescent="0.3">
      <c r="E192" s="43"/>
      <c r="F192" s="43">
        <v>2021</v>
      </c>
      <c r="G192" s="43" t="s">
        <v>3</v>
      </c>
      <c r="H192" s="43" t="s">
        <v>95</v>
      </c>
      <c r="I192" s="43">
        <v>5.4898736310950097E-3</v>
      </c>
      <c r="J192" s="43">
        <v>1.0979747262190019E-2</v>
      </c>
      <c r="K192" s="43">
        <v>1.646962089328503E-2</v>
      </c>
      <c r="L192" s="43">
        <v>2.1959494524380039E-2</v>
      </c>
      <c r="M192" s="43">
        <v>2.7449368155475051E-2</v>
      </c>
    </row>
    <row r="193" spans="5:13" x14ac:dyDescent="0.3">
      <c r="E193" s="43"/>
      <c r="F193" s="43">
        <v>2021</v>
      </c>
      <c r="G193" s="43" t="s">
        <v>3</v>
      </c>
      <c r="H193" s="43" t="s">
        <v>96</v>
      </c>
      <c r="I193" s="43">
        <v>7.3198315081266802E-3</v>
      </c>
      <c r="J193" s="43">
        <v>1.463966301625336E-2</v>
      </c>
      <c r="K193" s="43">
        <v>2.1959494524380039E-2</v>
      </c>
      <c r="L193" s="43">
        <v>2.9279326032506721E-2</v>
      </c>
      <c r="M193" s="43">
        <v>3.6599157540633399E-2</v>
      </c>
    </row>
    <row r="194" spans="5:13" x14ac:dyDescent="0.3">
      <c r="E194" t="s">
        <v>4</v>
      </c>
      <c r="F194" s="12">
        <v>2021</v>
      </c>
      <c r="G194" s="12" t="s">
        <v>4</v>
      </c>
      <c r="H194" t="s">
        <v>92</v>
      </c>
      <c r="I194">
        <v>0</v>
      </c>
      <c r="J194">
        <v>1.6490170088713674E-3</v>
      </c>
      <c r="K194">
        <v>2.4735255133070508E-3</v>
      </c>
      <c r="L194">
        <v>3.2980340177427348E-3</v>
      </c>
      <c r="M194">
        <v>4.1225425221784184E-3</v>
      </c>
    </row>
    <row r="195" spans="5:13" x14ac:dyDescent="0.3">
      <c r="F195" s="12">
        <v>2021</v>
      </c>
      <c r="G195" s="12" t="s">
        <v>4</v>
      </c>
      <c r="H195" t="s">
        <v>93</v>
      </c>
      <c r="I195">
        <v>1.6490170088713674E-3</v>
      </c>
      <c r="J195">
        <v>3.2980340177427348E-3</v>
      </c>
      <c r="K195">
        <v>4.9470510266141016E-3</v>
      </c>
      <c r="L195">
        <v>6.5960680354854697E-3</v>
      </c>
      <c r="M195">
        <v>8.2450850443568369E-3</v>
      </c>
    </row>
    <row r="196" spans="5:13" x14ac:dyDescent="0.3">
      <c r="F196" s="12">
        <v>2021</v>
      </c>
      <c r="G196" s="12" t="s">
        <v>4</v>
      </c>
      <c r="H196" t="s">
        <v>94</v>
      </c>
      <c r="I196">
        <v>3.2980340177427348E-3</v>
      </c>
      <c r="J196">
        <v>6.5960680354854697E-3</v>
      </c>
      <c r="K196">
        <v>9.8941020532282032E-3</v>
      </c>
      <c r="L196">
        <v>1.3192136070970939E-2</v>
      </c>
      <c r="M196">
        <v>1.6490170088713674E-2</v>
      </c>
    </row>
    <row r="197" spans="5:13" x14ac:dyDescent="0.3">
      <c r="F197" s="12">
        <v>2021</v>
      </c>
      <c r="G197" s="12" t="s">
        <v>4</v>
      </c>
      <c r="H197" t="s">
        <v>95</v>
      </c>
      <c r="I197">
        <v>4.9470510266141016E-3</v>
      </c>
      <c r="J197">
        <v>9.8941020532282032E-3</v>
      </c>
      <c r="K197">
        <v>1.4841153079842307E-2</v>
      </c>
      <c r="L197">
        <v>1.9788204106456406E-2</v>
      </c>
      <c r="M197">
        <v>2.4735255133070511E-2</v>
      </c>
    </row>
    <row r="198" spans="5:13" x14ac:dyDescent="0.3">
      <c r="F198" s="12">
        <v>2021</v>
      </c>
      <c r="G198" s="12" t="s">
        <v>4</v>
      </c>
      <c r="H198" t="s">
        <v>96</v>
      </c>
      <c r="I198">
        <v>6.5960680354854697E-3</v>
      </c>
      <c r="J198">
        <v>1.3192136070970939E-2</v>
      </c>
      <c r="K198">
        <v>1.9788204106456406E-2</v>
      </c>
      <c r="L198">
        <v>2.6384272141941879E-2</v>
      </c>
      <c r="M198">
        <v>3.2980340177427347E-2</v>
      </c>
    </row>
    <row r="199" spans="5:13" x14ac:dyDescent="0.3">
      <c r="E199" s="43" t="s">
        <v>5</v>
      </c>
      <c r="F199" s="43">
        <v>2022</v>
      </c>
      <c r="G199" s="43" t="s">
        <v>5</v>
      </c>
      <c r="H199" s="43" t="s">
        <v>92</v>
      </c>
      <c r="I199" s="43">
        <v>0</v>
      </c>
      <c r="J199" s="43">
        <v>1.69560998032562E-3</v>
      </c>
      <c r="K199" s="43">
        <v>2.54341497048843E-3</v>
      </c>
      <c r="L199" s="43">
        <v>3.39121996065124E-3</v>
      </c>
      <c r="M199" s="43">
        <v>4.23902495081405E-3</v>
      </c>
    </row>
    <row r="200" spans="5:13" x14ac:dyDescent="0.3">
      <c r="E200" s="43"/>
      <c r="F200" s="43">
        <v>2022</v>
      </c>
      <c r="G200" s="43" t="s">
        <v>5</v>
      </c>
      <c r="H200" s="43" t="s">
        <v>93</v>
      </c>
      <c r="I200" s="43">
        <v>1.69560998032562E-3</v>
      </c>
      <c r="J200" s="43">
        <v>3.39121996065124E-3</v>
      </c>
      <c r="K200" s="43">
        <v>5.08682994097686E-3</v>
      </c>
      <c r="L200" s="43">
        <v>6.78243992130248E-3</v>
      </c>
      <c r="M200" s="43">
        <v>8.4780499016281E-3</v>
      </c>
    </row>
    <row r="201" spans="5:13" x14ac:dyDescent="0.3">
      <c r="E201" s="43"/>
      <c r="F201" s="43">
        <v>2022</v>
      </c>
      <c r="G201" s="43" t="s">
        <v>5</v>
      </c>
      <c r="H201" s="43" t="s">
        <v>94</v>
      </c>
      <c r="I201" s="43">
        <v>3.39121996065124E-3</v>
      </c>
      <c r="J201" s="43">
        <v>6.78243992130248E-3</v>
      </c>
      <c r="K201" s="43">
        <v>1.017365988195372E-2</v>
      </c>
      <c r="L201" s="43">
        <v>1.356487984260496E-2</v>
      </c>
      <c r="M201" s="43">
        <v>1.69560998032562E-2</v>
      </c>
    </row>
    <row r="202" spans="5:13" x14ac:dyDescent="0.3">
      <c r="E202" s="43"/>
      <c r="F202" s="43">
        <v>2022</v>
      </c>
      <c r="G202" s="43" t="s">
        <v>5</v>
      </c>
      <c r="H202" s="43" t="s">
        <v>95</v>
      </c>
      <c r="I202" s="43">
        <v>5.08682994097686E-3</v>
      </c>
      <c r="J202" s="43">
        <v>1.017365988195372E-2</v>
      </c>
      <c r="K202" s="43">
        <v>1.526048982293058E-2</v>
      </c>
      <c r="L202" s="43">
        <v>2.034731976390744E-2</v>
      </c>
      <c r="M202" s="43">
        <v>2.54341497048843E-2</v>
      </c>
    </row>
    <row r="203" spans="5:13" x14ac:dyDescent="0.3">
      <c r="E203" s="43"/>
      <c r="F203" s="43">
        <v>2022</v>
      </c>
      <c r="G203" s="43" t="s">
        <v>5</v>
      </c>
      <c r="H203" s="43" t="s">
        <v>96</v>
      </c>
      <c r="I203" s="43">
        <v>6.78243992130248E-3</v>
      </c>
      <c r="J203" s="43">
        <v>1.356487984260496E-2</v>
      </c>
      <c r="K203" s="43">
        <v>2.034731976390744E-2</v>
      </c>
      <c r="L203" s="43">
        <v>2.712975968520992E-2</v>
      </c>
      <c r="M203" s="43">
        <v>3.39121996065124E-2</v>
      </c>
    </row>
    <row r="204" spans="5:13" x14ac:dyDescent="0.3">
      <c r="E204" s="12" t="s">
        <v>33</v>
      </c>
      <c r="F204" s="12">
        <v>2022</v>
      </c>
      <c r="G204" s="12" t="s">
        <v>33</v>
      </c>
      <c r="H204" s="12" t="s">
        <v>92</v>
      </c>
      <c r="I204" s="12">
        <v>0</v>
      </c>
      <c r="J204" s="12">
        <v>1.9030925599100136E-3</v>
      </c>
      <c r="K204" s="12">
        <v>2.85463883986502E-3</v>
      </c>
      <c r="L204" s="12">
        <v>3.8061851198200273E-3</v>
      </c>
      <c r="M204" s="12">
        <v>4.7577313997750337E-3</v>
      </c>
    </row>
    <row r="205" spans="5:13" x14ac:dyDescent="0.3">
      <c r="E205" s="12"/>
      <c r="F205" s="12">
        <v>2022</v>
      </c>
      <c r="G205" s="12" t="s">
        <v>33</v>
      </c>
      <c r="H205" s="12" t="s">
        <v>93</v>
      </c>
      <c r="I205" s="12">
        <v>1.9030925599100136E-3</v>
      </c>
      <c r="J205" s="12">
        <v>3.8061851198200273E-3</v>
      </c>
      <c r="K205" s="12">
        <v>5.7092776797300401E-3</v>
      </c>
      <c r="L205" s="12">
        <v>7.6123702396400546E-3</v>
      </c>
      <c r="M205" s="12">
        <v>9.5154627995500674E-3</v>
      </c>
    </row>
    <row r="206" spans="5:13" x14ac:dyDescent="0.3">
      <c r="E206" s="12"/>
      <c r="F206" s="12">
        <v>2022</v>
      </c>
      <c r="G206" s="12" t="s">
        <v>33</v>
      </c>
      <c r="H206" s="12" t="s">
        <v>94</v>
      </c>
      <c r="I206" s="12">
        <v>3.8061851198200273E-3</v>
      </c>
      <c r="J206" s="12">
        <v>7.6123702396400546E-3</v>
      </c>
      <c r="K206" s="12">
        <v>1.141855535946008E-2</v>
      </c>
      <c r="L206" s="12">
        <v>1.5224740479280109E-2</v>
      </c>
      <c r="M206" s="12">
        <v>1.9030925599100135E-2</v>
      </c>
    </row>
    <row r="207" spans="5:13" x14ac:dyDescent="0.3">
      <c r="E207" s="12"/>
      <c r="F207" s="12">
        <v>2022</v>
      </c>
      <c r="G207" s="12" t="s">
        <v>33</v>
      </c>
      <c r="H207" s="12" t="s">
        <v>95</v>
      </c>
      <c r="I207" s="12">
        <v>5.7092776797300401E-3</v>
      </c>
      <c r="J207" s="12">
        <v>1.141855535946008E-2</v>
      </c>
      <c r="K207" s="12">
        <v>1.7127833039190122E-2</v>
      </c>
      <c r="L207" s="12">
        <v>2.283711071892016E-2</v>
      </c>
      <c r="M207" s="12">
        <v>2.8546388398650202E-2</v>
      </c>
    </row>
    <row r="208" spans="5:13" x14ac:dyDescent="0.3">
      <c r="E208" s="12"/>
      <c r="F208" s="12">
        <v>2022</v>
      </c>
      <c r="G208" s="12" t="s">
        <v>33</v>
      </c>
      <c r="H208" s="12" t="s">
        <v>96</v>
      </c>
      <c r="I208" s="12">
        <v>7.6123702396400546E-3</v>
      </c>
      <c r="J208" s="12">
        <v>1.5224740479280109E-2</v>
      </c>
      <c r="K208" s="12">
        <v>2.283711071892016E-2</v>
      </c>
      <c r="L208" s="12">
        <v>3.0449480958560218E-2</v>
      </c>
      <c r="M208" s="12">
        <v>3.8061851198200269E-2</v>
      </c>
    </row>
  </sheetData>
  <autoFilter ref="E3:M20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Privado</vt:lpstr>
      <vt:lpstr>Cooperativas</vt:lpstr>
      <vt:lpstr>Mutualistas</vt:lpstr>
      <vt:lpstr>Base Bancos</vt:lpstr>
      <vt:lpstr>Base Cooperativas</vt:lpstr>
      <vt:lpstr>Base Mutualistas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Grijalva</dc:creator>
  <cp:lastModifiedBy>Nataly Grijalva</cp:lastModifiedBy>
  <cp:lastPrinted>2019-11-20T15:39:13Z</cp:lastPrinted>
  <dcterms:created xsi:type="dcterms:W3CDTF">2019-11-19T17:26:51Z</dcterms:created>
  <dcterms:modified xsi:type="dcterms:W3CDTF">2022-02-17T13:46:21Z</dcterms:modified>
</cp:coreProperties>
</file>