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5.xml" ContentType="application/vnd.openxmlformats-officedocument.drawingml.chartshapes+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hidePivotFieldList="1"/>
  <mc:AlternateContent xmlns:mc="http://schemas.openxmlformats.org/markup-compatibility/2006">
    <mc:Choice Requires="x15">
      <x15ac:absPath xmlns:x15ac="http://schemas.microsoft.com/office/spreadsheetml/2010/11/ac" url="D:\RIESGOS 2020\PEMS\NOVIEMBRE\"/>
    </mc:Choice>
  </mc:AlternateContent>
  <bookViews>
    <workbookView xWindow="0" yWindow="0" windowWidth="23040" windowHeight="8808" tabRatio="571"/>
  </bookViews>
  <sheets>
    <sheet name="Menú" sheetId="3" r:id="rId1"/>
    <sheet name="8.1" sheetId="1" r:id="rId2"/>
    <sheet name="8.2" sheetId="2" r:id="rId3"/>
    <sheet name="Cifras" sheetId="4" state="hidden" r:id="rId4"/>
    <sheet name="8.3" sheetId="5" r:id="rId5"/>
  </sheets>
  <externalReferences>
    <externalReference r:id="rId6"/>
  </externalReferences>
  <definedNames>
    <definedName name="_xlnm._FilterDatabase" localSheetId="2" hidden="1">'8.2'!$D$8:$I$211</definedName>
    <definedName name="Z_54D1B231_99FE_45D1_9CA6_4C062A8254AD_.wvu.FilterData" localSheetId="2" hidden="1">'8.2'!$D$8:$I$213</definedName>
    <definedName name="Z_78F72573_CDBA_4596_9EE6_521230658988_.wvu.FilterData" localSheetId="2" hidden="1">'8.2'!$D$8:$I$213</definedName>
  </definedNames>
  <calcPr calcId="152511"/>
  <customWorkbookViews>
    <customWorkbookView name="Menú a" guid="{54D1B231-99FE-45D1-9CA6-4C062A8254AD}" maximized="1" xWindow="-9" yWindow="-9" windowWidth="1938" windowHeight="1050" tabRatio="571" activeSheetId="3"/>
    <customWorkbookView name="Menú" guid="{78F72573-CDBA-4596-9EE6-521230658988}" maximized="1" xWindow="-9" yWindow="-9" windowWidth="1938" windowHeight="1050" tabRatio="571" activeSheetId="6"/>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213" i="2" l="1"/>
  <c r="I213" i="2"/>
  <c r="Q217" i="4" l="1"/>
  <c r="P217" i="4"/>
  <c r="O217" i="4"/>
  <c r="M217" i="4"/>
  <c r="L217" i="4"/>
  <c r="F217" i="4"/>
  <c r="E217" i="4"/>
  <c r="Q216" i="4"/>
  <c r="P216" i="4"/>
  <c r="O216" i="4"/>
  <c r="M216" i="4"/>
  <c r="L216" i="4"/>
  <c r="F216" i="4"/>
  <c r="E216" i="4"/>
  <c r="Q215" i="4"/>
  <c r="P215" i="4"/>
  <c r="O215" i="4"/>
  <c r="M215" i="4"/>
  <c r="L215" i="4"/>
  <c r="F215" i="4"/>
  <c r="E215" i="4"/>
  <c r="Q214" i="4"/>
  <c r="P214" i="4"/>
  <c r="F214" i="4"/>
  <c r="E214" i="4"/>
  <c r="Q213" i="4"/>
  <c r="P213" i="4"/>
  <c r="F213" i="4"/>
  <c r="E213" i="4"/>
  <c r="Q212" i="4"/>
  <c r="P212" i="4"/>
  <c r="F212" i="4"/>
  <c r="E212" i="4"/>
  <c r="Q211" i="4"/>
  <c r="P211" i="4"/>
  <c r="F211" i="4"/>
  <c r="E211" i="4"/>
  <c r="Q210" i="4"/>
  <c r="P210" i="4"/>
  <c r="F210" i="4"/>
  <c r="G210" i="4" s="1"/>
  <c r="E210" i="4"/>
  <c r="Q209" i="4"/>
  <c r="P209" i="4"/>
  <c r="F209" i="4"/>
  <c r="E209" i="4"/>
  <c r="Q208" i="4"/>
  <c r="P208" i="4"/>
  <c r="F208" i="4"/>
  <c r="E208" i="4"/>
  <c r="Q207" i="4"/>
  <c r="P207" i="4"/>
  <c r="F207" i="4"/>
  <c r="G207" i="4" s="1"/>
  <c r="E207" i="4"/>
  <c r="Q206" i="4"/>
  <c r="P206" i="4"/>
  <c r="F206" i="4"/>
  <c r="E206" i="4"/>
  <c r="Q205" i="4"/>
  <c r="P205" i="4"/>
  <c r="F205" i="4"/>
  <c r="E205" i="4"/>
  <c r="Q204" i="4"/>
  <c r="P204" i="4"/>
  <c r="F204" i="4"/>
  <c r="E204" i="4"/>
  <c r="Q203" i="4"/>
  <c r="P203" i="4"/>
  <c r="F203" i="4"/>
  <c r="E203" i="4"/>
  <c r="Q202" i="4"/>
  <c r="P202" i="4"/>
  <c r="F202" i="4"/>
  <c r="E202" i="4"/>
  <c r="Q201" i="4"/>
  <c r="P201" i="4"/>
  <c r="F201" i="4"/>
  <c r="E201" i="4"/>
  <c r="Q200" i="4"/>
  <c r="P200" i="4"/>
  <c r="F200" i="4"/>
  <c r="E200" i="4"/>
  <c r="Q199" i="4"/>
  <c r="P199" i="4"/>
  <c r="F199" i="4"/>
  <c r="E199" i="4"/>
  <c r="Q198" i="4"/>
  <c r="P198" i="4"/>
  <c r="F198" i="4"/>
  <c r="E198" i="4"/>
  <c r="Q197" i="4"/>
  <c r="P197" i="4"/>
  <c r="F197" i="4"/>
  <c r="E197" i="4"/>
  <c r="Q196" i="4"/>
  <c r="P196" i="4"/>
  <c r="F196" i="4"/>
  <c r="E196" i="4"/>
  <c r="Q195" i="4"/>
  <c r="P195" i="4"/>
  <c r="F195" i="4"/>
  <c r="E195" i="4"/>
  <c r="Q194" i="4"/>
  <c r="P194" i="4"/>
  <c r="F194" i="4"/>
  <c r="E194" i="4"/>
  <c r="Q193" i="4"/>
  <c r="P193" i="4"/>
  <c r="F193" i="4"/>
  <c r="E193" i="4"/>
  <c r="Q192" i="4"/>
  <c r="P192" i="4"/>
  <c r="F192" i="4"/>
  <c r="E192" i="4"/>
  <c r="Q191" i="4"/>
  <c r="P191" i="4"/>
  <c r="F191" i="4"/>
  <c r="E191" i="4"/>
  <c r="Q190" i="4"/>
  <c r="P190" i="4"/>
  <c r="F190" i="4"/>
  <c r="E190" i="4"/>
  <c r="Q189" i="4"/>
  <c r="P189" i="4"/>
  <c r="F189" i="4"/>
  <c r="E189" i="4"/>
  <c r="Q188" i="4"/>
  <c r="P188" i="4"/>
  <c r="F188" i="4"/>
  <c r="E188" i="4"/>
  <c r="Q187" i="4"/>
  <c r="P187" i="4"/>
  <c r="F187" i="4"/>
  <c r="E187" i="4"/>
  <c r="Q186" i="4"/>
  <c r="P186" i="4"/>
  <c r="F186" i="4"/>
  <c r="E186" i="4"/>
  <c r="Q185" i="4"/>
  <c r="P185" i="4"/>
  <c r="F185" i="4"/>
  <c r="E185" i="4"/>
  <c r="Q184" i="4"/>
  <c r="P184" i="4"/>
  <c r="F184" i="4"/>
  <c r="E184" i="4"/>
  <c r="Q183" i="4"/>
  <c r="P183" i="4"/>
  <c r="F183" i="4"/>
  <c r="E183" i="4"/>
  <c r="Q182" i="4"/>
  <c r="P182" i="4"/>
  <c r="F182" i="4"/>
  <c r="E182" i="4"/>
  <c r="Q181" i="4"/>
  <c r="P181" i="4"/>
  <c r="F181" i="4"/>
  <c r="E181" i="4"/>
  <c r="Q180" i="4"/>
  <c r="P180" i="4"/>
  <c r="F180" i="4"/>
  <c r="E180" i="4"/>
  <c r="Q179" i="4"/>
  <c r="P179" i="4"/>
  <c r="F179" i="4"/>
  <c r="E179" i="4"/>
  <c r="Q178" i="4"/>
  <c r="P178" i="4"/>
  <c r="F178" i="4"/>
  <c r="E178" i="4"/>
  <c r="Q177" i="4"/>
  <c r="P177" i="4"/>
  <c r="F177" i="4"/>
  <c r="E177" i="4"/>
  <c r="Q176" i="4"/>
  <c r="P176" i="4"/>
  <c r="F176" i="4"/>
  <c r="E176" i="4"/>
  <c r="Q175" i="4"/>
  <c r="P175" i="4"/>
  <c r="F175" i="4"/>
  <c r="E175" i="4"/>
  <c r="Q174" i="4"/>
  <c r="P174" i="4"/>
  <c r="F174" i="4"/>
  <c r="E174" i="4"/>
  <c r="Q173" i="4"/>
  <c r="P173" i="4"/>
  <c r="F173" i="4"/>
  <c r="E173" i="4"/>
  <c r="Q172" i="4"/>
  <c r="P172" i="4"/>
  <c r="F172" i="4"/>
  <c r="E172" i="4"/>
  <c r="Q171" i="4"/>
  <c r="P171" i="4"/>
  <c r="F171" i="4"/>
  <c r="E171" i="4"/>
  <c r="Q170" i="4"/>
  <c r="P170" i="4"/>
  <c r="F170" i="4"/>
  <c r="E170" i="4"/>
  <c r="Q169" i="4"/>
  <c r="P169" i="4"/>
  <c r="F169" i="4"/>
  <c r="E169" i="4"/>
  <c r="Q168" i="4"/>
  <c r="P168" i="4"/>
  <c r="F168" i="4"/>
  <c r="E168" i="4"/>
  <c r="Q167" i="4"/>
  <c r="P167" i="4"/>
  <c r="F167" i="4"/>
  <c r="E167" i="4"/>
  <c r="Q166" i="4"/>
  <c r="P166" i="4"/>
  <c r="F166" i="4"/>
  <c r="E166" i="4"/>
  <c r="Q165" i="4"/>
  <c r="P165" i="4"/>
  <c r="F165" i="4"/>
  <c r="E165" i="4"/>
  <c r="Q164" i="4"/>
  <c r="P164" i="4"/>
  <c r="F164" i="4"/>
  <c r="E164" i="4"/>
  <c r="Q163" i="4"/>
  <c r="P163" i="4"/>
  <c r="F163" i="4"/>
  <c r="E163" i="4"/>
  <c r="Q162" i="4"/>
  <c r="P162" i="4"/>
  <c r="F162" i="4"/>
  <c r="E162" i="4"/>
  <c r="Q161" i="4"/>
  <c r="P161" i="4"/>
  <c r="F161" i="4"/>
  <c r="E161" i="4"/>
  <c r="Q160" i="4"/>
  <c r="P160" i="4"/>
  <c r="F160" i="4"/>
  <c r="E160" i="4"/>
  <c r="Q159" i="4"/>
  <c r="P159" i="4"/>
  <c r="F159" i="4"/>
  <c r="E159" i="4"/>
  <c r="Q158" i="4"/>
  <c r="P158" i="4"/>
  <c r="F158" i="4"/>
  <c r="E158" i="4"/>
  <c r="Q157" i="4"/>
  <c r="P157" i="4"/>
  <c r="F157" i="4"/>
  <c r="E157" i="4"/>
  <c r="Q156" i="4"/>
  <c r="P156" i="4"/>
  <c r="F156" i="4"/>
  <c r="E156" i="4"/>
  <c r="Q155" i="4"/>
  <c r="P155" i="4"/>
  <c r="F155" i="4"/>
  <c r="E155" i="4"/>
  <c r="Q154" i="4"/>
  <c r="P154" i="4"/>
  <c r="F154" i="4"/>
  <c r="E154" i="4"/>
  <c r="Q153" i="4"/>
  <c r="P153" i="4"/>
  <c r="F153" i="4"/>
  <c r="E153" i="4"/>
  <c r="Q152" i="4"/>
  <c r="P152" i="4"/>
  <c r="F152" i="4"/>
  <c r="E152" i="4"/>
  <c r="Q151" i="4"/>
  <c r="P151" i="4"/>
  <c r="F151" i="4"/>
  <c r="G151" i="4" s="1"/>
  <c r="E151" i="4"/>
  <c r="Q150" i="4"/>
  <c r="P150" i="4"/>
  <c r="F150" i="4"/>
  <c r="E150" i="4"/>
  <c r="Q149" i="4"/>
  <c r="P149" i="4"/>
  <c r="F149" i="4"/>
  <c r="E149" i="4"/>
  <c r="Q148" i="4"/>
  <c r="P148" i="4"/>
  <c r="F148" i="4"/>
  <c r="E148" i="4"/>
  <c r="Q147" i="4"/>
  <c r="P147" i="4"/>
  <c r="F147" i="4"/>
  <c r="E147" i="4"/>
  <c r="Q146" i="4"/>
  <c r="P146" i="4"/>
  <c r="F146" i="4"/>
  <c r="E146" i="4"/>
  <c r="Q145" i="4"/>
  <c r="P145" i="4"/>
  <c r="F145" i="4"/>
  <c r="E145" i="4"/>
  <c r="Q144" i="4"/>
  <c r="P144" i="4"/>
  <c r="F144" i="4"/>
  <c r="E144" i="4"/>
  <c r="Q143" i="4"/>
  <c r="P143" i="4"/>
  <c r="F143" i="4"/>
  <c r="G143" i="4" s="1"/>
  <c r="E143" i="4"/>
  <c r="Q142" i="4"/>
  <c r="P142" i="4"/>
  <c r="F142" i="4"/>
  <c r="E142" i="4"/>
  <c r="Q141" i="4"/>
  <c r="P141" i="4"/>
  <c r="F141" i="4"/>
  <c r="E141" i="4"/>
  <c r="Q140" i="4"/>
  <c r="P140" i="4"/>
  <c r="F140" i="4"/>
  <c r="E140" i="4"/>
  <c r="Q139" i="4"/>
  <c r="P139" i="4"/>
  <c r="F139" i="4"/>
  <c r="E139" i="4"/>
  <c r="Q138" i="4"/>
  <c r="P138" i="4"/>
  <c r="F138" i="4"/>
  <c r="E138" i="4"/>
  <c r="Q137" i="4"/>
  <c r="P137" i="4"/>
  <c r="F137" i="4"/>
  <c r="E137" i="4"/>
  <c r="Q136" i="4"/>
  <c r="P136" i="4"/>
  <c r="F136" i="4"/>
  <c r="E136" i="4"/>
  <c r="Q135" i="4"/>
  <c r="P135" i="4"/>
  <c r="F135" i="4"/>
  <c r="E135" i="4"/>
  <c r="Q134" i="4"/>
  <c r="P134" i="4"/>
  <c r="F134" i="4"/>
  <c r="E134" i="4"/>
  <c r="Q133" i="4"/>
  <c r="P133" i="4"/>
  <c r="F133" i="4"/>
  <c r="E133" i="4"/>
  <c r="Q132" i="4"/>
  <c r="P132" i="4"/>
  <c r="F132" i="4"/>
  <c r="E132" i="4"/>
  <c r="Q131" i="4"/>
  <c r="P131" i="4"/>
  <c r="F131" i="4"/>
  <c r="E131" i="4"/>
  <c r="Q130" i="4"/>
  <c r="P130" i="4"/>
  <c r="F130" i="4"/>
  <c r="E130" i="4"/>
  <c r="Q129" i="4"/>
  <c r="P129" i="4"/>
  <c r="F129" i="4"/>
  <c r="E129" i="4"/>
  <c r="Q128" i="4"/>
  <c r="P128" i="4"/>
  <c r="F128" i="4"/>
  <c r="E128" i="4"/>
  <c r="Q127" i="4"/>
  <c r="P127" i="4"/>
  <c r="F127" i="4"/>
  <c r="E127" i="4"/>
  <c r="Q126" i="4"/>
  <c r="P126" i="4"/>
  <c r="F126" i="4"/>
  <c r="E126" i="4"/>
  <c r="Q125" i="4"/>
  <c r="P125" i="4"/>
  <c r="F125" i="4"/>
  <c r="E125" i="4"/>
  <c r="Q124" i="4"/>
  <c r="P124" i="4"/>
  <c r="F124" i="4"/>
  <c r="E124" i="4"/>
  <c r="Q123" i="4"/>
  <c r="P123" i="4"/>
  <c r="F123" i="4"/>
  <c r="E123" i="4"/>
  <c r="Q122" i="4"/>
  <c r="P122" i="4"/>
  <c r="F122" i="4"/>
  <c r="E122" i="4"/>
  <c r="Q121" i="4"/>
  <c r="P121" i="4"/>
  <c r="F121" i="4"/>
  <c r="E121" i="4"/>
  <c r="Q120" i="4"/>
  <c r="P120" i="4"/>
  <c r="F120" i="4"/>
  <c r="E120" i="4"/>
  <c r="Q119" i="4"/>
  <c r="P119" i="4"/>
  <c r="F119" i="4"/>
  <c r="E119" i="4"/>
  <c r="Q118" i="4"/>
  <c r="P118" i="4"/>
  <c r="F118" i="4"/>
  <c r="E118" i="4"/>
  <c r="Q117" i="4"/>
  <c r="P117" i="4"/>
  <c r="F117" i="4"/>
  <c r="E117" i="4"/>
  <c r="Q116" i="4"/>
  <c r="P116" i="4"/>
  <c r="F116" i="4"/>
  <c r="E116" i="4"/>
  <c r="Q115" i="4"/>
  <c r="P115" i="4"/>
  <c r="F115" i="4"/>
  <c r="E115" i="4"/>
  <c r="Q114" i="4"/>
  <c r="P114" i="4"/>
  <c r="F114" i="4"/>
  <c r="E114" i="4"/>
  <c r="Q113" i="4"/>
  <c r="P113" i="4"/>
  <c r="F113" i="4"/>
  <c r="E113" i="4"/>
  <c r="Q112" i="4"/>
  <c r="P112" i="4"/>
  <c r="F112" i="4"/>
  <c r="E112" i="4"/>
  <c r="Q111" i="4"/>
  <c r="P111" i="4"/>
  <c r="F111" i="4"/>
  <c r="E111" i="4"/>
  <c r="Q110" i="4"/>
  <c r="P110" i="4"/>
  <c r="F110" i="4"/>
  <c r="E110" i="4"/>
  <c r="Q109" i="4"/>
  <c r="P109" i="4"/>
  <c r="F109" i="4"/>
  <c r="E109" i="4"/>
  <c r="Q108" i="4"/>
  <c r="P108" i="4"/>
  <c r="F108" i="4"/>
  <c r="E108" i="4"/>
  <c r="Q107" i="4"/>
  <c r="P107" i="4"/>
  <c r="F107" i="4"/>
  <c r="E107" i="4"/>
  <c r="Q106" i="4"/>
  <c r="P106" i="4"/>
  <c r="F106" i="4"/>
  <c r="E106" i="4"/>
  <c r="Q105" i="4"/>
  <c r="P105" i="4"/>
  <c r="F105" i="4"/>
  <c r="E105" i="4"/>
  <c r="Q104" i="4"/>
  <c r="P104" i="4"/>
  <c r="F104" i="4"/>
  <c r="E104" i="4"/>
  <c r="Q103" i="4"/>
  <c r="P103" i="4"/>
  <c r="F103" i="4"/>
  <c r="E103" i="4"/>
  <c r="Q102" i="4"/>
  <c r="P102" i="4"/>
  <c r="F102" i="4"/>
  <c r="E102" i="4"/>
  <c r="Q101" i="4"/>
  <c r="P101" i="4"/>
  <c r="F101" i="4"/>
  <c r="E101" i="4"/>
  <c r="Q100" i="4"/>
  <c r="P100" i="4"/>
  <c r="F100" i="4"/>
  <c r="E100" i="4"/>
  <c r="Q99" i="4"/>
  <c r="P99" i="4"/>
  <c r="F99" i="4"/>
  <c r="E99" i="4"/>
  <c r="Q98" i="4"/>
  <c r="P98" i="4"/>
  <c r="F98" i="4"/>
  <c r="E98" i="4"/>
  <c r="Q97" i="4"/>
  <c r="P97" i="4"/>
  <c r="F97" i="4"/>
  <c r="E97" i="4"/>
  <c r="Q96" i="4"/>
  <c r="P96" i="4"/>
  <c r="F96" i="4"/>
  <c r="E96" i="4"/>
  <c r="Q95" i="4"/>
  <c r="P95" i="4"/>
  <c r="F95" i="4"/>
  <c r="E95" i="4"/>
  <c r="Q94" i="4"/>
  <c r="P94" i="4"/>
  <c r="F94" i="4"/>
  <c r="E94" i="4"/>
  <c r="Q93" i="4"/>
  <c r="P93" i="4"/>
  <c r="F93" i="4"/>
  <c r="E93" i="4"/>
  <c r="Q92" i="4"/>
  <c r="P92" i="4"/>
  <c r="F92" i="4"/>
  <c r="E92" i="4"/>
  <c r="Q91" i="4"/>
  <c r="P91" i="4"/>
  <c r="F91" i="4"/>
  <c r="E91" i="4"/>
  <c r="Q90" i="4"/>
  <c r="P90" i="4"/>
  <c r="F90" i="4"/>
  <c r="E90" i="4"/>
  <c r="Q89" i="4"/>
  <c r="P89" i="4"/>
  <c r="F89" i="4"/>
  <c r="E89" i="4"/>
  <c r="Q88" i="4"/>
  <c r="P88" i="4"/>
  <c r="F88" i="4"/>
  <c r="E88" i="4"/>
  <c r="Q87" i="4"/>
  <c r="P87" i="4"/>
  <c r="F87" i="4"/>
  <c r="G87" i="4" s="1"/>
  <c r="E87" i="4"/>
  <c r="Q86" i="4"/>
  <c r="P86" i="4"/>
  <c r="F86" i="4"/>
  <c r="E86" i="4"/>
  <c r="Q85" i="4"/>
  <c r="P85" i="4"/>
  <c r="F85" i="4"/>
  <c r="E85" i="4"/>
  <c r="Q84" i="4"/>
  <c r="P84" i="4"/>
  <c r="F84" i="4"/>
  <c r="E84" i="4"/>
  <c r="Q83" i="4"/>
  <c r="P83" i="4"/>
  <c r="F83" i="4"/>
  <c r="E83" i="4"/>
  <c r="Q82" i="4"/>
  <c r="P82" i="4"/>
  <c r="F82" i="4"/>
  <c r="E82" i="4"/>
  <c r="Q81" i="4"/>
  <c r="P81" i="4"/>
  <c r="F81" i="4"/>
  <c r="E81" i="4"/>
  <c r="Q80" i="4"/>
  <c r="P80" i="4"/>
  <c r="F80" i="4"/>
  <c r="E80" i="4"/>
  <c r="Q79" i="4"/>
  <c r="P79" i="4"/>
  <c r="F79" i="4"/>
  <c r="G79" i="4" s="1"/>
  <c r="E79" i="4"/>
  <c r="Q78" i="4"/>
  <c r="P78" i="4"/>
  <c r="F78" i="4"/>
  <c r="E78" i="4"/>
  <c r="Q77" i="4"/>
  <c r="P77" i="4"/>
  <c r="F77" i="4"/>
  <c r="E77" i="4"/>
  <c r="Q76" i="4"/>
  <c r="P76" i="4"/>
  <c r="F76" i="4"/>
  <c r="E76" i="4"/>
  <c r="Q75" i="4"/>
  <c r="P75" i="4"/>
  <c r="F75" i="4"/>
  <c r="E75" i="4"/>
  <c r="Q74" i="4"/>
  <c r="P74" i="4"/>
  <c r="F74" i="4"/>
  <c r="E74" i="4"/>
  <c r="Q73" i="4"/>
  <c r="P73" i="4"/>
  <c r="F73" i="4"/>
  <c r="E73" i="4"/>
  <c r="Q72" i="4"/>
  <c r="P72" i="4"/>
  <c r="F72" i="4"/>
  <c r="E72" i="4"/>
  <c r="Q71" i="4"/>
  <c r="P71" i="4"/>
  <c r="F71" i="4"/>
  <c r="E71" i="4"/>
  <c r="Q70" i="4"/>
  <c r="P70" i="4"/>
  <c r="F70" i="4"/>
  <c r="E70" i="4"/>
  <c r="Q69" i="4"/>
  <c r="P69" i="4"/>
  <c r="F69" i="4"/>
  <c r="E69" i="4"/>
  <c r="Q68" i="4"/>
  <c r="P68" i="4"/>
  <c r="F68" i="4"/>
  <c r="E68" i="4"/>
  <c r="Q67" i="4"/>
  <c r="P67" i="4"/>
  <c r="F67" i="4"/>
  <c r="E67" i="4"/>
  <c r="Q66" i="4"/>
  <c r="P66" i="4"/>
  <c r="F66" i="4"/>
  <c r="E66" i="4"/>
  <c r="Q65" i="4"/>
  <c r="P65" i="4"/>
  <c r="F65" i="4"/>
  <c r="E65" i="4"/>
  <c r="Q64" i="4"/>
  <c r="P64" i="4"/>
  <c r="F64" i="4"/>
  <c r="E64" i="4"/>
  <c r="Q63" i="4"/>
  <c r="P63" i="4"/>
  <c r="F63" i="4"/>
  <c r="E63" i="4"/>
  <c r="Q62" i="4"/>
  <c r="P62" i="4"/>
  <c r="F62" i="4"/>
  <c r="E62" i="4"/>
  <c r="Q61" i="4"/>
  <c r="P61" i="4"/>
  <c r="F61" i="4"/>
  <c r="E61" i="4"/>
  <c r="Q60" i="4"/>
  <c r="P60" i="4"/>
  <c r="F60" i="4"/>
  <c r="E60" i="4"/>
  <c r="Q59" i="4"/>
  <c r="P59" i="4"/>
  <c r="F59" i="4"/>
  <c r="E59" i="4"/>
  <c r="Q58" i="4"/>
  <c r="P58" i="4"/>
  <c r="F58" i="4"/>
  <c r="E58" i="4"/>
  <c r="Q57" i="4"/>
  <c r="P57" i="4"/>
  <c r="F57" i="4"/>
  <c r="E57" i="4"/>
  <c r="Q56" i="4"/>
  <c r="P56" i="4"/>
  <c r="F56" i="4"/>
  <c r="E56" i="4"/>
  <c r="Q55" i="4"/>
  <c r="P55" i="4"/>
  <c r="F55" i="4"/>
  <c r="E55" i="4"/>
  <c r="Q54" i="4"/>
  <c r="P54" i="4"/>
  <c r="F54" i="4"/>
  <c r="E54" i="4"/>
  <c r="Q53" i="4"/>
  <c r="P53" i="4"/>
  <c r="F53" i="4"/>
  <c r="E53" i="4"/>
  <c r="Q52" i="4"/>
  <c r="P52" i="4"/>
  <c r="F52" i="4"/>
  <c r="E52" i="4"/>
  <c r="Q51" i="4"/>
  <c r="P51" i="4"/>
  <c r="F51" i="4"/>
  <c r="E51" i="4"/>
  <c r="Q50" i="4"/>
  <c r="P50" i="4"/>
  <c r="F50" i="4"/>
  <c r="E50" i="4"/>
  <c r="Q49" i="4"/>
  <c r="P49" i="4"/>
  <c r="F49" i="4"/>
  <c r="E49" i="4"/>
  <c r="Q48" i="4"/>
  <c r="P48" i="4"/>
  <c r="F48" i="4"/>
  <c r="E48" i="4"/>
  <c r="Q47" i="4"/>
  <c r="P47" i="4"/>
  <c r="F47" i="4"/>
  <c r="E47" i="4"/>
  <c r="Q46" i="4"/>
  <c r="P46" i="4"/>
  <c r="F46" i="4"/>
  <c r="E46" i="4"/>
  <c r="Q45" i="4"/>
  <c r="P45" i="4"/>
  <c r="F45" i="4"/>
  <c r="E45" i="4"/>
  <c r="Q44" i="4"/>
  <c r="P44" i="4"/>
  <c r="F44" i="4"/>
  <c r="E44" i="4"/>
  <c r="Q43" i="4"/>
  <c r="P43" i="4"/>
  <c r="F43" i="4"/>
  <c r="E43" i="4"/>
  <c r="Q42" i="4"/>
  <c r="P42" i="4"/>
  <c r="F42" i="4"/>
  <c r="E42" i="4"/>
  <c r="Q41" i="4"/>
  <c r="P41" i="4"/>
  <c r="F41" i="4"/>
  <c r="E41" i="4"/>
  <c r="Q40" i="4"/>
  <c r="P40" i="4"/>
  <c r="F40" i="4"/>
  <c r="E40" i="4"/>
  <c r="Q39" i="4"/>
  <c r="P39" i="4"/>
  <c r="F39" i="4"/>
  <c r="E39" i="4"/>
  <c r="Q38" i="4"/>
  <c r="P38" i="4"/>
  <c r="F38" i="4"/>
  <c r="E38" i="4"/>
  <c r="Q37" i="4"/>
  <c r="P37" i="4"/>
  <c r="F37" i="4"/>
  <c r="E37" i="4"/>
  <c r="Q36" i="4"/>
  <c r="P36" i="4"/>
  <c r="F36" i="4"/>
  <c r="E36" i="4"/>
  <c r="Q35" i="4"/>
  <c r="P35" i="4"/>
  <c r="F35" i="4"/>
  <c r="E35" i="4"/>
  <c r="Q34" i="4"/>
  <c r="P34" i="4"/>
  <c r="F34" i="4"/>
  <c r="E34" i="4"/>
  <c r="Q33" i="4"/>
  <c r="P33" i="4"/>
  <c r="F33" i="4"/>
  <c r="E33" i="4"/>
  <c r="Q32" i="4"/>
  <c r="P32" i="4"/>
  <c r="F32" i="4"/>
  <c r="E32" i="4"/>
  <c r="Q31" i="4"/>
  <c r="P31" i="4"/>
  <c r="F31" i="4"/>
  <c r="E31" i="4"/>
  <c r="Q30" i="4"/>
  <c r="P30" i="4"/>
  <c r="F30" i="4"/>
  <c r="E30" i="4"/>
  <c r="Q29" i="4"/>
  <c r="P29" i="4"/>
  <c r="F29" i="4"/>
  <c r="E29" i="4"/>
  <c r="Q28" i="4"/>
  <c r="P28" i="4"/>
  <c r="F28" i="4"/>
  <c r="E28" i="4"/>
  <c r="G37" i="4" l="1"/>
  <c r="G41" i="4"/>
  <c r="G53" i="4"/>
  <c r="G61" i="4"/>
  <c r="G69" i="4"/>
  <c r="G73" i="4"/>
  <c r="G34" i="4"/>
  <c r="G36" i="4"/>
  <c r="G38" i="4"/>
  <c r="G42" i="4"/>
  <c r="G44" i="4"/>
  <c r="G46" i="4"/>
  <c r="G52" i="4"/>
  <c r="G54" i="4"/>
  <c r="G56" i="4"/>
  <c r="G58" i="4"/>
  <c r="G62" i="4"/>
  <c r="G66" i="4"/>
  <c r="G68" i="4"/>
  <c r="G70" i="4"/>
  <c r="G74" i="4"/>
  <c r="G76" i="4"/>
  <c r="G78" i="4"/>
  <c r="G98" i="4"/>
  <c r="G100" i="4"/>
  <c r="G102" i="4"/>
  <c r="G106" i="4"/>
  <c r="G108" i="4"/>
  <c r="G110" i="4"/>
  <c r="G116" i="4"/>
  <c r="G118" i="4"/>
  <c r="G120" i="4"/>
  <c r="G122" i="4"/>
  <c r="G126" i="4"/>
  <c r="G130" i="4"/>
  <c r="G132" i="4"/>
  <c r="G134" i="4"/>
  <c r="G138" i="4"/>
  <c r="G140" i="4"/>
  <c r="G142" i="4"/>
  <c r="G158" i="4"/>
  <c r="G174" i="4"/>
  <c r="G180" i="4"/>
  <c r="G182" i="4"/>
  <c r="G184" i="4"/>
  <c r="G186" i="4"/>
  <c r="G190" i="4"/>
  <c r="G194" i="4"/>
  <c r="G196" i="4"/>
  <c r="G198" i="4"/>
  <c r="G202" i="4"/>
  <c r="G204" i="4"/>
  <c r="G206" i="4"/>
  <c r="G101" i="4"/>
  <c r="G105" i="4"/>
  <c r="G117" i="4"/>
  <c r="G125" i="4"/>
  <c r="G133" i="4"/>
  <c r="G137" i="4"/>
  <c r="G217" i="4"/>
  <c r="G165" i="4"/>
  <c r="G169" i="4"/>
  <c r="G181" i="4"/>
  <c r="G189" i="4"/>
  <c r="G197" i="4"/>
  <c r="G201" i="4"/>
  <c r="G216" i="4"/>
  <c r="N217" i="4"/>
  <c r="G82" i="4"/>
  <c r="G94" i="4"/>
  <c r="G146" i="4"/>
  <c r="G30" i="4"/>
  <c r="G55" i="4"/>
  <c r="G114" i="4"/>
  <c r="G175" i="4"/>
  <c r="G183" i="4"/>
  <c r="G63" i="4"/>
  <c r="G75" i="4"/>
  <c r="G85" i="4"/>
  <c r="G93" i="4"/>
  <c r="G148" i="4"/>
  <c r="G150" i="4"/>
  <c r="G152" i="4"/>
  <c r="G154" i="4"/>
  <c r="G191" i="4"/>
  <c r="G203" i="4"/>
  <c r="G213" i="4"/>
  <c r="G43" i="4"/>
  <c r="G162" i="4"/>
  <c r="G164" i="4"/>
  <c r="G166" i="4"/>
  <c r="G170" i="4"/>
  <c r="G172" i="4"/>
  <c r="G31" i="4"/>
  <c r="G107" i="4"/>
  <c r="G47" i="4"/>
  <c r="G95" i="4"/>
  <c r="G50" i="4"/>
  <c r="G111" i="4"/>
  <c r="G178" i="4"/>
  <c r="G159" i="4"/>
  <c r="G171" i="4"/>
  <c r="G119" i="4"/>
  <c r="G29" i="4"/>
  <c r="G84" i="4"/>
  <c r="G86" i="4"/>
  <c r="G88" i="4"/>
  <c r="G90" i="4"/>
  <c r="G127" i="4"/>
  <c r="G139" i="4"/>
  <c r="G149" i="4"/>
  <c r="G157" i="4"/>
  <c r="G212" i="4"/>
  <c r="G214" i="4"/>
  <c r="G28" i="4"/>
  <c r="G39" i="4"/>
  <c r="G45" i="4"/>
  <c r="G60" i="4"/>
  <c r="G71" i="4"/>
  <c r="G77" i="4"/>
  <c r="G92" i="4"/>
  <c r="G103" i="4"/>
  <c r="G109" i="4"/>
  <c r="G124" i="4"/>
  <c r="G135" i="4"/>
  <c r="G141" i="4"/>
  <c r="G156" i="4"/>
  <c r="G167" i="4"/>
  <c r="G173" i="4"/>
  <c r="G188" i="4"/>
  <c r="G199" i="4"/>
  <c r="G205" i="4"/>
  <c r="G35" i="4"/>
  <c r="G67" i="4"/>
  <c r="G32" i="4"/>
  <c r="G49" i="4"/>
  <c r="G64" i="4"/>
  <c r="G81" i="4"/>
  <c r="G96" i="4"/>
  <c r="G113" i="4"/>
  <c r="G128" i="4"/>
  <c r="G145" i="4"/>
  <c r="G160" i="4"/>
  <c r="G177" i="4"/>
  <c r="G192" i="4"/>
  <c r="G209" i="4"/>
  <c r="G40" i="4"/>
  <c r="G51" i="4"/>
  <c r="G57" i="4"/>
  <c r="G72" i="4"/>
  <c r="G83" i="4"/>
  <c r="G89" i="4"/>
  <c r="G104" i="4"/>
  <c r="G115" i="4"/>
  <c r="G121" i="4"/>
  <c r="G136" i="4"/>
  <c r="G147" i="4"/>
  <c r="G153" i="4"/>
  <c r="G168" i="4"/>
  <c r="G179" i="4"/>
  <c r="G185" i="4"/>
  <c r="G200" i="4"/>
  <c r="G211" i="4"/>
  <c r="G215" i="4"/>
  <c r="G33" i="4"/>
  <c r="G48" i="4"/>
  <c r="G59" i="4"/>
  <c r="G65" i="4"/>
  <c r="G80" i="4"/>
  <c r="G91" i="4"/>
  <c r="G97" i="4"/>
  <c r="G112" i="4"/>
  <c r="G123" i="4"/>
  <c r="G129" i="4"/>
  <c r="G144" i="4"/>
  <c r="G155" i="4"/>
  <c r="G161" i="4"/>
  <c r="G176" i="4"/>
  <c r="G187" i="4"/>
  <c r="G193" i="4"/>
  <c r="G208" i="4"/>
  <c r="N215" i="4"/>
  <c r="G99" i="4"/>
  <c r="G131" i="4"/>
  <c r="G163" i="4"/>
  <c r="G195" i="4"/>
  <c r="N216" i="4"/>
  <c r="H12" i="1" l="1"/>
  <c r="I12" i="1"/>
</calcChain>
</file>

<file path=xl/sharedStrings.xml><?xml version="1.0" encoding="utf-8"?>
<sst xmlns="http://schemas.openxmlformats.org/spreadsheetml/2006/main" count="1436" uniqueCount="612">
  <si>
    <t>CORPORACIÓN DEL SEGURO DE DEPÓSITOS, FONDO DE LIQUIDEZ Y FONDO DE SEGUROS PRIVADOS</t>
  </si>
  <si>
    <t>&lt;- Volver a índice</t>
  </si>
  <si>
    <t>PAGO DEL SEGURO DE DEPÓSITOS PARA EL SISTEMA FINANCIERO PRIVADO</t>
  </si>
  <si>
    <t>PAGO DEL SEGURO DE DEPÓSITOS PARA EL SISTEMA FINANCIERO POPULAR Y SOLIDARIO</t>
  </si>
  <si>
    <t>Notas</t>
  </si>
  <si>
    <t>8. PAGO DEL SEGURO DE DEPÓSITOS</t>
  </si>
  <si>
    <t>8.1.</t>
  </si>
  <si>
    <t>SISTEMA FINANCIERO PRIVADO</t>
  </si>
  <si>
    <t>8.2.</t>
  </si>
  <si>
    <t>SISTEMA FINANCIERO POPULAR Y SOLIDARIO</t>
  </si>
  <si>
    <t>Entidad en Liquidación</t>
  </si>
  <si>
    <t>Monto previsto por Seguro de Depósitos</t>
  </si>
  <si>
    <t>Beneficiarios</t>
  </si>
  <si>
    <t>Tipo de entidad</t>
  </si>
  <si>
    <r>
      <t xml:space="preserve">Fuente: </t>
    </r>
    <r>
      <rPr>
        <sz val="10"/>
        <color theme="1"/>
        <rFont val="Calibri"/>
        <family val="2"/>
      </rPr>
      <t>COSEDE</t>
    </r>
  </si>
  <si>
    <t>(en US$ y número de personas)</t>
  </si>
  <si>
    <t xml:space="preserve"> TOTAL</t>
  </si>
  <si>
    <r>
      <t xml:space="preserve">Ref. 
</t>
    </r>
    <r>
      <rPr>
        <sz val="8"/>
        <color theme="0"/>
        <rFont val="Calibri"/>
        <family val="2"/>
      </rPr>
      <t>(Véase nota al pie)</t>
    </r>
  </si>
  <si>
    <t>COOPERATIVA DE AHORRO Y CREDITO SANTA BARBARA</t>
  </si>
  <si>
    <t>COOPERATIVA DE AHORRO Y CREDITO UVECOOP LTDA UNION VASCO ECUATORIANA</t>
  </si>
  <si>
    <t>COOPERATIVA DE AHORRO Y CREDITO MUSHUK YUYAI - PASTAZA LTDA. ENLIQUIDACION</t>
  </si>
  <si>
    <t>COOPERATIVA DE AHORRO Y CREDITO DE EMPLEADOS JUDICIALES DEL GUAYAS ENLIQUIDACION</t>
  </si>
  <si>
    <t>COOPERATIVA DE AHORRO Y CREDITO MULTISERVICIOS ENLIQUIDACION</t>
  </si>
  <si>
    <t>COOPERATIVA DE AHORRO Y CREDITO \ E.T.G.\" LTDA." ENLIQUIDACION</t>
  </si>
  <si>
    <t>COOPERATIVA DE AHORRO Y CREDITO AYNI- SUIZA ENLIQUIDACION</t>
  </si>
  <si>
    <t>COOPERATIVA DE AHORRO Y CREDITO DESARROLLO POPULAR LTDA. ENLIQUIDACION</t>
  </si>
  <si>
    <t>COOPERATIVA DE AHORRO Y CREDITO COOPERA EN LIQUIDACION</t>
  </si>
  <si>
    <t>COOPERATIVA DE AHORRO Y CREDITO PRIMERO DE ENERO DEL AUSTRO EN LIQUIDACION</t>
  </si>
  <si>
    <t>COOPERATIVA DE AHORRO Y CREDITO MAKITA KUK EN LIQUIDACION</t>
  </si>
  <si>
    <t>COOPERATIVA DE AHORRO Y CREDITO FACC FONDO DE AHORRO Y CREDITO COOPERATIVO EN LIQUIDACION</t>
  </si>
  <si>
    <t>COOPERATIVA DE AHORRO Y CREDITO CACPE SANTO DOMINGO EN LIQUIDACION</t>
  </si>
  <si>
    <t>COOPERATIVA DE AHORRO Y CREDITO SOL DE ORIENTE LTDA EN LIQUIDACION</t>
  </si>
  <si>
    <t>COOPERATIVA DE AHORRO Y CREDITO SANTIAGO DE QUITO LTDA EN LIQUIDACION</t>
  </si>
  <si>
    <t>COOPERATIVA DE AHORRO Y CREDITO ACCION CHIMBORAZO LTDA EN LIQUIDACION</t>
  </si>
  <si>
    <t>COOPERATIVA DE AHORRO Y CREDITO COMUNIDAD EMPRESARIAL PARA EL DESARROLLO SOCIAL CEDES LTDA. EN LIQUIDACION</t>
  </si>
  <si>
    <t>COOPERATIVA DE AHORRO Y CREDITO FORTALEZA INDIGENA EN LIQUIDACION</t>
  </si>
  <si>
    <t>COOPERATIVA DE AHORRO Y CREDITO MONSEÑOR CANDIDO RADA LTDA EN LIQUIDACION</t>
  </si>
  <si>
    <t>COOPERATIVA DE AHORRO Y CREDITO OLMEDO LTDA. EN LIQUIDACION</t>
  </si>
  <si>
    <t>COOPERATIVA DE AHORRO Y CREDITO DE LA PEQUEÑA EMPRESA CACPE UROCAL EN LIQUIDACION</t>
  </si>
  <si>
    <t>COOPERATIVA DE AHORRO Y CREDITO YUYAK RUNA LTDA. EN LIQUIDACION</t>
  </si>
  <si>
    <t>COOPERATIVA DE AHORRO Y CREDITO NUEVOS HORIZONTES LOJA LTDA. EN LIQUIDACION</t>
  </si>
  <si>
    <t>COOPERATIVA DE AHORRO Y CREDITO PUKRO LTDA EN LIQUIDACION</t>
  </si>
  <si>
    <t>COOPERATIVA DE AHORRO Y CREDITO EMPLEADOS BANCARIOS DE EL ORO LTDA EN LIQUIDACION</t>
  </si>
  <si>
    <t>COOPERATIVA DE AHORRO Y CREDITO AMAZONAS LTDA. EN LIQUIDACION</t>
  </si>
  <si>
    <t>COOPERATIVA DE AHORRO Y CREDITO ARCO IRIS LTDA. EN LIQUIDACION</t>
  </si>
  <si>
    <t>COOPERATIVA DE AHORRO Y CREDITO CRUCITA LTDA EN LIQUIDACION</t>
  </si>
  <si>
    <t>COOPERATIVA DE AHORRO Y CREDITO PROSPERAR LTDA. EN LIQUIDACION</t>
  </si>
  <si>
    <t>COOPERATIVA DE AHORRO Y CREDITO BUENA FE LTDA. EN LIQUIDACION</t>
  </si>
  <si>
    <t>COOPERATIVA DE AHORRO Y CREDITO GUARUMAL DEL CENTRO LTDA. EN LIQUIDACION</t>
  </si>
  <si>
    <t>COOPERATIVA DE AHORRO Y CREDITO EL DISCAPACITADO EN LIQUIDACION</t>
  </si>
  <si>
    <t>COOPERATIVA DE AHORRO Y CREDITO CREDI-AHORRO LTDA. LOS RIOS EN LIQUIDACION</t>
  </si>
  <si>
    <t>COOPERATIVA DE AHORRO Y CREDITO CHARAPOTO LTDA. EN LIQUIDACION</t>
  </si>
  <si>
    <t>COOPERATIVA DE AHORRO Y CREDITO EJERCITO NACIONAL EN LIQUIDACION</t>
  </si>
  <si>
    <t>COOPERATIVA DE AHORRO Y CREDITO SUMAK YARI EN LIQUIDACION</t>
  </si>
  <si>
    <t>COOPERATIVA DE AHORRO Y CREDITO CAPITALIZA LTDA. EN LIQUIDACION</t>
  </si>
  <si>
    <t>COOPERATIVA DE AHORRO Y CREDITO FINANCIERA AMERICA COOPAMERICA LTDA. EN LIQUIDACION</t>
  </si>
  <si>
    <t>COOPERATIVA DE AHORRO Y CREDITO EFKA EN LIQUIDACION</t>
  </si>
  <si>
    <t>COOPERATIVA DE AHORRO Y CREDITO ACCION RURAL LTDA EN LIQUIDACION</t>
  </si>
  <si>
    <t>COOPERATIVA DE AHORRO Y CREDITO CACPET TUNGURAHUA EN LIQUIDACION</t>
  </si>
  <si>
    <t>COOPERATIVA DE AHORRO Y CREDITO COOPTSUR TESORO DEL SUR LTDA EN LIQUIDACION</t>
  </si>
  <si>
    <t>COOPERATIVA DE AHORRO Y CREDITO SAN PEDRO DE PELILEO LTDA. EN LIQUIDACION</t>
  </si>
  <si>
    <t>COOPERATIVA DE AHORRO Y CREDITO COTOPAXI LTDA EN LIQUIDACION EN LIQUIDACION</t>
  </si>
  <si>
    <t>COOPERATIVA DE AHORRO Y CREDITO NUEVA ESPERANZA Y DESARROLLO EN LIQUIDACION</t>
  </si>
  <si>
    <t>COOPERATIVA DE AHORRO Y CREDITO LUZ Y PROGRESO LTDA  EN LIQUIDACION</t>
  </si>
  <si>
    <t>COOPERATIVA DE AHORRO Y CREDITO COTOPAXI PROGRESISTA EN LIQUIDACION</t>
  </si>
  <si>
    <t>COOPERATIVA DE AHORRO Y CREDITO REY DE LOS ANDES LTDA. EN LIQUIDACION</t>
  </si>
  <si>
    <t>COOPERATIVA DE AHORRO Y CREDITO INTI LTDA.  EN LIQUIDACION</t>
  </si>
  <si>
    <t>COOPERATIVA DE AHORRO Y CREDITO TUNGURAHUA LTDA. EN LIQUIDACION</t>
  </si>
  <si>
    <t>COOPERATIVA DE AHORRO Y CREDITO KURI WASI LTDA EN LIQUIDACION</t>
  </si>
  <si>
    <t>COOPERATIVA DE AHORRO Y CREDITO TRES ESQUINAS LIQUIDACION EN LIQUIDACION</t>
  </si>
  <si>
    <t>COOPERATIVA DE AHORRO Y CREDITO CONTINENTAL EN LIQUIDACION</t>
  </si>
  <si>
    <t>COOPERATIVA DE AHORRO Y CREDITO CAMARA DE COMERCIO DE PALANDA LTDA. EN LIQUIDACION</t>
  </si>
  <si>
    <t>COOPERATIVA DE AHORRO Y CREDITO MIGRANTES Y EMPRENDEDORES LTDA EN LIQUIDACION</t>
  </si>
  <si>
    <t>COOPERATIVA DE AHORRO Y CREDITO INTIÑAN LTDA EN LIQUIDACION</t>
  </si>
  <si>
    <t>COOPERATIVA DE AHORRO Y CREDITO ACCION INDIGENA EN LIQUIDACION</t>
  </si>
  <si>
    <t>COOPERATIVA DE AHORRO Y CREDITO PAKARYMUY - AMANECIENDO EN LIQUIDACION</t>
  </si>
  <si>
    <t>COOPERATIVA DE AHORRO Y CREDITO DE PROFESIONALES DE LOJA EN LIQUIDACION</t>
  </si>
  <si>
    <t>COOPERATIVA DE AHORRO Y CREDITO PROBIENESTAR LTDA EN LIQUIDACION</t>
  </si>
  <si>
    <t>COOPERATIVA DE AHORRO Y CREDITO ELECTRO PAUTE EN LIQUIDACION</t>
  </si>
  <si>
    <t>COOPERATIVA DE AHORRO Y CREDITO 3 DE JUNIO DEL COLEGIO FISCAL JOSE MARIA VELASCO IBARRA EN LIQUIDACION</t>
  </si>
  <si>
    <t>COOPERATIVA DE AHORRO Y CREDITO VISION MUNDIAL EN LIQUIDACION</t>
  </si>
  <si>
    <t>COOPERATIVA DE AHORRO Y CREDITO EL EMPRENDEDOR EN LIQUIDACION</t>
  </si>
  <si>
    <t>COOPERATIVA DE AHORRO Y CREDITO DE LA PEQUEÑA EMPRESA CACPE MACARA EN LIQUIDACION</t>
  </si>
  <si>
    <t>COOPERATIVA DE AHORRO Y CREDITO PARA EL DESARROLLO DEL SUR BANSUR LTDA EN LIQUIDACION</t>
  </si>
  <si>
    <t>COOPERATIVA DE AHORRO Y CREDITO MUNICIPAL AGROCOMERCIAL LTDA EN LIQUIDACION</t>
  </si>
  <si>
    <t>COOPERATIVA DE AHORRO Y CREDITO LTDA. APOYO FAMILIAR EN LIQUIDACION</t>
  </si>
  <si>
    <t>COOPERATIVA DE AHORRO Y CREDITO TAMBILLO EN LIQUIDACION</t>
  </si>
  <si>
    <t>COOPERATIVA DE AHORRO Y CREDITO MAESTROS ASOCIADOS DE IMBABURA LTDA EN LIQUIDACION</t>
  </si>
  <si>
    <t>COOPERATIVA DE AHORRO Y CREDITO SANTA FE EN LIQUIDACION</t>
  </si>
  <si>
    <t>COOPERATIVA DE AHORRO Y CREDITO EDUCADORES DEL GUAYAS LTDA. EN LIQUIDACION</t>
  </si>
  <si>
    <t>COOPERATIVA DE AHORRO Y CREDITO CREDI - LATINA EN LIQUIDACION</t>
  </si>
  <si>
    <t>COOPERATIVA DE AHORRO Y CREDITO PRODEPA LTDA EN LIQUIDACION</t>
  </si>
  <si>
    <t>COOPERATIVA DE AHORRO Y CREDITO 15 DE DICIEMBRE LINDERO LTDA  EN LIQUIDACION</t>
  </si>
  <si>
    <t>COOPERATIVA DE AHORRO Y CREDITO NUEVA ESPERANZA LTDA. - LATACUNGA EN LIQUIDACION</t>
  </si>
  <si>
    <t>COOPERATIVA DE AHORRO Y CREDITO MERCADO CENTRO COMERCIAL LOJA</t>
  </si>
  <si>
    <t>COOPERATIVA DE AHORRO Y CREDITO MUSHUK MUYU LTDA</t>
  </si>
  <si>
    <t>COOPERATIVA DE AHORRO Y CREDITO NUEVOS LUCHADORES EN LIQUIDACION</t>
  </si>
  <si>
    <t>COOPERATIVA DE AHORRO Y CREDITO DE LOS EMPLEADOS JUDICIALES DE ESMERALDAS EN LIQUIDACION</t>
  </si>
  <si>
    <t>COOPERATIVA DE AHORRO Y CREDITO DESARROLLO ESCOLAR COMUNITARIO LTDA EN LIQUIDACION</t>
  </si>
  <si>
    <t>COOPERATIVA DE AHORRO Y CREDITO RUNA SAPI EN LIQUIDACION</t>
  </si>
  <si>
    <t>COOPERATIVA DE AHORRO Y CREDITO UNION AMAZONICA</t>
  </si>
  <si>
    <t>COOPERATIVA DE AHORRO Y CREDITO VALLE DEL SOL EN LIQUIDACION</t>
  </si>
  <si>
    <t>COOPERATIVA DE AHORRO Y CREDITO EL MIRADOR EN LIQUIDACION</t>
  </si>
  <si>
    <t>COOPERATIVA DE AHORRO Y CREDITO LA BRAMADORA EN LIQUIDACION</t>
  </si>
  <si>
    <t>COOPERATIVA DE AHORRO Y CREDITO WIÑARIK KAWSAY EN LIQUIDACION</t>
  </si>
  <si>
    <t>COOPERATIVA DE AHORRO Y CREDITO COLEGIO DE ARQUITECTOS DEL AZUAY EN LIQUIDACION</t>
  </si>
  <si>
    <t>COOPERATIVA DE AHORRO Y CREDITO DEL PRODUCTOR Y COMERCIANTE DE SAN LUCAS CADECPROC-SL EN LIQUIDACION</t>
  </si>
  <si>
    <t>COOPERATIVA DE AHORRO Y CREDITO CODESE - ECUADOR EN LIQUIDACION</t>
  </si>
  <si>
    <t>COOPERATIVA DE AHORRO Y CREDITO CACHA DUCHICELA EN LIQUIDACION</t>
  </si>
  <si>
    <t>COOPERATIVA DE AHORRO Y CREDITO COLTENITA AYLLUCUNAPAC LTDA  EN LIQUIDACION</t>
  </si>
  <si>
    <t>COOPERATIVA DE AHORRO Y CREDITO COMUNA EJIDO EN LIQUIDACION</t>
  </si>
  <si>
    <t>COOPERATIVA DE AHORRO Y CREDITO ALTAS CUMBRES LTDA EN LIQUIDACION</t>
  </si>
  <si>
    <t>COOPERATIVA DE AHORRO Y CREDITO CAJA DE ACERO DE LOS TRABAJADORES DE LA CIA. TALME S.A. EN LIQUIDACION</t>
  </si>
  <si>
    <t>COOPERATIVA DE AHORRO Y CREDITO LOS CHASQUIS PASTOCALLE LTDA. EN LIQUIDACION</t>
  </si>
  <si>
    <t>COOPERATIVA DE AHORRO Y CREDITO COOPERARE EN LIQUIDACION</t>
  </si>
  <si>
    <t>COOPERATIVA DE AHORRO Y CREDITO INTERCULTURAL TARPUK RUNA LTDA. EN LIQUIDACION</t>
  </si>
  <si>
    <t>COOPERATIVA DE AHORRO Y CREDITO DEL MIGRANTE LTDA.  EN LIQUIDACION</t>
  </si>
  <si>
    <t>COOPERATIVA DE AHORRO Y CREDITO LOS KAÑARIS EN LIQUIDACION</t>
  </si>
  <si>
    <t>COOPERATIVA DE AHORRO Y CREDITO KULLKI WINARI LTDA EN LIQUIDACION</t>
  </si>
  <si>
    <t>COOPERATIVA DE AHORRO Y CREDITO PRESTAMOS DEL SUR LTDA EN LIQUIDACION</t>
  </si>
  <si>
    <t>COOPERATIVA DE AHORRO Y CREDITO KICHWAS EN LIQUIDACION</t>
  </si>
  <si>
    <t>COOPERATIVA DE AHORRO Y CREDITO VIRGEN DEL CARMEN EN LIQUIDACION</t>
  </si>
  <si>
    <t>COOPERATIVA DE AHORRO Y CREDITO SIERRA ANDINA EN LIQUIDACION</t>
  </si>
  <si>
    <t>COOPERATIVA DE AHORRO Y CREDITO SAN MIGUEL DE ANGAHUANA ALTO EN LIQUIDACION</t>
  </si>
  <si>
    <t>COOPERATIVA DE AHORRO Y CREDITO 7 DE OCTUBRE EN LIQUIDACION</t>
  </si>
  <si>
    <t>COOPERATIVA DE AHORRO Y CREDITO MANOS CONSTRUYENDO DESARROLLO MACODES EN LIQUIDACION</t>
  </si>
  <si>
    <t>COOPERATIVA DE AHORRO Y CREDITO CUMBEÑITA LTDA. EN LIQUIDACION</t>
  </si>
  <si>
    <t>COOPERATIVA DE AHORRO Y CREDITO AYLLO KUNAPAK LLANKAY LTDA EN LIQUIDACION</t>
  </si>
  <si>
    <t>COOPERATIVA DE AHORRO Y CREDITO SAN ALFONSO LTDA EN LIQUIDACION</t>
  </si>
  <si>
    <t>COOPERATIVA DE AHORRO Y CREDITO PRO DESARROLLO LTDA. EN LIQUIDACION</t>
  </si>
  <si>
    <t>COOPERATIVA DE AHORRO Y CREDITO MORONA LTDA. EN LIQUIDACION</t>
  </si>
  <si>
    <t>COOPERATIVA DE AHORRO Y CREDITO MOCACHE LTDA. EN LIQUIDACION</t>
  </si>
  <si>
    <t>COOPERATIVA DE AHORRO Y CREDITO INTERCULTURAL TAWANTINSUYU LTDA. EN LIQUIDACION</t>
  </si>
  <si>
    <t>COOPERATIVA DE AHORRO Y CREDITO INTI NAN LTDA. EN LIQUIDACION</t>
  </si>
  <si>
    <t>COOPERATIVA DE AHORRO Y CREDITO WIÑARIY INTERCULTURAL PARA EL FOMENTO EN LIQUIDACION</t>
  </si>
  <si>
    <t>COOPERATIVA DE AHORRO Y CREDITO SUMAK RUNA LTDA EN LIQUIDACION</t>
  </si>
  <si>
    <t>COOPERATIVA DE AHORRO Y CREDITO SALASACA EN LIQUIDACION</t>
  </si>
  <si>
    <t>COOPERATIVA DE AHORRO Y CREDITO COOPERARTE LTDA. EN LIQUIDACION</t>
  </si>
  <si>
    <t>COOPERATIVA DE AHORRO Y CREDITO DEL COLEGIO FISCAL EXPERIMENTAL VICENTE ROCAFUERTE  EN LIQUIDACION</t>
  </si>
  <si>
    <t>COOPERATIVA DE AHORRO Y CREDITO LLANKAK RUNA LTDA. EN LIQUIDACION</t>
  </si>
  <si>
    <t>COOPERATIVA DE AHORRO Y CREDITO ARTESANAL DEL AZUAY EN LIQUIDACION</t>
  </si>
  <si>
    <t>COOPERATIVA DE AHORRO Y CREDITO CACHA LIMITADA EN LIQUIDACION</t>
  </si>
  <si>
    <t>COOPERATIVA DE AHORRO Y CREDITO LUZ DE AMERICA LTDA  EN LIQUIDACION</t>
  </si>
  <si>
    <t>COOPERATIVA DE AHORRO Y CREDITO RUNAPAK RIKCHARI LTDA. EN LIQUIDACION</t>
  </si>
  <si>
    <t>COOPERATIVA DE AHORRO Y CREDITO COLEGIO DE ARQUITECTOS DEL ECUADOR PROVINCIAL DE PICHINCHA LTDA. CAE P EN LIQUIDACION</t>
  </si>
  <si>
    <t>COOPERATIVA DE AHORRO Y CREDITO NATIVA LTDA. EN LIQUIDACION</t>
  </si>
  <si>
    <t>COOPERATIVA DE AHORRO Y CREDITO INKA KIPU EN LIQUIDACION</t>
  </si>
  <si>
    <t>COOPERATIVA DE AHORRO Y CREDITO CREDI OPCION EN LIQUIDACION</t>
  </si>
  <si>
    <t>COOPERATIVA DE AHORRO Y CREDITO WUIÑAY MARKA LTDA. EN LIQUIDACION</t>
  </si>
  <si>
    <t>COOPERATIVA DE AHORRO Y CREDITO JUVENTUD SOLIDARIA EN LIQUIDACION</t>
  </si>
  <si>
    <t>COOPERATIVA DE AHORRO Y CREDITO 27 DE AGOSTO</t>
  </si>
  <si>
    <t>COOPERATIVA DE AHORRO Y CREDITO CMB CREDI EN LIQUIDACION</t>
  </si>
  <si>
    <t>COOPERATIVA DE AHORRO Y CREDITO COFEM LTDA. EN LIQUIDACION</t>
  </si>
  <si>
    <t>COOPERATIVA DE AHORRO Y CREDITO CREDIPACIFICO LTDA. - GUAYAS  EN LIQUIDACION</t>
  </si>
  <si>
    <t>COOPERATIVA DE AHORRO Y CREDITO INSTITUTO NACIONAL DE HIGIENE LEOPOLDO IZQUIETA PEREZ</t>
  </si>
  <si>
    <t>COOPERATIVA DE AHORRO Y CREDITO PARA EMPRESAS COMUNITARIAS COOCREDITO LTDA EN LIQUIDACION</t>
  </si>
  <si>
    <t>COOPERATIVA DE AHORRO Y CREDITO JUAN BENIGNO VELA LTDA.</t>
  </si>
  <si>
    <t>COOPERATIVA DE AHORRO Y CREDITO ESCENCIA INDIGENA LTDA EN LIQUIDACION</t>
  </si>
  <si>
    <t>COOPERATIVA DE AHORRO Y CREDITO ALLI KAWSAY</t>
  </si>
  <si>
    <t>COOPERATIVA DE AHORRO Y CREDITO CREDIPAC</t>
  </si>
  <si>
    <t>COOPERATIVA DE AHORRO Y CREDITO SUMAK ÑAN LTDA</t>
  </si>
  <si>
    <t>COOPERATIVA DE AHORRO Y CREDITO PACIFICO</t>
  </si>
  <si>
    <t>COOPERATIVA DE AHORRO Y CREDITO LOJA INTERNACIONAL LTDA</t>
  </si>
  <si>
    <t>COOPERATIVA DE AHORRO Y CREDITO CAMARA DE COMERCIO DE LOJA LTDA</t>
  </si>
  <si>
    <t>COOPERATIVA DE AHORRO Y CREDITO COOPREVID</t>
  </si>
  <si>
    <t>COOPERATIVA DE AHORRO Y CREDITO ÑUKA LLAKTA</t>
  </si>
  <si>
    <t>COOPERATIVA DE AHORRO Y CREDITO SAN FRANCISCO DE CHIBULEO</t>
  </si>
  <si>
    <t>COOPERATIVA DE AHORRO Y CREDITO MIRACHINA</t>
  </si>
  <si>
    <t>COOPERATIVA DE AHORRO Y CREDITO DESARROLLO ANDINO</t>
  </si>
  <si>
    <t>COOPERATIVA DE AHORRO Y CREDITO BANCO PROINDIO AMERICANO LTDA.</t>
  </si>
  <si>
    <t>COOPERATIVA DE AHORRO Y CREDITO DESARROLLO INTEGRAL</t>
  </si>
  <si>
    <t>COOPERATIVA DE AHORRO Y CREDITO UNION Y PROGRESO</t>
  </si>
  <si>
    <t>COOPERATIVA DE AHORRO Y CREDITO CHOCO TUNGURAHUA RUNA LTDA.</t>
  </si>
  <si>
    <t>COOPERATIVA DE AHORRO Y CREDITO PRODUACTIVA LTDA.</t>
  </si>
  <si>
    <t>COOPERATIVA DE AHORRO Y CREDITO PRODUFINSA</t>
  </si>
  <si>
    <t>COOPERATIVA DE AHORRO Y CREDITO TRINIDAD LTDA.</t>
  </si>
  <si>
    <t>COOPERATIVA DE AHORRO Y CREDITO DE LA CONSTRUCCION</t>
  </si>
  <si>
    <t>COOPERATIVA DE AHORRO Y CREDITO ALAUSI LTDA</t>
  </si>
  <si>
    <t>COOPERATIVA DE AHORRO Y CREDITO ACCION SOLIDARIA</t>
  </si>
  <si>
    <t>COOPERATIVA DE AHORRO Y CREDITO SISA ÑAN</t>
  </si>
  <si>
    <t>COOPERATIVA DE AHORRO Y CREDITO FUTURO PROGRESISTA LTDA.</t>
  </si>
  <si>
    <t>COOPERATIVA DE AHORRO Y CREDITO RENOVADORA ECUATORIANA CON ACCION RESPONSABLE</t>
  </si>
  <si>
    <t>COOPERATIVA DE AHORRO Y CREDITO SHOBOL LLIN LLIN LTDA</t>
  </si>
  <si>
    <t>COOPERATIVA DE AHORRO Y CREDITO ESPERANZA Y DESARROLLO</t>
  </si>
  <si>
    <t>COOPERATIVA DE AHORRO Y CREDITO 19 DE SEPTIEMBRE</t>
  </si>
  <si>
    <t>COOPERATIVA DE AHORRO Y CREDITO VENCEDORES DE PICHINCHA LTDA CACVP</t>
  </si>
  <si>
    <t>COOPERATIVA DE AHORRO Y CREDITO KURIÑAN</t>
  </si>
  <si>
    <t>COOPERATIVA DE AHORRO Y CREDITO MUSHUKWASI</t>
  </si>
  <si>
    <t>COOPERATIVA DE AHORRO Y CREDITO SINCHI CODEFIS</t>
  </si>
  <si>
    <t>COOPERATIVA DE AHORRO Y CREDITO MARIA AUXILIADORA DE QUIROGA LTDA. ENLIQUIDACION</t>
  </si>
  <si>
    <t>COOPERATIVA DE AHORRO Y CREDITO ECUACHASKI ENLIQUIDACION</t>
  </si>
  <si>
    <t>COOPERATIVA DE AHORRO Y CREDITO EDUCADORES DE EL ORO LTDA</t>
  </si>
  <si>
    <t>COOPERATIVA DE AHORRO Y CREDITO CACPE MANABI ENLIQUIDACION</t>
  </si>
  <si>
    <t>COOPERATIVA DE AHORRO Y CREDITO 27 DE ABRIL ENLIQUIDACION</t>
  </si>
  <si>
    <t>COOPERATIVA DE AHORRO Y CREDITO QUEVEDO LTDA. ENLIQUIDACION</t>
  </si>
  <si>
    <t>(1) Las entidades que se detallan en el cuadro corresponden a la información de BDD consolidadas entre originales y modificadas.</t>
  </si>
  <si>
    <t>Fecha de liquidación</t>
  </si>
  <si>
    <t>BANCO SUDAMERICANO EN LIQUIDACION</t>
  </si>
  <si>
    <t>BANCO</t>
  </si>
  <si>
    <t>BANCO TERRITORIAL EN LIQUIDACION</t>
  </si>
  <si>
    <t>SOCIEDAD FINANCIERA PROINCO EN LIQUIDACION</t>
  </si>
  <si>
    <t>SOCIEDAD FINANCIERA</t>
  </si>
  <si>
    <t>COOPERATIVA DE AHORRO Y CREDITO TOTORAS COACTOT ENLIQUIDACION</t>
  </si>
  <si>
    <t>COOPERATIVA DE AHORRO Y CREDITO ACHIK PAKARI LTDA ENLIQUIDACION</t>
  </si>
  <si>
    <t>COOPERATIVA DE AHORRO Y CRÉDITO</t>
  </si>
  <si>
    <t>COOPERATIVA DE AHORRO Y CREDITO QUILOTOA ENLIQUIDACION</t>
  </si>
  <si>
    <t>COOPERATIVA DE AHORRO Y CREDITO INDIGENA DEL ECUADOR - TUNGURAHUA ENLIQUIDACION</t>
  </si>
  <si>
    <t>COOPERATIVA DE AHORRO Y CREDITO NUESTRA SEÑORA DE LAS MERCEDES LTDA. ENLIQUIDACION</t>
  </si>
  <si>
    <t>COOPERATIVA DE AHORRO Y CREDITO SEMBRANDO UN NUEVO PAIS ENLIQUIDACION</t>
  </si>
  <si>
    <t>COOPERATIVA DE AHORRO Y CREDITO 10 DE SEPTIEMBRE ENLIQUIDACION</t>
  </si>
  <si>
    <t>COOPERATIVA DE AHORRO Y CREDITO CURI WASI LTDA ENLIQUIDACION</t>
  </si>
  <si>
    <t>COOPERATIVA DE AHORRO Y CREDITO KULLKY MINKANA WASI LTDA ENLIQUIDACION</t>
  </si>
  <si>
    <t>TOTAL</t>
  </si>
  <si>
    <t>COOPERATIVA DE AHORRO Y CREDITO FRAY MANUEL SALCEDO LTDA. ENLIQUIDACION</t>
  </si>
  <si>
    <t>COOPERATIVA DE AHORRO Y CREDITO ESMERALDAS SOLIDARIA LTDA. ENLIQUIDACION</t>
  </si>
  <si>
    <t>COOPERATIVA DE AHORRO Y CREDITO BENITO JUAREZ ENLIQUIDACION</t>
  </si>
  <si>
    <t>COOPERATIVA DE AHORRO Y CREDITO DEL PERSONAL DE LA C.T.G. ENLIQUIDACION</t>
  </si>
  <si>
    <t>COOPERATIVA DE AHORRO Y CREDITO VISION INTEGRAL ENLIQUIDACION</t>
  </si>
  <si>
    <t>COOPERATIVA DE AHORRO Y CREDITO 21 DE NOVIEMBRE LTDA. ENLIQUIDACION</t>
  </si>
  <si>
    <t>COOPERATIVA DE AHORRO Y CREDITO JATUN PAMBA LTDA. ENLIQUIDACION</t>
  </si>
  <si>
    <t>8.3.</t>
  </si>
  <si>
    <t>PROMEDIO DE DÍAS UTILIZADOS PARA LA ATENCIÓN DEL PAGO DE SEGURO DE DEPÓSITOS</t>
  </si>
  <si>
    <t>BDD</t>
  </si>
  <si>
    <t>2020-06-17</t>
  </si>
  <si>
    <t>2020-06-19</t>
  </si>
  <si>
    <t>2020-03-26</t>
  </si>
  <si>
    <t>2020-02-27</t>
  </si>
  <si>
    <t>2020-02-03</t>
  </si>
  <si>
    <t>2020-01-29</t>
  </si>
  <si>
    <t>2020-02-06</t>
  </si>
  <si>
    <t>2020-01-27</t>
  </si>
  <si>
    <t>RUC EFI</t>
  </si>
  <si>
    <t>Entidad</t>
  </si>
  <si>
    <t>Sector</t>
  </si>
  <si>
    <t>Fecha Liquidación</t>
  </si>
  <si>
    <t>Año liquidación</t>
  </si>
  <si>
    <t>Mes liquidación</t>
  </si>
  <si>
    <t>Tipo de Base</t>
  </si>
  <si>
    <t>Fecha Recepción Base</t>
  </si>
  <si>
    <t>Fecha Resolución</t>
  </si>
  <si>
    <t>Fecha Inicio Pago</t>
  </si>
  <si>
    <t>Tamaño total de los depositos (Total Acreencia)</t>
  </si>
  <si>
    <t>Costo contingente</t>
  </si>
  <si>
    <t>Relación CC Total</t>
  </si>
  <si>
    <t>Monto pagado a la Fecha</t>
  </si>
  <si>
    <t>Tiempo liquidador</t>
  </si>
  <si>
    <t>Tiempo COSEDE</t>
  </si>
  <si>
    <t>Tiempo total</t>
  </si>
  <si>
    <t>0992174099001</t>
  </si>
  <si>
    <t>SFPS</t>
  </si>
  <si>
    <t>2019-05-10</t>
  </si>
  <si>
    <t>1190083272001</t>
  </si>
  <si>
    <t>2018-07-25</t>
  </si>
  <si>
    <t>0591715232001</t>
  </si>
  <si>
    <t>2018-04-25</t>
  </si>
  <si>
    <t>0190332314001</t>
  </si>
  <si>
    <t>2015-05-08</t>
  </si>
  <si>
    <t>1791021029001</t>
  </si>
  <si>
    <t>2015-08-19</t>
  </si>
  <si>
    <t>0790057813001</t>
  </si>
  <si>
    <t>2016-01-07</t>
  </si>
  <si>
    <t>0992415894001</t>
  </si>
  <si>
    <t>2015-03-31</t>
  </si>
  <si>
    <t>1891735053001</t>
  </si>
  <si>
    <t>2017-04-19</t>
  </si>
  <si>
    <t>1891745040001</t>
  </si>
  <si>
    <t>2017-07-14</t>
  </si>
  <si>
    <t>0190322637001</t>
  </si>
  <si>
    <t>2014-10-02</t>
  </si>
  <si>
    <t>0691723356001</t>
  </si>
  <si>
    <t>2015-02-05</t>
  </si>
  <si>
    <t>0691733610001</t>
  </si>
  <si>
    <t>2017-03-22</t>
  </si>
  <si>
    <t>1590017007001</t>
  </si>
  <si>
    <t>2017-09-07</t>
  </si>
  <si>
    <t>1891737633001</t>
  </si>
  <si>
    <t>2017-01-16</t>
  </si>
  <si>
    <t>1791746562001</t>
  </si>
  <si>
    <t>2014-12-02</t>
  </si>
  <si>
    <t>1291737591001</t>
  </si>
  <si>
    <t>2015-10-28</t>
  </si>
  <si>
    <t>1691712059001</t>
  </si>
  <si>
    <t>2014-12-16</t>
  </si>
  <si>
    <t>1891746756001</t>
  </si>
  <si>
    <t>2019-04-22</t>
  </si>
  <si>
    <t>0791753082001</t>
  </si>
  <si>
    <t>2015-06-11</t>
  </si>
  <si>
    <t>0691732886001</t>
  </si>
  <si>
    <t>2015-02-04</t>
  </si>
  <si>
    <t>1792278503001</t>
  </si>
  <si>
    <t>2017-07-11</t>
  </si>
  <si>
    <t>0691708489001</t>
  </si>
  <si>
    <t>2017-05-18</t>
  </si>
  <si>
    <t>0291510973001</t>
  </si>
  <si>
    <t>2017-05-12</t>
  </si>
  <si>
    <t>1191715671001</t>
  </si>
  <si>
    <t>2017-02-17</t>
  </si>
  <si>
    <t>0591705628001</t>
  </si>
  <si>
    <t>2017-04-18</t>
  </si>
  <si>
    <t>1891727190001</t>
  </si>
  <si>
    <t>2019-05-15</t>
  </si>
  <si>
    <t>1891735037001</t>
  </si>
  <si>
    <t>2019-05-14</t>
  </si>
  <si>
    <t>1891708013001</t>
  </si>
  <si>
    <t>2017-04-04</t>
  </si>
  <si>
    <t>0190131424001</t>
  </si>
  <si>
    <t>2017-02-03</t>
  </si>
  <si>
    <t>1792077354001</t>
  </si>
  <si>
    <t>1891734545001</t>
  </si>
  <si>
    <t>2017-02-22</t>
  </si>
  <si>
    <t>1891749429001</t>
  </si>
  <si>
    <t>2017-03-15</t>
  </si>
  <si>
    <t>0691711498001</t>
  </si>
  <si>
    <t>2017-04-17</t>
  </si>
  <si>
    <t>0591714163001</t>
  </si>
  <si>
    <t>2017-03-13</t>
  </si>
  <si>
    <t>0391013152001</t>
  </si>
  <si>
    <t>2019-07-08</t>
  </si>
  <si>
    <t>1891717136001</t>
  </si>
  <si>
    <t>0992164727001</t>
  </si>
  <si>
    <t>2017-01-10</t>
  </si>
  <si>
    <t>0691733378001</t>
  </si>
  <si>
    <t>2017-03-21</t>
  </si>
  <si>
    <t>0691713814001</t>
  </si>
  <si>
    <t>0691733300001</t>
  </si>
  <si>
    <t>2017-03-20</t>
  </si>
  <si>
    <t>1191726711001</t>
  </si>
  <si>
    <t>2017-02-21</t>
  </si>
  <si>
    <t>1891736947001</t>
  </si>
  <si>
    <t>2017-02-16</t>
  </si>
  <si>
    <t>0591714244001</t>
  </si>
  <si>
    <t>0591713981001</t>
  </si>
  <si>
    <t>2017-03-14</t>
  </si>
  <si>
    <t>0591720953001</t>
  </si>
  <si>
    <t>1891707297001</t>
  </si>
  <si>
    <t>2016-07-12</t>
  </si>
  <si>
    <t>1891746020001</t>
  </si>
  <si>
    <t>0391013241001</t>
  </si>
  <si>
    <t>2017-03-17</t>
  </si>
  <si>
    <t>1891719023001</t>
  </si>
  <si>
    <t>2017-04-12</t>
  </si>
  <si>
    <t>1792103231001</t>
  </si>
  <si>
    <t>1891710697001</t>
  </si>
  <si>
    <t>2014-12-17</t>
  </si>
  <si>
    <t>1891706851001</t>
  </si>
  <si>
    <t>0291510981001</t>
  </si>
  <si>
    <t>1891716466001</t>
  </si>
  <si>
    <t>1792063051001</t>
  </si>
  <si>
    <t>2017-03-01</t>
  </si>
  <si>
    <t>0190322661001</t>
  </si>
  <si>
    <t>2017-02-02</t>
  </si>
  <si>
    <t>0992708565001</t>
  </si>
  <si>
    <t>2017-02-14</t>
  </si>
  <si>
    <t>1791384210001</t>
  </si>
  <si>
    <t>1791237242001</t>
  </si>
  <si>
    <t>2016-11-21</t>
  </si>
  <si>
    <t>1891738206001</t>
  </si>
  <si>
    <t>2017-01-26</t>
  </si>
  <si>
    <t>0992224819001</t>
  </si>
  <si>
    <t>2017-08-28</t>
  </si>
  <si>
    <t>1792387825001</t>
  </si>
  <si>
    <t>0891700288001</t>
  </si>
  <si>
    <t>2017-01-17</t>
  </si>
  <si>
    <t>0691708322001</t>
  </si>
  <si>
    <t>2018-10-29</t>
  </si>
  <si>
    <t>0591724207001</t>
  </si>
  <si>
    <t>0591712349001</t>
  </si>
  <si>
    <t>1291734622001</t>
  </si>
  <si>
    <t>0992579765001</t>
  </si>
  <si>
    <t>1291726352001</t>
  </si>
  <si>
    <t>2017-02-20</t>
  </si>
  <si>
    <t>1191735702001</t>
  </si>
  <si>
    <t>2016-10-27</t>
  </si>
  <si>
    <t>1791981006001</t>
  </si>
  <si>
    <t>2016-11-11</t>
  </si>
  <si>
    <t>0991505083001</t>
  </si>
  <si>
    <t>2016-10-25</t>
  </si>
  <si>
    <t>1191736997001</t>
  </si>
  <si>
    <t>0190368424001</t>
  </si>
  <si>
    <t>0190341097001</t>
  </si>
  <si>
    <t>1891718388001</t>
  </si>
  <si>
    <t>0391008019001</t>
  </si>
  <si>
    <t>2017-02-13</t>
  </si>
  <si>
    <t>1191734978001</t>
  </si>
  <si>
    <t>2015-01-19</t>
  </si>
  <si>
    <t>0591723413001</t>
  </si>
  <si>
    <t>2019-10-15</t>
  </si>
  <si>
    <t>0391012431001</t>
  </si>
  <si>
    <t>2017-01-24</t>
  </si>
  <si>
    <t>0992715634001</t>
  </si>
  <si>
    <t>2017-08-18</t>
  </si>
  <si>
    <t>1391700261001</t>
  </si>
  <si>
    <t>2014-10-27</t>
  </si>
  <si>
    <t>0992740779001</t>
  </si>
  <si>
    <t>2016-10-06</t>
  </si>
  <si>
    <t>1891720595001</t>
  </si>
  <si>
    <t>2018-02-15</t>
  </si>
  <si>
    <t>0190343847001</t>
  </si>
  <si>
    <t>2016-05-03</t>
  </si>
  <si>
    <t>1891717896001</t>
  </si>
  <si>
    <t>2017-02-08</t>
  </si>
  <si>
    <t>1792066972001</t>
  </si>
  <si>
    <t>2015-10-02</t>
  </si>
  <si>
    <t>1490801045001</t>
  </si>
  <si>
    <t>2017-01-06</t>
  </si>
  <si>
    <t>1191733246001</t>
  </si>
  <si>
    <t>2016-09-22</t>
  </si>
  <si>
    <t>1792102391001</t>
  </si>
  <si>
    <t>2016-12-01</t>
  </si>
  <si>
    <t>1190080966001</t>
  </si>
  <si>
    <t>2014-11-10</t>
  </si>
  <si>
    <t>0990593418001</t>
  </si>
  <si>
    <t>2017-08-14</t>
  </si>
  <si>
    <t>1391747942001</t>
  </si>
  <si>
    <t>2015-06-08</t>
  </si>
  <si>
    <t>1891737854001</t>
  </si>
  <si>
    <t>2018-06-27</t>
  </si>
  <si>
    <t>1791978455001</t>
  </si>
  <si>
    <t>2016-12-12</t>
  </si>
  <si>
    <t>0691726878001</t>
  </si>
  <si>
    <t>2018-02-16</t>
  </si>
  <si>
    <t>0891713045001</t>
  </si>
  <si>
    <t>1891724124001</t>
  </si>
  <si>
    <t>2016-06-17</t>
  </si>
  <si>
    <t>1891749186001</t>
  </si>
  <si>
    <t>2017-06-20</t>
  </si>
  <si>
    <t>0992658282001</t>
  </si>
  <si>
    <t>2016-09-06</t>
  </si>
  <si>
    <t>0691730670001</t>
  </si>
  <si>
    <t>2018-01-17</t>
  </si>
  <si>
    <t>0992182938001</t>
  </si>
  <si>
    <t>1792229197001</t>
  </si>
  <si>
    <t>2018-01-22</t>
  </si>
  <si>
    <t>0691722554001</t>
  </si>
  <si>
    <t>2018-03-06</t>
  </si>
  <si>
    <t>1891742106001</t>
  </si>
  <si>
    <t>2017-05-16</t>
  </si>
  <si>
    <t>1891735207001</t>
  </si>
  <si>
    <t>2016-06-03</t>
  </si>
  <si>
    <t>0190380149001</t>
  </si>
  <si>
    <t>2018-07-13</t>
  </si>
  <si>
    <t>1191724530001</t>
  </si>
  <si>
    <t>2016-08-11</t>
  </si>
  <si>
    <t>0991502297001</t>
  </si>
  <si>
    <t>1891721710001</t>
  </si>
  <si>
    <t>1390100120001</t>
  </si>
  <si>
    <t>2014-11-13</t>
  </si>
  <si>
    <t>1391773021001</t>
  </si>
  <si>
    <t>1891708684001</t>
  </si>
  <si>
    <t>1792151147001</t>
  </si>
  <si>
    <t>2018-04-16</t>
  </si>
  <si>
    <t>1891725864001</t>
  </si>
  <si>
    <t>2017-08-31</t>
  </si>
  <si>
    <t>1891730388001</t>
  </si>
  <si>
    <t>2018-02-20</t>
  </si>
  <si>
    <t>1790773434001</t>
  </si>
  <si>
    <t>2017-06-21</t>
  </si>
  <si>
    <t>1792079276001</t>
  </si>
  <si>
    <t>2017-07-27</t>
  </si>
  <si>
    <t>1891717004001</t>
  </si>
  <si>
    <t>2017-05-17</t>
  </si>
  <si>
    <t>1891737501001</t>
  </si>
  <si>
    <t>2016-10-07</t>
  </si>
  <si>
    <t>1792353521001</t>
  </si>
  <si>
    <t>2016-07-25</t>
  </si>
  <si>
    <t>1891734677001</t>
  </si>
  <si>
    <t>0691727483001</t>
  </si>
  <si>
    <t>0591722190001</t>
  </si>
  <si>
    <t>2018-05-14</t>
  </si>
  <si>
    <t>1391725752001</t>
  </si>
  <si>
    <t>2018-05-10</t>
  </si>
  <si>
    <t>0190360008001</t>
  </si>
  <si>
    <t>2016-03-01</t>
  </si>
  <si>
    <t>1191738329001</t>
  </si>
  <si>
    <t>2016-07-19</t>
  </si>
  <si>
    <t>1891719430001</t>
  </si>
  <si>
    <t>2016-05-02</t>
  </si>
  <si>
    <t>1792128692001</t>
  </si>
  <si>
    <t>2016-11-10</t>
  </si>
  <si>
    <t>1090007641001</t>
  </si>
  <si>
    <t>1190079569001</t>
  </si>
  <si>
    <t>1891743838001</t>
  </si>
  <si>
    <t>2018-04-20</t>
  </si>
  <si>
    <t>1792339146001</t>
  </si>
  <si>
    <t>2018-06-06</t>
  </si>
  <si>
    <t>1792284597001</t>
  </si>
  <si>
    <t>2018-11-13</t>
  </si>
  <si>
    <t>1792037433001</t>
  </si>
  <si>
    <t>2018-11-21</t>
  </si>
  <si>
    <t>0691727157001</t>
  </si>
  <si>
    <t>1091719653001</t>
  </si>
  <si>
    <t>2019-01-03</t>
  </si>
  <si>
    <t>1891721389001</t>
  </si>
  <si>
    <t>2019-09-11</t>
  </si>
  <si>
    <t>0990846685001</t>
  </si>
  <si>
    <t>2019-11-20</t>
  </si>
  <si>
    <t>1891742637001</t>
  </si>
  <si>
    <t>2017-04-13</t>
  </si>
  <si>
    <t>0691737020001</t>
  </si>
  <si>
    <t>2019-09-09</t>
  </si>
  <si>
    <t>0691716694001</t>
  </si>
  <si>
    <t>2018-04-12</t>
  </si>
  <si>
    <t>1390016588001</t>
  </si>
  <si>
    <t>2019-01-22</t>
  </si>
  <si>
    <t>0291505783001</t>
  </si>
  <si>
    <t>2016-06-27</t>
  </si>
  <si>
    <t>1792427886001</t>
  </si>
  <si>
    <t>2018-06-07</t>
  </si>
  <si>
    <t>1891723241001</t>
  </si>
  <si>
    <t>1791790723001</t>
  </si>
  <si>
    <t>2017-02-23</t>
  </si>
  <si>
    <t>1191738248001</t>
  </si>
  <si>
    <t>2018-12-04</t>
  </si>
  <si>
    <t>0190336859001</t>
  </si>
  <si>
    <t>2018-03-09</t>
  </si>
  <si>
    <t>1190035545001</t>
  </si>
  <si>
    <t>2017-11-09</t>
  </si>
  <si>
    <t>1891707769001</t>
  </si>
  <si>
    <t>2018-11-20</t>
  </si>
  <si>
    <t>0591723693001</t>
  </si>
  <si>
    <t>2018-09-14</t>
  </si>
  <si>
    <t>0991313656001</t>
  </si>
  <si>
    <t>2018-09-20</t>
  </si>
  <si>
    <t>1191707776001</t>
  </si>
  <si>
    <t>2019-01-18</t>
  </si>
  <si>
    <t>0391014558001</t>
  </si>
  <si>
    <t>2015-08-14</t>
  </si>
  <si>
    <t>0391013756001</t>
  </si>
  <si>
    <t>2018-11-28</t>
  </si>
  <si>
    <t>0990622019001</t>
  </si>
  <si>
    <t>2019-04-18</t>
  </si>
  <si>
    <t>1891742548001</t>
  </si>
  <si>
    <t>2017-09-14</t>
  </si>
  <si>
    <t>0992631872001</t>
  </si>
  <si>
    <t>2018-07-31</t>
  </si>
  <si>
    <t>1891734561001</t>
  </si>
  <si>
    <t>2017-11-17</t>
  </si>
  <si>
    <t>1891738567001</t>
  </si>
  <si>
    <t>2018-03-14</t>
  </si>
  <si>
    <t>1191739392001</t>
  </si>
  <si>
    <t>2017-10-20</t>
  </si>
  <si>
    <t>0691728668001</t>
  </si>
  <si>
    <t>2019-07-23</t>
  </si>
  <si>
    <t>2490002092001</t>
  </si>
  <si>
    <t>2020-10-13</t>
  </si>
  <si>
    <t>1891747930001</t>
  </si>
  <si>
    <t>2017-09-01</t>
  </si>
  <si>
    <t>0790030745001</t>
  </si>
  <si>
    <t>2018-11-29</t>
  </si>
  <si>
    <t>1792352770001</t>
  </si>
  <si>
    <t>2020-08-13</t>
  </si>
  <si>
    <t>1290025202001</t>
  </si>
  <si>
    <t>2018-12-19</t>
  </si>
  <si>
    <t>0491508094001</t>
  </si>
  <si>
    <t>1891723306001</t>
  </si>
  <si>
    <t>2020-08-07</t>
  </si>
  <si>
    <t>0391013306001</t>
  </si>
  <si>
    <t>1790525503001</t>
  </si>
  <si>
    <t>2015-02-12</t>
  </si>
  <si>
    <t>1891741959001</t>
  </si>
  <si>
    <t>2015-04-09</t>
  </si>
  <si>
    <t>0291506445001</t>
  </si>
  <si>
    <t>1691705753001</t>
  </si>
  <si>
    <t>0691702405001</t>
  </si>
  <si>
    <t>2015-09-07</t>
  </si>
  <si>
    <t>0591703897001</t>
  </si>
  <si>
    <t>0190156478001</t>
  </si>
  <si>
    <t>2014-04-21</t>
  </si>
  <si>
    <t>0291505279001</t>
  </si>
  <si>
    <t>1891724892001</t>
  </si>
  <si>
    <t>1691704536001</t>
  </si>
  <si>
    <t>2014-06-17</t>
  </si>
  <si>
    <t>1890124077001</t>
  </si>
  <si>
    <t>2015-08-31</t>
  </si>
  <si>
    <t>1791944038001</t>
  </si>
  <si>
    <t>2017-12-14</t>
  </si>
  <si>
    <t>0190075958001</t>
  </si>
  <si>
    <t>2016-11-01</t>
  </si>
  <si>
    <t>1891725791001</t>
  </si>
  <si>
    <t>1792195381001</t>
  </si>
  <si>
    <t>2017-01-18</t>
  </si>
  <si>
    <t>1091722425001</t>
  </si>
  <si>
    <t>2017-06-01</t>
  </si>
  <si>
    <t>1790062929001</t>
  </si>
  <si>
    <t>SFP</t>
  </si>
  <si>
    <t>0990029105001</t>
  </si>
  <si>
    <t>2013-03-26</t>
  </si>
  <si>
    <t>1791281322001</t>
  </si>
  <si>
    <t>2014-09-01</t>
  </si>
  <si>
    <t xml:space="preserve">GRAFICOS </t>
  </si>
  <si>
    <t xml:space="preserve">(1) Corresponde a Bases de Datos Originales (BDD) </t>
  </si>
  <si>
    <t>Fecha mes Liqui</t>
  </si>
  <si>
    <t>COOPERATIVA DE AHORRO Y CREDITO MUSHUC ÑAN LTDA. ENLIQUIDACION</t>
  </si>
  <si>
    <t>COOPERATIVA DE AHORRO Y CREDITO 23 DE MAYO LTDA. ENLIQUIDACION</t>
  </si>
  <si>
    <t>COOPERATIVA DE AHORRO Y CREDITO ACHUPALLAS LTDA. ENLIQUIDACION</t>
  </si>
  <si>
    <t>COOPERATIVA DE AHORRO Y CREDITO AFRO ECUATORIANA DE LA PEQUEÑA EMPRESA LTDA CACAEPE ENLIQUIDACION</t>
  </si>
  <si>
    <t xml:space="preserve">Número de Transacciones por entidad </t>
  </si>
  <si>
    <t xml:space="preserve">(2) Número de transacciones por entidad se refiere al total beneficiarios con corte a la fecha de presentación de este informe </t>
  </si>
  <si>
    <t>(3) Beneficiarios unicos se refiere a los beneficiarios del Seguro de Depósitos contados una sola vez en la base de datos, independiente de que hayan cobrado el seguro de depositos en varias instituciones (es decir no duplicados)</t>
  </si>
  <si>
    <t>(2) Beneficiarios unicos se refiere a los beneficiarios del Seguro de Depósitos contados una sola vez en la base de datos, independiente de que hayan cobrado el seguro de depositos en varias instituciones (es decir no duplicados)</t>
  </si>
  <si>
    <t>BENEFICIARIOS ÚNICOS</t>
  </si>
  <si>
    <t xml:space="preserve">             Promedio Días Resolución </t>
  </si>
  <si>
    <t>COOPERATIVA DE AHORRO Y CREDITO DE LA CORPORACION DE ORGANIZACIONES CAMPESINAS INDIGENAS DE QUISAPINCHA COCIQ ENLIQUIDACION</t>
  </si>
  <si>
    <t>COOPERATIVA DE AHORRO Y CREDITO NUEVO AMANECER LTDA. - PICHINCHA ENLIQUIDACION</t>
  </si>
  <si>
    <t>COOPERATIVA DE AHORRO Y CREDITO WUIÑARISHUN CRECEREMOS ENLIQUIDACION</t>
  </si>
  <si>
    <t>COOPERATIVA DE AHORRO Y CREDITO INTERCULTURAL BOLIVARIANA LTDA. ENLIQUIDACION</t>
  </si>
  <si>
    <t>COOPERATIVA DE AHORRO Y CREDITO SANTA CLARA DE SAN MILLAN LTDA. ENLIQUIDACION</t>
  </si>
  <si>
    <t>COOPERATIVA DE AHORRO Y CRÉDITO CAJA INDIGENA  PURUHA LTDA. ENLIQUIDACION</t>
  </si>
  <si>
    <r>
      <t xml:space="preserve">PUBLICACIÓN ESTADÍSTICA MENSUAL 
</t>
    </r>
    <r>
      <rPr>
        <b/>
        <sz val="11"/>
        <color theme="0" tint="-0.499984740745262"/>
        <rFont val="Garamond"/>
        <family val="1"/>
      </rPr>
      <t>(datos al 30 de noviembre de 2021)</t>
    </r>
  </si>
  <si>
    <t>Al 30 de noviembre de 2021</t>
  </si>
  <si>
    <t>COOPERATIVA DE AHORRO Y CREDITO TAWANTINSUYU LTDA. ENLIQUIDACION</t>
  </si>
  <si>
    <t>* En los meses de julio y agosto 2021 no se presentaron Base de Datos Originales y Base de Datos Modificatorias.</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</si>
</sst>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44" formatCode="_ &quot;$&quot;* #,##0.00_ ;_ &quot;$&quot;* \-#,##0.00_ ;_ &quot;$&quot;* &quot;-&quot;??_ ;_ @_ "/>
    <numFmt numFmtId="43" formatCode="_ * #,##0.00_ ;_ * \-#,##0.00_ ;_ * &quot;-&quot;??_ ;_ @_ "/>
    <numFmt numFmtId="164" formatCode="_(&quot;$&quot;\ * #,##0.00_);_(&quot;$&quot;\ * \(#,##0.00\);_(&quot;$&quot;\ * &quot;-&quot;??_);_(@_)"/>
    <numFmt numFmtId="165" formatCode="_(* #,##0.00_);_(* \(#,##0.00\);_(* &quot;-&quot;??_);_(@_)"/>
    <numFmt numFmtId="166" formatCode="_-* #,##0.00\ _€_-;\-* #,##0.00\ _€_-;_-* &quot;-&quot;??\ _€_-;_-@_-"/>
    <numFmt numFmtId="167" formatCode="###0"/>
    <numFmt numFmtId="168" formatCode="yyyy\-mm\-dd"/>
    <numFmt numFmtId="169" formatCode="\$#,##0.00;\$\-#,##0.00"/>
    <numFmt numFmtId="170" formatCode="#,##0_ ;\-#,##0\ "/>
  </numFmts>
  <fonts count="21" x14ac:knownFonts="1">
    <font>
      <sz val="10"/>
      <color theme="1"/>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0"/>
      <color theme="0"/>
      <name val="Calibri"/>
      <family val="2"/>
    </font>
    <font>
      <b/>
      <sz val="10"/>
      <color theme="1"/>
      <name val="Calibri"/>
      <family val="2"/>
    </font>
    <font>
      <sz val="11"/>
      <color theme="1"/>
      <name val="Calibri"/>
      <family val="2"/>
      <scheme val="minor"/>
    </font>
    <font>
      <sz val="10"/>
      <name val="Arial"/>
      <family val="2"/>
    </font>
    <font>
      <sz val="11"/>
      <color theme="0"/>
      <name val="Calibri"/>
      <family val="2"/>
      <scheme val="minor"/>
    </font>
    <font>
      <b/>
      <sz val="12"/>
      <color theme="1"/>
      <name val="Calibri"/>
      <family val="2"/>
      <scheme val="minor"/>
    </font>
    <font>
      <sz val="11"/>
      <color rgb="FF006100"/>
      <name val="Calibri"/>
      <family val="2"/>
      <scheme val="minor"/>
    </font>
    <font>
      <u/>
      <sz val="11"/>
      <color theme="10"/>
      <name val="Calibri"/>
      <family val="2"/>
      <scheme val="minor"/>
    </font>
    <font>
      <b/>
      <sz val="14"/>
      <color theme="0" tint="-0.499984740745262"/>
      <name val="Garamond"/>
      <family val="1"/>
    </font>
    <font>
      <b/>
      <sz val="11"/>
      <color theme="0" tint="-0.499984740745262"/>
      <name val="Garamond"/>
      <family val="1"/>
    </font>
    <font>
      <b/>
      <sz val="14"/>
      <color theme="2"/>
      <name val="Calibri"/>
      <family val="2"/>
      <scheme val="minor"/>
    </font>
    <font>
      <b/>
      <sz val="10"/>
      <name val="Calibri"/>
      <family val="2"/>
    </font>
    <font>
      <sz val="11"/>
      <color theme="1"/>
      <name val="Calibri"/>
      <family val="2"/>
    </font>
    <font>
      <sz val="10"/>
      <color theme="1"/>
      <name val="Calibri"/>
      <family val="2"/>
    </font>
    <font>
      <sz val="8"/>
      <color theme="0"/>
      <name val="Calibri"/>
      <family val="2"/>
    </font>
    <font>
      <b/>
      <sz val="11"/>
      <color theme="1"/>
      <name val="Calibri"/>
      <family val="2"/>
      <scheme val="minor"/>
    </font>
  </fonts>
  <fills count="11">
    <fill>
      <patternFill patternType="none"/>
    </fill>
    <fill>
      <patternFill patternType="gray125"/>
    </fill>
    <fill>
      <patternFill patternType="solid">
        <fgColor rgb="FFC6EFCE"/>
      </patternFill>
    </fill>
    <fill>
      <patternFill patternType="solid">
        <fgColor theme="4"/>
      </patternFill>
    </fill>
    <fill>
      <patternFill patternType="solid">
        <fgColor theme="7" tint="0.39997558519241921"/>
        <bgColor indexed="65"/>
      </patternFill>
    </fill>
    <fill>
      <patternFill patternType="solid">
        <fgColor theme="0"/>
        <bgColor indexed="64"/>
      </patternFill>
    </fill>
    <fill>
      <patternFill patternType="solid">
        <fgColor theme="6" tint="0.39997558519241921"/>
        <bgColor indexed="64"/>
      </patternFill>
    </fill>
    <fill>
      <patternFill patternType="solid">
        <fgColor theme="3"/>
        <bgColor indexed="64"/>
      </patternFill>
    </fill>
    <fill>
      <patternFill patternType="solid">
        <fgColor theme="4" tint="-0.249977111117893"/>
        <bgColor indexed="64"/>
      </patternFill>
    </fill>
    <fill>
      <patternFill patternType="solid">
        <fgColor theme="7" tint="0.59999389629810485"/>
        <bgColor indexed="64"/>
      </patternFill>
    </fill>
    <fill>
      <patternFill patternType="solid">
        <fgColor theme="9" tint="0.59999389629810485"/>
        <bgColor indexed="64"/>
      </patternFill>
    </fill>
  </fills>
  <borders count="13">
    <border>
      <left/>
      <right/>
      <top/>
      <bottom/>
      <diagonal/>
    </border>
    <border>
      <left style="hair">
        <color indexed="64"/>
      </left>
      <right style="hair">
        <color indexed="64"/>
      </right>
      <top style="hair">
        <color indexed="64"/>
      </top>
      <bottom style="hair">
        <color indexed="64"/>
      </bottom>
      <diagonal/>
    </border>
    <border>
      <left/>
      <right style="hair">
        <color indexed="64"/>
      </right>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thin">
        <color auto="1"/>
      </left>
      <right/>
      <top style="thin">
        <color auto="1"/>
      </top>
      <bottom style="thin">
        <color auto="1"/>
      </bottom>
      <diagonal/>
    </border>
    <border>
      <left/>
      <right/>
      <top style="thin">
        <color auto="1"/>
      </top>
      <bottom style="thin">
        <color auto="1"/>
      </bottom>
      <diagonal/>
    </border>
    <border>
      <left style="hair">
        <color auto="1"/>
      </left>
      <right style="thin">
        <color auto="1"/>
      </right>
      <top style="thin">
        <color auto="1"/>
      </top>
      <bottom style="thin">
        <color auto="1"/>
      </bottom>
      <diagonal/>
    </border>
    <border>
      <left style="thin">
        <color auto="1"/>
      </left>
      <right/>
      <top/>
      <bottom style="thin">
        <color auto="1"/>
      </bottom>
      <diagonal/>
    </border>
    <border>
      <left/>
      <right/>
      <top/>
      <bottom style="thin">
        <color auto="1"/>
      </bottom>
      <diagonal/>
    </border>
    <border>
      <left style="hair">
        <color auto="1"/>
      </left>
      <right style="hair">
        <color auto="1"/>
      </right>
      <top/>
      <bottom style="thin">
        <color auto="1"/>
      </bottom>
      <diagonal/>
    </border>
    <border>
      <left style="hair">
        <color auto="1"/>
      </left>
      <right style="thin">
        <color auto="1"/>
      </right>
      <top/>
      <bottom style="thin">
        <color auto="1"/>
      </bottom>
      <diagonal/>
    </border>
  </borders>
  <cellStyleXfs count="25">
    <xf numFmtId="0" fontId="0" fillId="0" borderId="0"/>
    <xf numFmtId="0" fontId="7" fillId="0" borderId="0"/>
    <xf numFmtId="165" fontId="7" fillId="0" borderId="0" applyFont="0" applyFill="0" applyBorder="0" applyAlignment="0" applyProtection="0"/>
    <xf numFmtId="164" fontId="7" fillId="0" borderId="0" applyFont="0" applyFill="0" applyBorder="0" applyAlignment="0" applyProtection="0"/>
    <xf numFmtId="9" fontId="7" fillId="0" borderId="0" applyFont="0" applyFill="0" applyBorder="0" applyAlignment="0" applyProtection="0"/>
    <xf numFmtId="0" fontId="9" fillId="3" borderId="0" applyNumberFormat="0" applyBorder="0" applyAlignment="0" applyProtection="0"/>
    <xf numFmtId="0" fontId="8" fillId="0" borderId="0"/>
    <xf numFmtId="0" fontId="11" fillId="2" borderId="0" applyNumberFormat="0" applyBorder="0" applyAlignment="0" applyProtection="0"/>
    <xf numFmtId="0" fontId="9" fillId="4" borderId="0" applyNumberFormat="0" applyBorder="0" applyAlignment="0" applyProtection="0"/>
    <xf numFmtId="0" fontId="12" fillId="0" borderId="0" applyNumberFormat="0" applyFill="0" applyBorder="0" applyAlignment="0" applyProtection="0"/>
    <xf numFmtId="43" fontId="18" fillId="0" borderId="0" applyFont="0" applyFill="0" applyBorder="0" applyAlignment="0" applyProtection="0"/>
    <xf numFmtId="0" fontId="4" fillId="0" borderId="0"/>
    <xf numFmtId="165" fontId="4" fillId="0" borderId="0" applyFont="0" applyFill="0" applyBorder="0" applyAlignment="0" applyProtection="0"/>
    <xf numFmtId="0" fontId="18" fillId="0" borderId="0"/>
    <xf numFmtId="0" fontId="4" fillId="0" borderId="0"/>
    <xf numFmtId="165" fontId="4" fillId="0" borderId="0" applyFont="0" applyFill="0" applyBorder="0" applyAlignment="0" applyProtection="0"/>
    <xf numFmtId="164" fontId="4" fillId="0" borderId="0" applyFont="0" applyFill="0" applyBorder="0" applyAlignment="0" applyProtection="0"/>
    <xf numFmtId="9" fontId="4" fillId="0" borderId="0" applyFont="0" applyFill="0" applyBorder="0" applyAlignment="0" applyProtection="0"/>
    <xf numFmtId="43" fontId="18" fillId="0" borderId="0" applyFont="0" applyFill="0" applyBorder="0" applyAlignment="0" applyProtection="0"/>
    <xf numFmtId="166" fontId="4" fillId="0" borderId="0" applyFont="0" applyFill="0" applyBorder="0" applyAlignment="0" applyProtection="0"/>
    <xf numFmtId="0" fontId="3" fillId="0" borderId="0"/>
    <xf numFmtId="44" fontId="18" fillId="0" borderId="0" applyFont="0" applyFill="0" applyBorder="0" applyAlignment="0" applyProtection="0"/>
    <xf numFmtId="0" fontId="2" fillId="0" borderId="0"/>
    <xf numFmtId="9" fontId="18" fillId="0" borderId="0" applyFont="0" applyFill="0" applyBorder="0" applyAlignment="0" applyProtection="0"/>
    <xf numFmtId="0" fontId="1" fillId="0" borderId="0"/>
  </cellStyleXfs>
  <cellXfs count="84">
    <xf numFmtId="0" fontId="0" fillId="0" borderId="0" xfId="0"/>
    <xf numFmtId="0" fontId="0" fillId="5" borderId="0" xfId="0" applyFill="1"/>
    <xf numFmtId="0" fontId="6" fillId="6" borderId="1" xfId="0" applyFont="1" applyFill="1" applyBorder="1" applyAlignment="1">
      <alignment horizontal="center" vertical="center"/>
    </xf>
    <xf numFmtId="0" fontId="0" fillId="5" borderId="0" xfId="0" applyFont="1" applyFill="1" applyBorder="1" applyAlignment="1">
      <alignment horizontal="center" vertical="center"/>
    </xf>
    <xf numFmtId="3" fontId="0" fillId="5" borderId="0" xfId="0" applyNumberFormat="1" applyFill="1"/>
    <xf numFmtId="0" fontId="6" fillId="5" borderId="0" xfId="0" applyFont="1" applyFill="1"/>
    <xf numFmtId="0" fontId="5" fillId="7" borderId="1" xfId="0" applyFont="1" applyFill="1" applyBorder="1" applyAlignment="1">
      <alignment horizontal="center" vertical="center" wrapText="1"/>
    </xf>
    <xf numFmtId="3" fontId="16" fillId="5" borderId="1" xfId="0" applyNumberFormat="1" applyFont="1" applyFill="1" applyBorder="1"/>
    <xf numFmtId="0" fontId="12" fillId="5" borderId="0" xfId="9" applyFill="1" applyBorder="1" applyAlignment="1">
      <alignment vertical="center" wrapText="1"/>
    </xf>
    <xf numFmtId="0" fontId="10" fillId="5" borderId="0" xfId="0" applyFont="1" applyFill="1" applyAlignment="1">
      <alignment vertical="center"/>
    </xf>
    <xf numFmtId="0" fontId="0" fillId="5" borderId="0" xfId="0" applyFont="1" applyFill="1" applyAlignment="1">
      <alignment vertical="center"/>
    </xf>
    <xf numFmtId="0" fontId="0" fillId="5" borderId="0" xfId="0" applyFont="1" applyFill="1" applyBorder="1" applyAlignment="1">
      <alignment vertical="center"/>
    </xf>
    <xf numFmtId="0" fontId="0" fillId="5" borderId="0" xfId="0" applyFont="1" applyFill="1"/>
    <xf numFmtId="0" fontId="0" fillId="5" borderId="0" xfId="0" applyFont="1" applyFill="1" applyAlignment="1">
      <alignment wrapText="1"/>
    </xf>
    <xf numFmtId="43" fontId="0" fillId="5" borderId="0" xfId="10" applyFont="1" applyFill="1"/>
    <xf numFmtId="43" fontId="0" fillId="5" borderId="0" xfId="10" applyFont="1" applyFill="1" applyAlignment="1">
      <alignment wrapText="1"/>
    </xf>
    <xf numFmtId="0" fontId="0" fillId="5" borderId="0" xfId="0" applyFont="1" applyFill="1" applyAlignment="1">
      <alignment horizontal="left" vertical="top"/>
    </xf>
    <xf numFmtId="0" fontId="0" fillId="0" borderId="0" xfId="0" applyFill="1"/>
    <xf numFmtId="0" fontId="0" fillId="5" borderId="0" xfId="0" applyFont="1" applyFill="1" applyAlignment="1">
      <alignment horizontal="left" vertical="top" wrapText="1"/>
    </xf>
    <xf numFmtId="0" fontId="0" fillId="5" borderId="0" xfId="0" applyFill="1" applyAlignment="1">
      <alignment horizontal="center" vertical="center"/>
    </xf>
    <xf numFmtId="0" fontId="0" fillId="5" borderId="0" xfId="0" applyFill="1" applyAlignment="1">
      <alignment horizontal="right"/>
    </xf>
    <xf numFmtId="0" fontId="0" fillId="5" borderId="0" xfId="0" applyFont="1" applyFill="1" applyAlignment="1">
      <alignment horizontal="center" vertical="center"/>
    </xf>
    <xf numFmtId="0" fontId="6" fillId="5" borderId="0" xfId="0" applyFont="1" applyFill="1" applyAlignment="1">
      <alignment horizontal="center" vertical="center"/>
    </xf>
    <xf numFmtId="0" fontId="0" fillId="5" borderId="0" xfId="0" applyFill="1" applyBorder="1"/>
    <xf numFmtId="0" fontId="0" fillId="0" borderId="0" xfId="0" applyFill="1" applyBorder="1"/>
    <xf numFmtId="0" fontId="0" fillId="0" borderId="0" xfId="0" applyNumberFormat="1" applyFill="1" applyBorder="1"/>
    <xf numFmtId="43" fontId="0" fillId="0" borderId="0" xfId="10" applyFont="1" applyFill="1" applyAlignment="1">
      <alignment wrapText="1"/>
    </xf>
    <xf numFmtId="0" fontId="12" fillId="5" borderId="0" xfId="9" applyFill="1" applyBorder="1" applyAlignment="1">
      <alignment horizontal="center" vertical="center" wrapText="1"/>
    </xf>
    <xf numFmtId="0" fontId="0" fillId="5" borderId="0" xfId="0" applyFill="1" applyAlignment="1">
      <alignment horizontal="center"/>
    </xf>
    <xf numFmtId="0" fontId="0" fillId="5" borderId="2" xfId="0" applyFill="1" applyBorder="1"/>
    <xf numFmtId="0" fontId="6" fillId="9" borderId="1" xfId="0" applyFont="1" applyFill="1" applyBorder="1" applyAlignment="1">
      <alignment horizontal="center" vertical="center"/>
    </xf>
    <xf numFmtId="0" fontId="6" fillId="10" borderId="1" xfId="0" applyFont="1" applyFill="1" applyBorder="1" applyAlignment="1">
      <alignment horizontal="center" vertical="center"/>
    </xf>
    <xf numFmtId="44" fontId="16" fillId="5" borderId="1" xfId="21" applyFont="1" applyFill="1" applyBorder="1"/>
    <xf numFmtId="168" fontId="0" fillId="0" borderId="0" xfId="0" applyNumberFormat="1"/>
    <xf numFmtId="0" fontId="0" fillId="5" borderId="0" xfId="0" applyFill="1" applyAlignment="1">
      <alignment horizontal="right" vertical="center"/>
    </xf>
    <xf numFmtId="0" fontId="6" fillId="5" borderId="0" xfId="0" applyFont="1" applyFill="1" applyAlignment="1">
      <alignment horizontal="right" vertical="center"/>
    </xf>
    <xf numFmtId="14" fontId="0" fillId="0" borderId="0" xfId="0" applyNumberFormat="1"/>
    <xf numFmtId="9" fontId="0" fillId="0" borderId="0" xfId="23" applyFont="1"/>
    <xf numFmtId="168" fontId="20" fillId="0" borderId="0" xfId="0" applyNumberFormat="1" applyFont="1" applyAlignment="1">
      <alignment horizontal="center"/>
    </xf>
    <xf numFmtId="17" fontId="0" fillId="0" borderId="0" xfId="0" applyNumberFormat="1"/>
    <xf numFmtId="1" fontId="0" fillId="0" borderId="0" xfId="0" applyNumberFormat="1"/>
    <xf numFmtId="0" fontId="0" fillId="0" borderId="0" xfId="0" applyNumberFormat="1"/>
    <xf numFmtId="43" fontId="0" fillId="0" borderId="0" xfId="10" applyFont="1"/>
    <xf numFmtId="0" fontId="0" fillId="5" borderId="0" xfId="0" applyNumberFormat="1" applyFill="1"/>
    <xf numFmtId="0" fontId="6" fillId="0" borderId="6" xfId="0" applyFont="1" applyBorder="1"/>
    <xf numFmtId="167" fontId="0" fillId="0" borderId="7" xfId="0" applyNumberFormat="1" applyBorder="1" applyAlignment="1">
      <alignment horizontal="center"/>
    </xf>
    <xf numFmtId="0" fontId="0" fillId="0" borderId="7" xfId="0" applyBorder="1"/>
    <xf numFmtId="168" fontId="0" fillId="0" borderId="7" xfId="0" applyNumberFormat="1" applyBorder="1" applyAlignment="1">
      <alignment horizontal="center"/>
    </xf>
    <xf numFmtId="169" fontId="0" fillId="0" borderId="7" xfId="0" applyNumberFormat="1" applyBorder="1"/>
    <xf numFmtId="170" fontId="6" fillId="0" borderId="8" xfId="0" applyNumberFormat="1" applyFont="1" applyBorder="1"/>
    <xf numFmtId="3" fontId="6" fillId="5" borderId="1" xfId="0" applyNumberFormat="1" applyFont="1" applyFill="1" applyBorder="1"/>
    <xf numFmtId="0" fontId="0" fillId="0" borderId="1" xfId="0" applyBorder="1"/>
    <xf numFmtId="168" fontId="0" fillId="0" borderId="1" xfId="0" applyNumberFormat="1" applyBorder="1"/>
    <xf numFmtId="169" fontId="0" fillId="0" borderId="1" xfId="0" applyNumberFormat="1" applyBorder="1"/>
    <xf numFmtId="3" fontId="0" fillId="0" borderId="1" xfId="0" applyNumberFormat="1" applyBorder="1"/>
    <xf numFmtId="167" fontId="0" fillId="0" borderId="1" xfId="0" applyNumberFormat="1" applyBorder="1" applyAlignment="1">
      <alignment horizontal="center"/>
    </xf>
    <xf numFmtId="0" fontId="6" fillId="0" borderId="9" xfId="0" applyFont="1" applyBorder="1"/>
    <xf numFmtId="167" fontId="6" fillId="0" borderId="10" xfId="0" applyNumberFormat="1" applyFont="1" applyBorder="1" applyAlignment="1">
      <alignment horizontal="center"/>
    </xf>
    <xf numFmtId="0" fontId="6" fillId="0" borderId="10" xfId="0" applyFont="1" applyBorder="1"/>
    <xf numFmtId="168" fontId="6" fillId="0" borderId="10" xfId="0" applyNumberFormat="1" applyFont="1" applyBorder="1" applyAlignment="1">
      <alignment horizontal="center"/>
    </xf>
    <xf numFmtId="44" fontId="6" fillId="0" borderId="11" xfId="21" applyFont="1" applyBorder="1"/>
    <xf numFmtId="170" fontId="6" fillId="0" borderId="12" xfId="0" applyNumberFormat="1" applyFont="1" applyBorder="1"/>
    <xf numFmtId="0" fontId="0" fillId="5" borderId="1" xfId="0" applyFill="1" applyBorder="1"/>
    <xf numFmtId="0" fontId="0" fillId="5" borderId="1" xfId="0" applyFill="1" applyBorder="1" applyAlignment="1">
      <alignment horizontal="center" vertical="center"/>
    </xf>
    <xf numFmtId="0" fontId="0" fillId="5" borderId="1" xfId="0" applyFill="1" applyBorder="1" applyAlignment="1">
      <alignment horizontal="center"/>
    </xf>
    <xf numFmtId="0" fontId="13" fillId="5" borderId="0" xfId="0" applyFont="1" applyFill="1" applyAlignment="1">
      <alignment horizontal="center" vertical="center" wrapText="1"/>
    </xf>
    <xf numFmtId="0" fontId="15" fillId="8" borderId="1" xfId="0" applyFont="1" applyFill="1" applyBorder="1" applyAlignment="1">
      <alignment horizontal="center"/>
    </xf>
    <xf numFmtId="0" fontId="12" fillId="6" borderId="1" xfId="9" applyFill="1" applyBorder="1" applyAlignment="1">
      <alignment horizontal="left" vertical="center" indent="1"/>
    </xf>
    <xf numFmtId="0" fontId="12" fillId="10" borderId="1" xfId="9" applyFill="1" applyBorder="1" applyAlignment="1">
      <alignment horizontal="left" vertical="center" indent="1"/>
    </xf>
    <xf numFmtId="0" fontId="12" fillId="9" borderId="3" xfId="9" applyFill="1" applyBorder="1" applyAlignment="1">
      <alignment horizontal="left" vertical="center" indent="1"/>
    </xf>
    <xf numFmtId="0" fontId="12" fillId="9" borderId="4" xfId="9" applyFill="1" applyBorder="1" applyAlignment="1">
      <alignment horizontal="left" vertical="center" indent="1"/>
    </xf>
    <xf numFmtId="0" fontId="12" fillId="9" borderId="5" xfId="9" applyFill="1" applyBorder="1" applyAlignment="1">
      <alignment horizontal="left" vertical="center" indent="1"/>
    </xf>
    <xf numFmtId="0" fontId="0" fillId="5" borderId="0" xfId="0" applyFont="1" applyFill="1" applyAlignment="1">
      <alignment horizontal="left" vertical="top" wrapText="1"/>
    </xf>
    <xf numFmtId="0" fontId="10" fillId="5" borderId="0" xfId="0" applyFont="1" applyFill="1" applyAlignment="1">
      <alignment horizontal="center" vertical="center"/>
    </xf>
    <xf numFmtId="0" fontId="17" fillId="5" borderId="0" xfId="0" applyFont="1" applyFill="1" applyAlignment="1">
      <alignment horizontal="center" vertical="center"/>
    </xf>
    <xf numFmtId="0" fontId="17" fillId="5" borderId="0" xfId="0" applyFont="1" applyFill="1" applyBorder="1" applyAlignment="1">
      <alignment horizontal="center" vertical="center"/>
    </xf>
    <xf numFmtId="0" fontId="12" fillId="5" borderId="0" xfId="9" applyFill="1" applyBorder="1" applyAlignment="1">
      <alignment horizontal="left" vertical="center" wrapText="1"/>
    </xf>
    <xf numFmtId="0" fontId="1" fillId="0" borderId="1" xfId="24" applyBorder="1"/>
    <xf numFmtId="167" fontId="1" fillId="0" borderId="1" xfId="24" applyNumberFormat="1" applyBorder="1"/>
    <xf numFmtId="168" fontId="1" fillId="0" borderId="1" xfId="24" applyNumberFormat="1" applyBorder="1"/>
    <xf numFmtId="169" fontId="1" fillId="0" borderId="1" xfId="24" applyNumberFormat="1" applyBorder="1"/>
    <xf numFmtId="3" fontId="1" fillId="0" borderId="1" xfId="24" applyNumberFormat="1" applyBorder="1"/>
    <xf numFmtId="0" fontId="16" fillId="5" borderId="1" xfId="0" applyFont="1" applyFill="1" applyBorder="1" applyAlignment="1">
      <alignment horizontal="left"/>
    </xf>
    <xf numFmtId="0" fontId="6" fillId="5" borderId="1" xfId="0" applyFont="1" applyFill="1" applyBorder="1" applyAlignment="1">
      <alignment horizontal="left"/>
    </xf>
  </cellXfs>
  <cellStyles count="25">
    <cellStyle name="60% - Énfasis4 2" xfId="8"/>
    <cellStyle name="Buena 2" xfId="7"/>
    <cellStyle name="Énfasis1 2" xfId="5"/>
    <cellStyle name="Hipervínculo" xfId="9" builtinId="8"/>
    <cellStyle name="Millares" xfId="10" builtinId="3"/>
    <cellStyle name="Millares 2" xfId="2"/>
    <cellStyle name="Millares 2 2" xfId="19"/>
    <cellStyle name="Millares 2 3" xfId="15"/>
    <cellStyle name="Millares 3" xfId="18"/>
    <cellStyle name="Millares 4" xfId="12"/>
    <cellStyle name="Moneda" xfId="21" builtinId="4"/>
    <cellStyle name="Moneda 2" xfId="3"/>
    <cellStyle name="Moneda 2 2" xfId="16"/>
    <cellStyle name="Normal" xfId="0" builtinId="0"/>
    <cellStyle name="Normal 2" xfId="1"/>
    <cellStyle name="Normal 2 2" xfId="14"/>
    <cellStyle name="Normal 3" xfId="6"/>
    <cellStyle name="Normal 4" xfId="13"/>
    <cellStyle name="Normal 5" xfId="11"/>
    <cellStyle name="Normal 6" xfId="20"/>
    <cellStyle name="Normal 7" xfId="22"/>
    <cellStyle name="Normal 8" xfId="24"/>
    <cellStyle name="Porcentaje" xfId="23" builtinId="5"/>
    <cellStyle name="Porcentaje 2" xfId="4"/>
    <cellStyle name="Porcentaje 2 2"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5.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C"/>
              <a:t>Tiempo</a:t>
            </a:r>
            <a:r>
              <a:rPr lang="es-EC" baseline="0"/>
              <a:t> del pago del Seguro de Depósitos por Sector en el tiempo</a:t>
            </a:r>
            <a:endParaRPr lang="es-EC"/>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C"/>
        </a:p>
      </c:txPr>
    </c:title>
    <c:autoTitleDeleted val="0"/>
    <c:plotArea>
      <c:layout/>
      <c:bubbleChart>
        <c:varyColors val="0"/>
        <c:ser>
          <c:idx val="0"/>
          <c:order val="0"/>
          <c:tx>
            <c:strRef>
              <c:f>Cifras!$M$27</c:f>
              <c:strCache>
                <c:ptCount val="1"/>
                <c:pt idx="0">
                  <c:v>Costo contingente</c:v>
                </c:pt>
              </c:strCache>
            </c:strRef>
          </c:tx>
          <c:spPr>
            <a:solidFill>
              <a:schemeClr val="accent1"/>
            </a:solidFill>
            <a:ln>
              <a:solidFill>
                <a:schemeClr val="accent1"/>
              </a:solidFill>
            </a:ln>
            <a:effectLst/>
          </c:spPr>
          <c:invertIfNegative val="0"/>
          <c:dPt>
            <c:idx val="155"/>
            <c:invertIfNegative val="0"/>
            <c:bubble3D val="1"/>
            <c:spPr>
              <a:solidFill>
                <a:srgbClr val="00B050"/>
              </a:solidFill>
              <a:ln>
                <a:solidFill>
                  <a:schemeClr val="accent1"/>
                </a:solidFill>
              </a:ln>
              <a:effectLst/>
            </c:spPr>
          </c:dPt>
          <c:dPt>
            <c:idx val="156"/>
            <c:invertIfNegative val="0"/>
            <c:bubble3D val="1"/>
            <c:spPr>
              <a:solidFill>
                <a:srgbClr val="00B050"/>
              </a:solidFill>
              <a:ln>
                <a:solidFill>
                  <a:schemeClr val="accent1"/>
                </a:solidFill>
              </a:ln>
              <a:effectLst/>
            </c:spPr>
          </c:dPt>
          <c:dPt>
            <c:idx val="157"/>
            <c:invertIfNegative val="0"/>
            <c:bubble3D val="1"/>
            <c:spPr>
              <a:solidFill>
                <a:srgbClr val="00B050"/>
              </a:solidFill>
              <a:ln>
                <a:solidFill>
                  <a:schemeClr val="accent1"/>
                </a:solidFill>
              </a:ln>
              <a:effectLst/>
            </c:spPr>
          </c:dPt>
          <c:dPt>
            <c:idx val="187"/>
            <c:invertIfNegative val="0"/>
            <c:bubble3D val="1"/>
            <c:spPr>
              <a:solidFill>
                <a:srgbClr val="00B050"/>
              </a:solidFill>
              <a:ln>
                <a:solidFill>
                  <a:schemeClr val="accent1"/>
                </a:solidFill>
              </a:ln>
              <a:effectLst/>
            </c:spPr>
          </c:dPt>
          <c:dPt>
            <c:idx val="188"/>
            <c:invertIfNegative val="0"/>
            <c:bubble3D val="1"/>
            <c:spPr>
              <a:solidFill>
                <a:srgbClr val="00B050"/>
              </a:solidFill>
              <a:ln>
                <a:solidFill>
                  <a:schemeClr val="accent1"/>
                </a:solidFill>
              </a:ln>
              <a:effectLst/>
            </c:spPr>
          </c:dPt>
          <c:dPt>
            <c:idx val="189"/>
            <c:invertIfNegative val="0"/>
            <c:bubble3D val="1"/>
            <c:spPr>
              <a:solidFill>
                <a:srgbClr val="00B050"/>
              </a:solidFill>
              <a:ln>
                <a:solidFill>
                  <a:schemeClr val="accent1"/>
                </a:solidFill>
              </a:ln>
              <a:effectLst/>
            </c:spPr>
          </c:dPt>
          <c:xVal>
            <c:numRef>
              <c:f>Cifras!$D$28:$D$217</c:f>
              <c:numCache>
                <c:formatCode>mmm\-yy</c:formatCode>
                <c:ptCount val="190"/>
                <c:pt idx="0">
                  <c:v>42453</c:v>
                </c:pt>
                <c:pt idx="1">
                  <c:v>42506</c:v>
                </c:pt>
                <c:pt idx="2">
                  <c:v>42507</c:v>
                </c:pt>
                <c:pt idx="3">
                  <c:v>41445</c:v>
                </c:pt>
                <c:pt idx="4">
                  <c:v>41553</c:v>
                </c:pt>
                <c:pt idx="5">
                  <c:v>41787</c:v>
                </c:pt>
                <c:pt idx="6">
                  <c:v>41528</c:v>
                </c:pt>
                <c:pt idx="7">
                  <c:v>42298</c:v>
                </c:pt>
                <c:pt idx="8">
                  <c:v>42445</c:v>
                </c:pt>
                <c:pt idx="9">
                  <c:v>41437</c:v>
                </c:pt>
                <c:pt idx="10">
                  <c:v>41568</c:v>
                </c:pt>
                <c:pt idx="11">
                  <c:v>42345</c:v>
                </c:pt>
                <c:pt idx="12">
                  <c:v>42516</c:v>
                </c:pt>
                <c:pt idx="13">
                  <c:v>42298</c:v>
                </c:pt>
                <c:pt idx="14">
                  <c:v>41530</c:v>
                </c:pt>
                <c:pt idx="15">
                  <c:v>41866</c:v>
                </c:pt>
                <c:pt idx="16">
                  <c:v>41555</c:v>
                </c:pt>
                <c:pt idx="17">
                  <c:v>43138</c:v>
                </c:pt>
                <c:pt idx="18">
                  <c:v>41779</c:v>
                </c:pt>
                <c:pt idx="19">
                  <c:v>41666</c:v>
                </c:pt>
                <c:pt idx="20">
                  <c:v>42551</c:v>
                </c:pt>
                <c:pt idx="21">
                  <c:v>42516</c:v>
                </c:pt>
                <c:pt idx="22">
                  <c:v>42520</c:v>
                </c:pt>
                <c:pt idx="23">
                  <c:v>42450</c:v>
                </c:pt>
                <c:pt idx="24">
                  <c:v>42506</c:v>
                </c:pt>
                <c:pt idx="25">
                  <c:v>43265</c:v>
                </c:pt>
                <c:pt idx="26">
                  <c:v>43265</c:v>
                </c:pt>
                <c:pt idx="27">
                  <c:v>42506</c:v>
                </c:pt>
                <c:pt idx="28">
                  <c:v>42451</c:v>
                </c:pt>
                <c:pt idx="29">
                  <c:v>41724</c:v>
                </c:pt>
                <c:pt idx="30">
                  <c:v>42488</c:v>
                </c:pt>
                <c:pt idx="31">
                  <c:v>42507</c:v>
                </c:pt>
                <c:pt idx="32">
                  <c:v>42550</c:v>
                </c:pt>
                <c:pt idx="33">
                  <c:v>42520</c:v>
                </c:pt>
                <c:pt idx="34">
                  <c:v>43361</c:v>
                </c:pt>
                <c:pt idx="35">
                  <c:v>42506</c:v>
                </c:pt>
                <c:pt idx="36">
                  <c:v>42465</c:v>
                </c:pt>
                <c:pt idx="37">
                  <c:v>42535</c:v>
                </c:pt>
                <c:pt idx="38">
                  <c:v>42535</c:v>
                </c:pt>
                <c:pt idx="39">
                  <c:v>42535</c:v>
                </c:pt>
                <c:pt idx="40">
                  <c:v>42520</c:v>
                </c:pt>
                <c:pt idx="41">
                  <c:v>42514</c:v>
                </c:pt>
                <c:pt idx="42">
                  <c:v>42550</c:v>
                </c:pt>
                <c:pt idx="43">
                  <c:v>42542</c:v>
                </c:pt>
                <c:pt idx="44">
                  <c:v>42550</c:v>
                </c:pt>
                <c:pt idx="45">
                  <c:v>42298</c:v>
                </c:pt>
                <c:pt idx="46">
                  <c:v>42550</c:v>
                </c:pt>
                <c:pt idx="47">
                  <c:v>42550</c:v>
                </c:pt>
                <c:pt idx="48">
                  <c:v>42576</c:v>
                </c:pt>
                <c:pt idx="49">
                  <c:v>42585</c:v>
                </c:pt>
                <c:pt idx="50">
                  <c:v>41738</c:v>
                </c:pt>
                <c:pt idx="51">
                  <c:v>42555</c:v>
                </c:pt>
                <c:pt idx="52">
                  <c:v>41738</c:v>
                </c:pt>
                <c:pt idx="53">
                  <c:v>42550</c:v>
                </c:pt>
                <c:pt idx="54">
                  <c:v>42542</c:v>
                </c:pt>
                <c:pt idx="55">
                  <c:v>42520</c:v>
                </c:pt>
                <c:pt idx="56">
                  <c:v>42535</c:v>
                </c:pt>
                <c:pt idx="57">
                  <c:v>43755</c:v>
                </c:pt>
                <c:pt idx="58">
                  <c:v>42451</c:v>
                </c:pt>
                <c:pt idx="59">
                  <c:v>42520</c:v>
                </c:pt>
                <c:pt idx="60">
                  <c:v>42733</c:v>
                </c:pt>
                <c:pt idx="61">
                  <c:v>42458</c:v>
                </c:pt>
                <c:pt idx="62">
                  <c:v>42514</c:v>
                </c:pt>
                <c:pt idx="63">
                  <c:v>43165</c:v>
                </c:pt>
                <c:pt idx="64">
                  <c:v>42550</c:v>
                </c:pt>
                <c:pt idx="65">
                  <c:v>42551</c:v>
                </c:pt>
                <c:pt idx="66">
                  <c:v>41857</c:v>
                </c:pt>
                <c:pt idx="67">
                  <c:v>41857</c:v>
                </c:pt>
                <c:pt idx="68">
                  <c:v>42551</c:v>
                </c:pt>
                <c:pt idx="69">
                  <c:v>42450</c:v>
                </c:pt>
                <c:pt idx="70">
                  <c:v>42465</c:v>
                </c:pt>
                <c:pt idx="71">
                  <c:v>42451</c:v>
                </c:pt>
                <c:pt idx="72">
                  <c:v>42453</c:v>
                </c:pt>
                <c:pt idx="73">
                  <c:v>42551</c:v>
                </c:pt>
                <c:pt idx="74">
                  <c:v>42551</c:v>
                </c:pt>
                <c:pt idx="75">
                  <c:v>42544</c:v>
                </c:pt>
                <c:pt idx="76">
                  <c:v>42563</c:v>
                </c:pt>
                <c:pt idx="77">
                  <c:v>41809</c:v>
                </c:pt>
                <c:pt idx="78">
                  <c:v>43542</c:v>
                </c:pt>
                <c:pt idx="79">
                  <c:v>42550</c:v>
                </c:pt>
                <c:pt idx="80">
                  <c:v>42762</c:v>
                </c:pt>
                <c:pt idx="81">
                  <c:v>41739</c:v>
                </c:pt>
                <c:pt idx="82">
                  <c:v>42453</c:v>
                </c:pt>
                <c:pt idx="83">
                  <c:v>42944</c:v>
                </c:pt>
                <c:pt idx="84">
                  <c:v>42298</c:v>
                </c:pt>
                <c:pt idx="85">
                  <c:v>42580</c:v>
                </c:pt>
                <c:pt idx="86">
                  <c:v>42094</c:v>
                </c:pt>
                <c:pt idx="87">
                  <c:v>42551</c:v>
                </c:pt>
                <c:pt idx="88">
                  <c:v>42451</c:v>
                </c:pt>
                <c:pt idx="89">
                  <c:v>42520</c:v>
                </c:pt>
                <c:pt idx="90">
                  <c:v>41768</c:v>
                </c:pt>
                <c:pt idx="91">
                  <c:v>42774</c:v>
                </c:pt>
                <c:pt idx="92">
                  <c:v>41975</c:v>
                </c:pt>
                <c:pt idx="93">
                  <c:v>43090</c:v>
                </c:pt>
                <c:pt idx="94">
                  <c:v>42535</c:v>
                </c:pt>
                <c:pt idx="95">
                  <c:v>42965</c:v>
                </c:pt>
                <c:pt idx="96">
                  <c:v>43741</c:v>
                </c:pt>
                <c:pt idx="97">
                  <c:v>42367</c:v>
                </c:pt>
                <c:pt idx="98">
                  <c:v>42733</c:v>
                </c:pt>
                <c:pt idx="99">
                  <c:v>42453</c:v>
                </c:pt>
                <c:pt idx="100">
                  <c:v>42949</c:v>
                </c:pt>
                <c:pt idx="101">
                  <c:v>42643</c:v>
                </c:pt>
                <c:pt idx="102">
                  <c:v>42957</c:v>
                </c:pt>
                <c:pt idx="103">
                  <c:v>43000</c:v>
                </c:pt>
                <c:pt idx="104">
                  <c:v>42709</c:v>
                </c:pt>
                <c:pt idx="105">
                  <c:v>42367</c:v>
                </c:pt>
                <c:pt idx="106">
                  <c:v>43138</c:v>
                </c:pt>
                <c:pt idx="107">
                  <c:v>42445</c:v>
                </c:pt>
                <c:pt idx="108">
                  <c:v>43847</c:v>
                </c:pt>
                <c:pt idx="109">
                  <c:v>42657</c:v>
                </c:pt>
                <c:pt idx="110">
                  <c:v>41809</c:v>
                </c:pt>
                <c:pt idx="111">
                  <c:v>41809</c:v>
                </c:pt>
                <c:pt idx="112">
                  <c:v>42692</c:v>
                </c:pt>
                <c:pt idx="113">
                  <c:v>43056</c:v>
                </c:pt>
                <c:pt idx="114">
                  <c:v>42832</c:v>
                </c:pt>
                <c:pt idx="115">
                  <c:v>43000</c:v>
                </c:pt>
                <c:pt idx="116">
                  <c:v>42762</c:v>
                </c:pt>
                <c:pt idx="117">
                  <c:v>42804</c:v>
                </c:pt>
                <c:pt idx="118">
                  <c:v>42733</c:v>
                </c:pt>
                <c:pt idx="119">
                  <c:v>42520</c:v>
                </c:pt>
                <c:pt idx="120">
                  <c:v>42445</c:v>
                </c:pt>
                <c:pt idx="121">
                  <c:v>42675</c:v>
                </c:pt>
                <c:pt idx="122">
                  <c:v>42733</c:v>
                </c:pt>
                <c:pt idx="123">
                  <c:v>43098</c:v>
                </c:pt>
                <c:pt idx="124">
                  <c:v>43097</c:v>
                </c:pt>
                <c:pt idx="125">
                  <c:v>42298</c:v>
                </c:pt>
                <c:pt idx="126">
                  <c:v>42445</c:v>
                </c:pt>
                <c:pt idx="127">
                  <c:v>42367</c:v>
                </c:pt>
                <c:pt idx="128">
                  <c:v>42563</c:v>
                </c:pt>
                <c:pt idx="129">
                  <c:v>42459</c:v>
                </c:pt>
                <c:pt idx="130">
                  <c:v>42453</c:v>
                </c:pt>
                <c:pt idx="131">
                  <c:v>43090</c:v>
                </c:pt>
                <c:pt idx="132">
                  <c:v>43138</c:v>
                </c:pt>
                <c:pt idx="133">
                  <c:v>43301</c:v>
                </c:pt>
                <c:pt idx="134">
                  <c:v>43314</c:v>
                </c:pt>
                <c:pt idx="135">
                  <c:v>42675</c:v>
                </c:pt>
                <c:pt idx="136">
                  <c:v>43355</c:v>
                </c:pt>
                <c:pt idx="137">
                  <c:v>43615</c:v>
                </c:pt>
                <c:pt idx="138">
                  <c:v>43682</c:v>
                </c:pt>
                <c:pt idx="139">
                  <c:v>42733</c:v>
                </c:pt>
                <c:pt idx="140">
                  <c:v>43615</c:v>
                </c:pt>
                <c:pt idx="141">
                  <c:v>43097</c:v>
                </c:pt>
                <c:pt idx="142">
                  <c:v>43377</c:v>
                </c:pt>
                <c:pt idx="143">
                  <c:v>42445</c:v>
                </c:pt>
                <c:pt idx="144">
                  <c:v>43153</c:v>
                </c:pt>
                <c:pt idx="145">
                  <c:v>42450</c:v>
                </c:pt>
                <c:pt idx="146">
                  <c:v>42692</c:v>
                </c:pt>
                <c:pt idx="147">
                  <c:v>43341</c:v>
                </c:pt>
                <c:pt idx="148">
                  <c:v>43070</c:v>
                </c:pt>
                <c:pt idx="149">
                  <c:v>42951</c:v>
                </c:pt>
                <c:pt idx="150">
                  <c:v>43328</c:v>
                </c:pt>
                <c:pt idx="151">
                  <c:v>43265</c:v>
                </c:pt>
                <c:pt idx="152">
                  <c:v>43272</c:v>
                </c:pt>
                <c:pt idx="153">
                  <c:v>43385</c:v>
                </c:pt>
                <c:pt idx="154">
                  <c:v>42144</c:v>
                </c:pt>
                <c:pt idx="155">
                  <c:v>43343</c:v>
                </c:pt>
                <c:pt idx="156">
                  <c:v>43489</c:v>
                </c:pt>
                <c:pt idx="157">
                  <c:v>42909</c:v>
                </c:pt>
                <c:pt idx="158">
                  <c:v>43229</c:v>
                </c:pt>
                <c:pt idx="159">
                  <c:v>42972</c:v>
                </c:pt>
                <c:pt idx="160">
                  <c:v>43090</c:v>
                </c:pt>
                <c:pt idx="161">
                  <c:v>42951</c:v>
                </c:pt>
                <c:pt idx="162">
                  <c:v>43594</c:v>
                </c:pt>
                <c:pt idx="163">
                  <c:v>44035</c:v>
                </c:pt>
                <c:pt idx="164">
                  <c:v>42916</c:v>
                </c:pt>
                <c:pt idx="165">
                  <c:v>43368</c:v>
                </c:pt>
                <c:pt idx="166">
                  <c:v>44000</c:v>
                </c:pt>
                <c:pt idx="167">
                  <c:v>43396</c:v>
                </c:pt>
                <c:pt idx="168">
                  <c:v>43810</c:v>
                </c:pt>
                <c:pt idx="169">
                  <c:v>44013</c:v>
                </c:pt>
                <c:pt idx="170">
                  <c:v>42144</c:v>
                </c:pt>
                <c:pt idx="171">
                  <c:v>42025</c:v>
                </c:pt>
                <c:pt idx="172">
                  <c:v>42083</c:v>
                </c:pt>
                <c:pt idx="173">
                  <c:v>43851</c:v>
                </c:pt>
                <c:pt idx="174">
                  <c:v>43558</c:v>
                </c:pt>
                <c:pt idx="175">
                  <c:v>42240</c:v>
                </c:pt>
                <c:pt idx="176">
                  <c:v>43873</c:v>
                </c:pt>
                <c:pt idx="177">
                  <c:v>41739</c:v>
                </c:pt>
                <c:pt idx="178">
                  <c:v>43851</c:v>
                </c:pt>
                <c:pt idx="179">
                  <c:v>41739</c:v>
                </c:pt>
                <c:pt idx="180">
                  <c:v>41800</c:v>
                </c:pt>
                <c:pt idx="181">
                  <c:v>42240</c:v>
                </c:pt>
                <c:pt idx="182">
                  <c:v>43076</c:v>
                </c:pt>
                <c:pt idx="183">
                  <c:v>42669</c:v>
                </c:pt>
                <c:pt idx="184">
                  <c:v>43851</c:v>
                </c:pt>
                <c:pt idx="185">
                  <c:v>42748</c:v>
                </c:pt>
                <c:pt idx="186">
                  <c:v>42884</c:v>
                </c:pt>
                <c:pt idx="187" formatCode="yyyy\-mm\-dd">
                  <c:v>42534</c:v>
                </c:pt>
                <c:pt idx="188" formatCode="yyyy\-mm\-dd">
                  <c:v>41350</c:v>
                </c:pt>
                <c:pt idx="189" formatCode="yyyy\-mm\-dd">
                  <c:v>41876</c:v>
                </c:pt>
              </c:numCache>
            </c:numRef>
          </c:xVal>
          <c:yVal>
            <c:numRef>
              <c:f>Cifras!$R$28:$R$217</c:f>
              <c:numCache>
                <c:formatCode>General</c:formatCode>
                <c:ptCount val="190"/>
                <c:pt idx="0">
                  <c:v>827</c:v>
                </c:pt>
                <c:pt idx="1">
                  <c:v>588</c:v>
                </c:pt>
                <c:pt idx="2">
                  <c:v>520</c:v>
                </c:pt>
                <c:pt idx="3">
                  <c:v>510</c:v>
                </c:pt>
                <c:pt idx="4">
                  <c:v>511</c:v>
                </c:pt>
                <c:pt idx="5">
                  <c:v>442</c:v>
                </c:pt>
                <c:pt idx="6">
                  <c:v>443</c:v>
                </c:pt>
                <c:pt idx="7">
                  <c:v>410</c:v>
                </c:pt>
                <c:pt idx="8">
                  <c:v>364</c:v>
                </c:pt>
                <c:pt idx="9">
                  <c:v>344</c:v>
                </c:pt>
                <c:pt idx="10">
                  <c:v>359</c:v>
                </c:pt>
                <c:pt idx="11">
                  <c:v>360</c:v>
                </c:pt>
                <c:pt idx="12">
                  <c:v>345</c:v>
                </c:pt>
                <c:pt idx="13">
                  <c:v>334</c:v>
                </c:pt>
                <c:pt idx="14">
                  <c:v>363</c:v>
                </c:pt>
                <c:pt idx="15">
                  <c:v>337</c:v>
                </c:pt>
                <c:pt idx="16">
                  <c:v>335</c:v>
                </c:pt>
                <c:pt idx="17">
                  <c:v>321</c:v>
                </c:pt>
                <c:pt idx="18">
                  <c:v>300</c:v>
                </c:pt>
                <c:pt idx="19">
                  <c:v>287</c:v>
                </c:pt>
                <c:pt idx="20">
                  <c:v>283</c:v>
                </c:pt>
                <c:pt idx="21">
                  <c:v>269</c:v>
                </c:pt>
                <c:pt idx="22">
                  <c:v>267</c:v>
                </c:pt>
                <c:pt idx="23">
                  <c:v>258</c:v>
                </c:pt>
                <c:pt idx="24">
                  <c:v>259</c:v>
                </c:pt>
                <c:pt idx="25">
                  <c:v>246</c:v>
                </c:pt>
                <c:pt idx="26">
                  <c:v>246</c:v>
                </c:pt>
                <c:pt idx="27">
                  <c:v>246</c:v>
                </c:pt>
                <c:pt idx="28">
                  <c:v>237</c:v>
                </c:pt>
                <c:pt idx="29">
                  <c:v>249</c:v>
                </c:pt>
                <c:pt idx="30">
                  <c:v>235</c:v>
                </c:pt>
                <c:pt idx="31">
                  <c:v>227</c:v>
                </c:pt>
                <c:pt idx="32">
                  <c:v>228</c:v>
                </c:pt>
                <c:pt idx="33">
                  <c:v>220</c:v>
                </c:pt>
                <c:pt idx="34">
                  <c:v>217</c:v>
                </c:pt>
                <c:pt idx="35">
                  <c:v>223</c:v>
                </c:pt>
                <c:pt idx="36">
                  <c:v>215</c:v>
                </c:pt>
                <c:pt idx="37">
                  <c:v>215</c:v>
                </c:pt>
                <c:pt idx="38">
                  <c:v>218</c:v>
                </c:pt>
                <c:pt idx="39">
                  <c:v>209</c:v>
                </c:pt>
                <c:pt idx="40">
                  <c:v>214</c:v>
                </c:pt>
                <c:pt idx="41">
                  <c:v>212</c:v>
                </c:pt>
                <c:pt idx="42">
                  <c:v>205</c:v>
                </c:pt>
                <c:pt idx="43">
                  <c:v>204</c:v>
                </c:pt>
                <c:pt idx="44">
                  <c:v>206</c:v>
                </c:pt>
                <c:pt idx="45">
                  <c:v>209</c:v>
                </c:pt>
                <c:pt idx="46">
                  <c:v>199</c:v>
                </c:pt>
                <c:pt idx="47">
                  <c:v>205</c:v>
                </c:pt>
                <c:pt idx="48">
                  <c:v>209</c:v>
                </c:pt>
                <c:pt idx="49">
                  <c:v>205</c:v>
                </c:pt>
                <c:pt idx="50">
                  <c:v>203</c:v>
                </c:pt>
                <c:pt idx="51">
                  <c:v>195</c:v>
                </c:pt>
                <c:pt idx="52">
                  <c:v>202</c:v>
                </c:pt>
                <c:pt idx="53">
                  <c:v>196</c:v>
                </c:pt>
                <c:pt idx="54">
                  <c:v>202</c:v>
                </c:pt>
                <c:pt idx="55">
                  <c:v>188</c:v>
                </c:pt>
                <c:pt idx="56">
                  <c:v>189</c:v>
                </c:pt>
                <c:pt idx="57">
                  <c:v>184</c:v>
                </c:pt>
                <c:pt idx="58">
                  <c:v>185</c:v>
                </c:pt>
                <c:pt idx="59">
                  <c:v>187</c:v>
                </c:pt>
                <c:pt idx="60">
                  <c:v>180</c:v>
                </c:pt>
                <c:pt idx="61">
                  <c:v>180</c:v>
                </c:pt>
                <c:pt idx="62">
                  <c:v>180</c:v>
                </c:pt>
                <c:pt idx="63">
                  <c:v>182</c:v>
                </c:pt>
                <c:pt idx="64">
                  <c:v>191</c:v>
                </c:pt>
                <c:pt idx="65">
                  <c:v>185</c:v>
                </c:pt>
                <c:pt idx="66">
                  <c:v>208</c:v>
                </c:pt>
                <c:pt idx="67">
                  <c:v>208</c:v>
                </c:pt>
                <c:pt idx="68">
                  <c:v>185</c:v>
                </c:pt>
                <c:pt idx="69">
                  <c:v>179</c:v>
                </c:pt>
                <c:pt idx="70">
                  <c:v>172</c:v>
                </c:pt>
                <c:pt idx="71">
                  <c:v>176</c:v>
                </c:pt>
                <c:pt idx="72">
                  <c:v>174</c:v>
                </c:pt>
                <c:pt idx="73">
                  <c:v>173</c:v>
                </c:pt>
                <c:pt idx="74">
                  <c:v>164</c:v>
                </c:pt>
                <c:pt idx="75">
                  <c:v>169</c:v>
                </c:pt>
                <c:pt idx="76">
                  <c:v>172</c:v>
                </c:pt>
                <c:pt idx="77">
                  <c:v>161</c:v>
                </c:pt>
                <c:pt idx="78">
                  <c:v>160</c:v>
                </c:pt>
                <c:pt idx="79">
                  <c:v>167</c:v>
                </c:pt>
                <c:pt idx="80">
                  <c:v>156</c:v>
                </c:pt>
                <c:pt idx="81">
                  <c:v>173</c:v>
                </c:pt>
                <c:pt idx="82">
                  <c:v>151</c:v>
                </c:pt>
                <c:pt idx="83">
                  <c:v>160</c:v>
                </c:pt>
                <c:pt idx="84">
                  <c:v>151</c:v>
                </c:pt>
                <c:pt idx="85">
                  <c:v>192</c:v>
                </c:pt>
                <c:pt idx="86">
                  <c:v>144</c:v>
                </c:pt>
                <c:pt idx="87">
                  <c:v>152</c:v>
                </c:pt>
                <c:pt idx="88">
                  <c:v>161</c:v>
                </c:pt>
                <c:pt idx="89">
                  <c:v>146</c:v>
                </c:pt>
                <c:pt idx="90">
                  <c:v>146</c:v>
                </c:pt>
                <c:pt idx="91">
                  <c:v>143</c:v>
                </c:pt>
                <c:pt idx="92">
                  <c:v>148</c:v>
                </c:pt>
                <c:pt idx="93">
                  <c:v>148</c:v>
                </c:pt>
                <c:pt idx="94">
                  <c:v>138</c:v>
                </c:pt>
                <c:pt idx="95">
                  <c:v>143</c:v>
                </c:pt>
                <c:pt idx="96">
                  <c:v>133</c:v>
                </c:pt>
                <c:pt idx="97">
                  <c:v>138</c:v>
                </c:pt>
                <c:pt idx="98">
                  <c:v>142</c:v>
                </c:pt>
                <c:pt idx="99">
                  <c:v>139</c:v>
                </c:pt>
                <c:pt idx="100">
                  <c:v>135</c:v>
                </c:pt>
                <c:pt idx="101">
                  <c:v>131</c:v>
                </c:pt>
                <c:pt idx="102">
                  <c:v>126</c:v>
                </c:pt>
                <c:pt idx="103">
                  <c:v>132</c:v>
                </c:pt>
                <c:pt idx="104">
                  <c:v>139</c:v>
                </c:pt>
                <c:pt idx="105">
                  <c:v>125</c:v>
                </c:pt>
                <c:pt idx="106">
                  <c:v>129</c:v>
                </c:pt>
                <c:pt idx="107">
                  <c:v>119</c:v>
                </c:pt>
                <c:pt idx="108">
                  <c:v>116</c:v>
                </c:pt>
                <c:pt idx="109">
                  <c:v>130</c:v>
                </c:pt>
                <c:pt idx="110">
                  <c:v>133</c:v>
                </c:pt>
                <c:pt idx="111">
                  <c:v>133</c:v>
                </c:pt>
                <c:pt idx="112">
                  <c:v>125</c:v>
                </c:pt>
                <c:pt idx="113">
                  <c:v>122</c:v>
                </c:pt>
                <c:pt idx="114">
                  <c:v>116</c:v>
                </c:pt>
                <c:pt idx="115">
                  <c:v>122</c:v>
                </c:pt>
                <c:pt idx="116">
                  <c:v>123</c:v>
                </c:pt>
                <c:pt idx="117">
                  <c:v>118</c:v>
                </c:pt>
                <c:pt idx="118">
                  <c:v>115</c:v>
                </c:pt>
                <c:pt idx="119">
                  <c:v>105</c:v>
                </c:pt>
                <c:pt idx="120">
                  <c:v>114</c:v>
                </c:pt>
                <c:pt idx="121">
                  <c:v>116</c:v>
                </c:pt>
                <c:pt idx="122">
                  <c:v>114</c:v>
                </c:pt>
                <c:pt idx="123">
                  <c:v>110</c:v>
                </c:pt>
                <c:pt idx="124">
                  <c:v>106</c:v>
                </c:pt>
                <c:pt idx="125">
                  <c:v>111</c:v>
                </c:pt>
                <c:pt idx="126">
                  <c:v>107</c:v>
                </c:pt>
                <c:pt idx="127">
                  <c:v>99</c:v>
                </c:pt>
                <c:pt idx="128">
                  <c:v>100</c:v>
                </c:pt>
                <c:pt idx="129">
                  <c:v>101</c:v>
                </c:pt>
                <c:pt idx="130">
                  <c:v>106</c:v>
                </c:pt>
                <c:pt idx="131">
                  <c:v>98</c:v>
                </c:pt>
                <c:pt idx="132">
                  <c:v>96</c:v>
                </c:pt>
                <c:pt idx="133">
                  <c:v>96</c:v>
                </c:pt>
                <c:pt idx="134">
                  <c:v>95</c:v>
                </c:pt>
                <c:pt idx="135">
                  <c:v>95</c:v>
                </c:pt>
                <c:pt idx="136">
                  <c:v>96</c:v>
                </c:pt>
                <c:pt idx="137">
                  <c:v>92</c:v>
                </c:pt>
                <c:pt idx="138">
                  <c:v>90</c:v>
                </c:pt>
                <c:pt idx="139">
                  <c:v>96</c:v>
                </c:pt>
                <c:pt idx="140">
                  <c:v>82</c:v>
                </c:pt>
                <c:pt idx="141">
                  <c:v>88</c:v>
                </c:pt>
                <c:pt idx="142">
                  <c:v>86</c:v>
                </c:pt>
                <c:pt idx="143">
                  <c:v>93</c:v>
                </c:pt>
                <c:pt idx="144">
                  <c:v>87</c:v>
                </c:pt>
                <c:pt idx="145">
                  <c:v>91</c:v>
                </c:pt>
                <c:pt idx="146">
                  <c:v>87</c:v>
                </c:pt>
                <c:pt idx="147">
                  <c:v>81</c:v>
                </c:pt>
                <c:pt idx="148">
                  <c:v>84</c:v>
                </c:pt>
                <c:pt idx="149">
                  <c:v>81</c:v>
                </c:pt>
                <c:pt idx="150">
                  <c:v>80</c:v>
                </c:pt>
                <c:pt idx="151">
                  <c:v>87</c:v>
                </c:pt>
                <c:pt idx="152">
                  <c:v>86</c:v>
                </c:pt>
                <c:pt idx="153">
                  <c:v>81</c:v>
                </c:pt>
                <c:pt idx="154">
                  <c:v>74</c:v>
                </c:pt>
                <c:pt idx="155">
                  <c:v>76</c:v>
                </c:pt>
                <c:pt idx="156">
                  <c:v>72</c:v>
                </c:pt>
                <c:pt idx="157">
                  <c:v>71</c:v>
                </c:pt>
                <c:pt idx="158">
                  <c:v>70</c:v>
                </c:pt>
                <c:pt idx="159">
                  <c:v>76</c:v>
                </c:pt>
                <c:pt idx="160">
                  <c:v>71</c:v>
                </c:pt>
                <c:pt idx="161">
                  <c:v>69</c:v>
                </c:pt>
                <c:pt idx="162">
                  <c:v>61</c:v>
                </c:pt>
                <c:pt idx="163">
                  <c:v>64</c:v>
                </c:pt>
                <c:pt idx="164">
                  <c:v>58</c:v>
                </c:pt>
                <c:pt idx="165">
                  <c:v>59</c:v>
                </c:pt>
                <c:pt idx="166">
                  <c:v>50</c:v>
                </c:pt>
                <c:pt idx="167">
                  <c:v>56</c:v>
                </c:pt>
                <c:pt idx="168">
                  <c:v>45</c:v>
                </c:pt>
                <c:pt idx="169">
                  <c:v>36</c:v>
                </c:pt>
                <c:pt idx="170">
                  <c:v>28</c:v>
                </c:pt>
                <c:pt idx="171">
                  <c:v>24</c:v>
                </c:pt>
                <c:pt idx="172">
                  <c:v>28</c:v>
                </c:pt>
                <c:pt idx="173">
                  <c:v>20</c:v>
                </c:pt>
                <c:pt idx="174">
                  <c:v>25</c:v>
                </c:pt>
                <c:pt idx="175">
                  <c:v>21</c:v>
                </c:pt>
                <c:pt idx="176">
                  <c:v>19</c:v>
                </c:pt>
                <c:pt idx="177">
                  <c:v>13</c:v>
                </c:pt>
                <c:pt idx="178">
                  <c:v>16</c:v>
                </c:pt>
                <c:pt idx="179">
                  <c:v>19</c:v>
                </c:pt>
                <c:pt idx="180">
                  <c:v>16</c:v>
                </c:pt>
                <c:pt idx="181">
                  <c:v>22</c:v>
                </c:pt>
                <c:pt idx="182">
                  <c:v>9</c:v>
                </c:pt>
                <c:pt idx="183">
                  <c:v>11</c:v>
                </c:pt>
                <c:pt idx="184">
                  <c:v>8</c:v>
                </c:pt>
                <c:pt idx="185">
                  <c:v>10</c:v>
                </c:pt>
                <c:pt idx="186">
                  <c:v>11</c:v>
                </c:pt>
                <c:pt idx="187">
                  <c:v>24</c:v>
                </c:pt>
                <c:pt idx="188">
                  <c:v>12</c:v>
                </c:pt>
                <c:pt idx="189">
                  <c:v>8</c:v>
                </c:pt>
              </c:numCache>
            </c:numRef>
          </c:yVal>
          <c:bubbleSize>
            <c:numRef>
              <c:f>Cifras!$M$28:$M$217</c:f>
              <c:numCache>
                <c:formatCode>_(* #,##0.00_);_(* \(#,##0.00\);_(* "-"??_);_(@_)</c:formatCode>
                <c:ptCount val="190"/>
                <c:pt idx="0">
                  <c:v>24563.38</c:v>
                </c:pt>
                <c:pt idx="1">
                  <c:v>2138.69</c:v>
                </c:pt>
                <c:pt idx="2">
                  <c:v>3759.59</c:v>
                </c:pt>
                <c:pt idx="3">
                  <c:v>375376.18000000791</c:v>
                </c:pt>
                <c:pt idx="4">
                  <c:v>29838.95</c:v>
                </c:pt>
                <c:pt idx="5">
                  <c:v>77923.789999999397</c:v>
                </c:pt>
                <c:pt idx="6">
                  <c:v>19765.53</c:v>
                </c:pt>
                <c:pt idx="7">
                  <c:v>1402.01</c:v>
                </c:pt>
                <c:pt idx="8">
                  <c:v>38973.300000000127</c:v>
                </c:pt>
                <c:pt idx="9">
                  <c:v>9925782.4899999946</c:v>
                </c:pt>
                <c:pt idx="10">
                  <c:v>18606.669999999991</c:v>
                </c:pt>
                <c:pt idx="11">
                  <c:v>27247.01</c:v>
                </c:pt>
                <c:pt idx="12">
                  <c:v>17331.490000000009</c:v>
                </c:pt>
                <c:pt idx="13">
                  <c:v>41115.07</c:v>
                </c:pt>
                <c:pt idx="14">
                  <c:v>258993.3899999999</c:v>
                </c:pt>
                <c:pt idx="15">
                  <c:v>23730</c:v>
                </c:pt>
                <c:pt idx="16">
                  <c:v>15809.49</c:v>
                </c:pt>
                <c:pt idx="17">
                  <c:v>47552.100000000057</c:v>
                </c:pt>
                <c:pt idx="18">
                  <c:v>1319.3</c:v>
                </c:pt>
                <c:pt idx="19">
                  <c:v>37705.93</c:v>
                </c:pt>
                <c:pt idx="20">
                  <c:v>13856.95000000001</c:v>
                </c:pt>
                <c:pt idx="21">
                  <c:v>21227.01</c:v>
                </c:pt>
                <c:pt idx="22">
                  <c:v>15344.150000000011</c:v>
                </c:pt>
                <c:pt idx="23">
                  <c:v>84061.830000000016</c:v>
                </c:pt>
                <c:pt idx="24">
                  <c:v>12074.71</c:v>
                </c:pt>
                <c:pt idx="25">
                  <c:v>12311.51000000002</c:v>
                </c:pt>
                <c:pt idx="26">
                  <c:v>21785.130000000019</c:v>
                </c:pt>
                <c:pt idx="27">
                  <c:v>14458.239999999991</c:v>
                </c:pt>
                <c:pt idx="28">
                  <c:v>83722.140000000043</c:v>
                </c:pt>
                <c:pt idx="29">
                  <c:v>118158.18</c:v>
                </c:pt>
                <c:pt idx="30">
                  <c:v>38143.47</c:v>
                </c:pt>
                <c:pt idx="31">
                  <c:v>6560.1300000000138</c:v>
                </c:pt>
                <c:pt idx="32">
                  <c:v>6045.2400000000016</c:v>
                </c:pt>
                <c:pt idx="33">
                  <c:v>34587.309999999969</c:v>
                </c:pt>
                <c:pt idx="34">
                  <c:v>32931.08999999996</c:v>
                </c:pt>
                <c:pt idx="35">
                  <c:v>40637.339999999997</c:v>
                </c:pt>
                <c:pt idx="36">
                  <c:v>29265.25</c:v>
                </c:pt>
                <c:pt idx="37">
                  <c:v>1145.96</c:v>
                </c:pt>
                <c:pt idx="38">
                  <c:v>61398.73</c:v>
                </c:pt>
                <c:pt idx="39">
                  <c:v>27596.509999999889</c:v>
                </c:pt>
                <c:pt idx="40">
                  <c:v>4013.2799999999961</c:v>
                </c:pt>
                <c:pt idx="41">
                  <c:v>3200</c:v>
                </c:pt>
                <c:pt idx="42">
                  <c:v>63427.709999999977</c:v>
                </c:pt>
                <c:pt idx="43">
                  <c:v>55662.85</c:v>
                </c:pt>
                <c:pt idx="44">
                  <c:v>23971.94</c:v>
                </c:pt>
                <c:pt idx="45">
                  <c:v>2942.82</c:v>
                </c:pt>
                <c:pt idx="46">
                  <c:v>26166.729999999989</c:v>
                </c:pt>
                <c:pt idx="47">
                  <c:v>85257.719999999841</c:v>
                </c:pt>
                <c:pt idx="48">
                  <c:v>16323.96</c:v>
                </c:pt>
                <c:pt idx="49">
                  <c:v>334662.57</c:v>
                </c:pt>
                <c:pt idx="50">
                  <c:v>9912.1599999999889</c:v>
                </c:pt>
                <c:pt idx="51">
                  <c:v>97910.160000000178</c:v>
                </c:pt>
                <c:pt idx="52">
                  <c:v>7727.2900000000009</c:v>
                </c:pt>
                <c:pt idx="53">
                  <c:v>23166.78</c:v>
                </c:pt>
                <c:pt idx="54">
                  <c:v>53692.23</c:v>
                </c:pt>
                <c:pt idx="55">
                  <c:v>15700.429999999989</c:v>
                </c:pt>
                <c:pt idx="56">
                  <c:v>433.76</c:v>
                </c:pt>
                <c:pt idx="57">
                  <c:v>1000</c:v>
                </c:pt>
                <c:pt idx="58">
                  <c:v>24726.749999999982</c:v>
                </c:pt>
                <c:pt idx="59">
                  <c:v>106339.86</c:v>
                </c:pt>
                <c:pt idx="60">
                  <c:v>4118.3099999999986</c:v>
                </c:pt>
                <c:pt idx="61">
                  <c:v>33934.189999999973</c:v>
                </c:pt>
                <c:pt idx="62">
                  <c:v>10510.92</c:v>
                </c:pt>
                <c:pt idx="63">
                  <c:v>21497.659999999989</c:v>
                </c:pt>
                <c:pt idx="64">
                  <c:v>21433.650000000009</c:v>
                </c:pt>
                <c:pt idx="65">
                  <c:v>39223.76999999999</c:v>
                </c:pt>
                <c:pt idx="66">
                  <c:v>22973.88</c:v>
                </c:pt>
                <c:pt idx="67">
                  <c:v>6789.0900000000038</c:v>
                </c:pt>
                <c:pt idx="68">
                  <c:v>3097.329999999999</c:v>
                </c:pt>
                <c:pt idx="69">
                  <c:v>64547.300000000047</c:v>
                </c:pt>
                <c:pt idx="70">
                  <c:v>77616.440000000046</c:v>
                </c:pt>
                <c:pt idx="71">
                  <c:v>34709.06</c:v>
                </c:pt>
                <c:pt idx="72">
                  <c:v>31401.56</c:v>
                </c:pt>
                <c:pt idx="73">
                  <c:v>78695.109999999986</c:v>
                </c:pt>
                <c:pt idx="74">
                  <c:v>82208.810000000027</c:v>
                </c:pt>
                <c:pt idx="75">
                  <c:v>263787.74</c:v>
                </c:pt>
                <c:pt idx="76">
                  <c:v>222516.06000000029</c:v>
                </c:pt>
                <c:pt idx="77">
                  <c:v>19676.64</c:v>
                </c:pt>
                <c:pt idx="78">
                  <c:v>350615.72000000038</c:v>
                </c:pt>
                <c:pt idx="79">
                  <c:v>70178.679999999964</c:v>
                </c:pt>
                <c:pt idx="80">
                  <c:v>7470</c:v>
                </c:pt>
                <c:pt idx="81">
                  <c:v>135109.18000000011</c:v>
                </c:pt>
                <c:pt idx="82">
                  <c:v>370</c:v>
                </c:pt>
                <c:pt idx="83">
                  <c:v>62112.390000000363</c:v>
                </c:pt>
                <c:pt idx="84">
                  <c:v>16225.81000000001</c:v>
                </c:pt>
                <c:pt idx="85">
                  <c:v>178816.0900000002</c:v>
                </c:pt>
                <c:pt idx="86">
                  <c:v>2640.34</c:v>
                </c:pt>
                <c:pt idx="87">
                  <c:v>7183.5399999999972</c:v>
                </c:pt>
                <c:pt idx="88">
                  <c:v>2240.4699999999998</c:v>
                </c:pt>
                <c:pt idx="89">
                  <c:v>26832.030000000039</c:v>
                </c:pt>
                <c:pt idx="90">
                  <c:v>644316.94000000053</c:v>
                </c:pt>
                <c:pt idx="91">
                  <c:v>1000</c:v>
                </c:pt>
                <c:pt idx="92">
                  <c:v>8780.4799999999977</c:v>
                </c:pt>
                <c:pt idx="93">
                  <c:v>35306.459999999992</c:v>
                </c:pt>
                <c:pt idx="94">
                  <c:v>6789.7499999999991</c:v>
                </c:pt>
                <c:pt idx="95">
                  <c:v>165933.0199999992</c:v>
                </c:pt>
                <c:pt idx="96">
                  <c:v>9571.07</c:v>
                </c:pt>
                <c:pt idx="97">
                  <c:v>118889.94</c:v>
                </c:pt>
                <c:pt idx="98">
                  <c:v>5062.7400000000007</c:v>
                </c:pt>
                <c:pt idx="99">
                  <c:v>2446.61</c:v>
                </c:pt>
                <c:pt idx="100">
                  <c:v>335624.2700000123</c:v>
                </c:pt>
                <c:pt idx="101">
                  <c:v>3899.72</c:v>
                </c:pt>
                <c:pt idx="102">
                  <c:v>2061.39</c:v>
                </c:pt>
                <c:pt idx="103">
                  <c:v>31278.21</c:v>
                </c:pt>
                <c:pt idx="104">
                  <c:v>62972.579999999944</c:v>
                </c:pt>
                <c:pt idx="105">
                  <c:v>128718.69000000029</c:v>
                </c:pt>
                <c:pt idx="106">
                  <c:v>12081.32</c:v>
                </c:pt>
                <c:pt idx="107">
                  <c:v>23028.87</c:v>
                </c:pt>
                <c:pt idx="108">
                  <c:v>25398.880000000001</c:v>
                </c:pt>
                <c:pt idx="109">
                  <c:v>155416.47000000009</c:v>
                </c:pt>
                <c:pt idx="110">
                  <c:v>39583.659999999989</c:v>
                </c:pt>
                <c:pt idx="111">
                  <c:v>6570.9699999999984</c:v>
                </c:pt>
                <c:pt idx="112">
                  <c:v>24605.91</c:v>
                </c:pt>
                <c:pt idx="113">
                  <c:v>33068.66000000004</c:v>
                </c:pt>
                <c:pt idx="114">
                  <c:v>2917.26</c:v>
                </c:pt>
                <c:pt idx="115">
                  <c:v>39473.469999999987</c:v>
                </c:pt>
                <c:pt idx="116">
                  <c:v>552403.74000000337</c:v>
                </c:pt>
                <c:pt idx="117">
                  <c:v>89683.459999999919</c:v>
                </c:pt>
                <c:pt idx="118">
                  <c:v>49302.86</c:v>
                </c:pt>
                <c:pt idx="119">
                  <c:v>6584.0700000000024</c:v>
                </c:pt>
                <c:pt idx="120">
                  <c:v>31387.62</c:v>
                </c:pt>
                <c:pt idx="121">
                  <c:v>59705.910000000113</c:v>
                </c:pt>
                <c:pt idx="122">
                  <c:v>1930.889999999999</c:v>
                </c:pt>
                <c:pt idx="123">
                  <c:v>95011.360000000044</c:v>
                </c:pt>
                <c:pt idx="124">
                  <c:v>19808.150000000001</c:v>
                </c:pt>
                <c:pt idx="125">
                  <c:v>1131.56</c:v>
                </c:pt>
                <c:pt idx="126">
                  <c:v>24107.799999999948</c:v>
                </c:pt>
                <c:pt idx="127">
                  <c:v>245309.38999999891</c:v>
                </c:pt>
                <c:pt idx="128">
                  <c:v>333274.86000000488</c:v>
                </c:pt>
                <c:pt idx="129">
                  <c:v>672108.7200000002</c:v>
                </c:pt>
                <c:pt idx="130">
                  <c:v>365302.12999999837</c:v>
                </c:pt>
                <c:pt idx="131">
                  <c:v>269704.2200000009</c:v>
                </c:pt>
                <c:pt idx="132">
                  <c:v>4488.68</c:v>
                </c:pt>
                <c:pt idx="133">
                  <c:v>33234.709999999897</c:v>
                </c:pt>
                <c:pt idx="134">
                  <c:v>88514.840000000011</c:v>
                </c:pt>
                <c:pt idx="135">
                  <c:v>371398.47000000009</c:v>
                </c:pt>
                <c:pt idx="136">
                  <c:v>45415.930000000008</c:v>
                </c:pt>
                <c:pt idx="137">
                  <c:v>76188.989999999976</c:v>
                </c:pt>
                <c:pt idx="138">
                  <c:v>132771.73000000001</c:v>
                </c:pt>
                <c:pt idx="139">
                  <c:v>32936.55999999999</c:v>
                </c:pt>
                <c:pt idx="140">
                  <c:v>6286.78</c:v>
                </c:pt>
                <c:pt idx="141">
                  <c:v>75532.94</c:v>
                </c:pt>
                <c:pt idx="142">
                  <c:v>23870.12999999999</c:v>
                </c:pt>
                <c:pt idx="143">
                  <c:v>18435.569999999982</c:v>
                </c:pt>
                <c:pt idx="144">
                  <c:v>70106.990000000005</c:v>
                </c:pt>
                <c:pt idx="145">
                  <c:v>425134.77000000299</c:v>
                </c:pt>
                <c:pt idx="146">
                  <c:v>22863.84</c:v>
                </c:pt>
                <c:pt idx="147">
                  <c:v>7122.0099999999948</c:v>
                </c:pt>
                <c:pt idx="148">
                  <c:v>16482.919999999998</c:v>
                </c:pt>
                <c:pt idx="149">
                  <c:v>1517929.940000009</c:v>
                </c:pt>
                <c:pt idx="150">
                  <c:v>35509.599999999977</c:v>
                </c:pt>
                <c:pt idx="151">
                  <c:v>66432.13</c:v>
                </c:pt>
                <c:pt idx="152">
                  <c:v>72248.459999999977</c:v>
                </c:pt>
                <c:pt idx="153">
                  <c:v>226286.14</c:v>
                </c:pt>
                <c:pt idx="154">
                  <c:v>31189.87999999999</c:v>
                </c:pt>
                <c:pt idx="155">
                  <c:v>135958.3600000001</c:v>
                </c:pt>
                <c:pt idx="156">
                  <c:v>51175.820000000007</c:v>
                </c:pt>
                <c:pt idx="157">
                  <c:v>43363.360000000001</c:v>
                </c:pt>
                <c:pt idx="158">
                  <c:v>152123.54</c:v>
                </c:pt>
                <c:pt idx="159">
                  <c:v>101998.63</c:v>
                </c:pt>
                <c:pt idx="160">
                  <c:v>80734.519999999902</c:v>
                </c:pt>
                <c:pt idx="161">
                  <c:v>1572881.510000007</c:v>
                </c:pt>
                <c:pt idx="162">
                  <c:v>27599.19</c:v>
                </c:pt>
                <c:pt idx="163">
                  <c:v>674.83999999999992</c:v>
                </c:pt>
                <c:pt idx="164">
                  <c:v>23784.709999999981</c:v>
                </c:pt>
                <c:pt idx="165">
                  <c:v>218060.8500000003</c:v>
                </c:pt>
                <c:pt idx="166">
                  <c:v>88381.800000000017</c:v>
                </c:pt>
                <c:pt idx="167">
                  <c:v>249354.88999999981</c:v>
                </c:pt>
                <c:pt idx="168">
                  <c:v>3042.82</c:v>
                </c:pt>
                <c:pt idx="169">
                  <c:v>43302.499999999949</c:v>
                </c:pt>
                <c:pt idx="170">
                  <c:v>22210.929999999949</c:v>
                </c:pt>
                <c:pt idx="171">
                  <c:v>4673173.4099999806</c:v>
                </c:pt>
                <c:pt idx="172">
                  <c:v>364473.55000000581</c:v>
                </c:pt>
                <c:pt idx="173">
                  <c:v>6100.0299999999988</c:v>
                </c:pt>
                <c:pt idx="174">
                  <c:v>170893.5800000001</c:v>
                </c:pt>
                <c:pt idx="175">
                  <c:v>7872238.7400000822</c:v>
                </c:pt>
                <c:pt idx="176">
                  <c:v>872245.68999999936</c:v>
                </c:pt>
                <c:pt idx="177">
                  <c:v>326716.98000000062</c:v>
                </c:pt>
                <c:pt idx="178">
                  <c:v>9256.77</c:v>
                </c:pt>
                <c:pt idx="179">
                  <c:v>286364.81000000378</c:v>
                </c:pt>
                <c:pt idx="180">
                  <c:v>661913.24000000022</c:v>
                </c:pt>
                <c:pt idx="181">
                  <c:v>734990.99000002933</c:v>
                </c:pt>
                <c:pt idx="182">
                  <c:v>3429974.0800000448</c:v>
                </c:pt>
                <c:pt idx="183">
                  <c:v>185945.7200000009</c:v>
                </c:pt>
                <c:pt idx="184">
                  <c:v>4344106.4299998973</c:v>
                </c:pt>
                <c:pt idx="185">
                  <c:v>100934.4099999997</c:v>
                </c:pt>
                <c:pt idx="186">
                  <c:v>4540060.7299998999</c:v>
                </c:pt>
                <c:pt idx="187">
                  <c:v>200148.54</c:v>
                </c:pt>
                <c:pt idx="188">
                  <c:v>53941751.529997803</c:v>
                </c:pt>
                <c:pt idx="189">
                  <c:v>1805602.3500000059</c:v>
                </c:pt>
              </c:numCache>
            </c:numRef>
          </c:bubbleSize>
          <c:bubble3D val="1"/>
        </c:ser>
        <c:dLbls>
          <c:showLegendKey val="0"/>
          <c:showVal val="0"/>
          <c:showCatName val="0"/>
          <c:showSerName val="0"/>
          <c:showPercent val="0"/>
          <c:showBubbleSize val="0"/>
        </c:dLbls>
        <c:bubbleScale val="100"/>
        <c:showNegBubbles val="0"/>
        <c:axId val="-63031040"/>
        <c:axId val="-63021248"/>
      </c:bubbleChart>
      <c:valAx>
        <c:axId val="-63031040"/>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EC"/>
                  <a:t>Sector</a:t>
                </a:r>
                <a:r>
                  <a:rPr lang="es-EC" baseline="0"/>
                  <a:t> Financiero Popular y Solidario                            Sector Financiero Privado  </a:t>
                </a:r>
                <a:endParaRPr lang="es-EC"/>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EC"/>
            </a:p>
          </c:txPr>
        </c:title>
        <c:numFmt formatCode="mmm\-yy"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C"/>
          </a:p>
        </c:txPr>
        <c:crossAx val="-63021248"/>
        <c:crosses val="autoZero"/>
        <c:crossBetween val="midCat"/>
      </c:valAx>
      <c:valAx>
        <c:axId val="-6302124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C"/>
          </a:p>
        </c:txPr>
        <c:crossAx val="-63031040"/>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C"/>
    </a:p>
  </c:txPr>
  <c:printSettings>
    <c:headerFooter/>
    <c:pageMargins b="0.75" l="0.7" r="0.7" t="0.75"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C"/>
              <a:t>Tiempo</a:t>
            </a:r>
            <a:r>
              <a:rPr lang="es-EC" baseline="0"/>
              <a:t> para el Pago del Seguro de Depósito</a:t>
            </a:r>
            <a:endParaRPr lang="es-EC"/>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C"/>
        </a:p>
      </c:txPr>
    </c:title>
    <c:autoTitleDeleted val="0"/>
    <c:plotArea>
      <c:layout/>
      <c:barChart>
        <c:barDir val="col"/>
        <c:grouping val="stacked"/>
        <c:varyColors val="0"/>
        <c:ser>
          <c:idx val="0"/>
          <c:order val="0"/>
          <c:tx>
            <c:strRef>
              <c:f>Cifras!$P$27</c:f>
              <c:strCache>
                <c:ptCount val="1"/>
                <c:pt idx="0">
                  <c:v>Tiempo liquidador</c:v>
                </c:pt>
              </c:strCache>
            </c:strRef>
          </c:tx>
          <c:spPr>
            <a:solidFill>
              <a:schemeClr val="accent1"/>
            </a:solidFill>
            <a:ln>
              <a:noFill/>
            </a:ln>
            <a:effectLst/>
          </c:spPr>
          <c:invertIfNegative val="0"/>
          <c:val>
            <c:numRef>
              <c:f>Cifras!$P$28:$P$217</c:f>
              <c:numCache>
                <c:formatCode>General</c:formatCode>
                <c:ptCount val="190"/>
                <c:pt idx="0">
                  <c:v>817</c:v>
                </c:pt>
                <c:pt idx="1">
                  <c:v>573</c:v>
                </c:pt>
                <c:pt idx="2">
                  <c:v>507</c:v>
                </c:pt>
                <c:pt idx="3">
                  <c:v>492</c:v>
                </c:pt>
                <c:pt idx="4">
                  <c:v>488</c:v>
                </c:pt>
                <c:pt idx="5">
                  <c:v>422</c:v>
                </c:pt>
                <c:pt idx="6">
                  <c:v>405</c:v>
                </c:pt>
                <c:pt idx="7">
                  <c:v>391</c:v>
                </c:pt>
                <c:pt idx="8">
                  <c:v>348</c:v>
                </c:pt>
                <c:pt idx="9">
                  <c:v>342</c:v>
                </c:pt>
                <c:pt idx="10">
                  <c:v>339</c:v>
                </c:pt>
                <c:pt idx="11">
                  <c:v>338</c:v>
                </c:pt>
                <c:pt idx="12">
                  <c:v>336</c:v>
                </c:pt>
                <c:pt idx="13">
                  <c:v>324</c:v>
                </c:pt>
                <c:pt idx="14">
                  <c:v>318</c:v>
                </c:pt>
                <c:pt idx="15">
                  <c:v>314</c:v>
                </c:pt>
                <c:pt idx="16">
                  <c:v>311</c:v>
                </c:pt>
                <c:pt idx="17">
                  <c:v>314</c:v>
                </c:pt>
                <c:pt idx="18">
                  <c:v>278</c:v>
                </c:pt>
                <c:pt idx="19">
                  <c:v>268</c:v>
                </c:pt>
                <c:pt idx="20">
                  <c:v>269</c:v>
                </c:pt>
                <c:pt idx="21">
                  <c:v>256</c:v>
                </c:pt>
                <c:pt idx="22">
                  <c:v>250</c:v>
                </c:pt>
                <c:pt idx="23">
                  <c:v>240</c:v>
                </c:pt>
                <c:pt idx="24">
                  <c:v>242</c:v>
                </c:pt>
                <c:pt idx="25">
                  <c:v>240</c:v>
                </c:pt>
                <c:pt idx="26">
                  <c:v>239</c:v>
                </c:pt>
                <c:pt idx="27">
                  <c:v>232</c:v>
                </c:pt>
                <c:pt idx="28">
                  <c:v>229</c:v>
                </c:pt>
                <c:pt idx="29">
                  <c:v>226</c:v>
                </c:pt>
                <c:pt idx="30">
                  <c:v>215</c:v>
                </c:pt>
                <c:pt idx="31">
                  <c:v>217</c:v>
                </c:pt>
                <c:pt idx="32">
                  <c:v>209</c:v>
                </c:pt>
                <c:pt idx="33">
                  <c:v>206</c:v>
                </c:pt>
                <c:pt idx="34">
                  <c:v>210</c:v>
                </c:pt>
                <c:pt idx="35">
                  <c:v>203</c:v>
                </c:pt>
                <c:pt idx="36">
                  <c:v>201</c:v>
                </c:pt>
                <c:pt idx="37">
                  <c:v>201</c:v>
                </c:pt>
                <c:pt idx="38">
                  <c:v>201</c:v>
                </c:pt>
                <c:pt idx="39">
                  <c:v>200</c:v>
                </c:pt>
                <c:pt idx="40">
                  <c:v>192</c:v>
                </c:pt>
                <c:pt idx="41">
                  <c:v>193</c:v>
                </c:pt>
                <c:pt idx="42">
                  <c:v>191</c:v>
                </c:pt>
                <c:pt idx="43">
                  <c:v>191</c:v>
                </c:pt>
                <c:pt idx="44">
                  <c:v>191</c:v>
                </c:pt>
                <c:pt idx="45">
                  <c:v>190</c:v>
                </c:pt>
                <c:pt idx="46">
                  <c:v>189</c:v>
                </c:pt>
                <c:pt idx="47">
                  <c:v>188</c:v>
                </c:pt>
                <c:pt idx="48">
                  <c:v>188</c:v>
                </c:pt>
                <c:pt idx="49">
                  <c:v>186</c:v>
                </c:pt>
                <c:pt idx="50">
                  <c:v>181</c:v>
                </c:pt>
                <c:pt idx="51">
                  <c:v>185</c:v>
                </c:pt>
                <c:pt idx="52">
                  <c:v>181</c:v>
                </c:pt>
                <c:pt idx="53">
                  <c:v>184</c:v>
                </c:pt>
                <c:pt idx="54">
                  <c:v>182</c:v>
                </c:pt>
                <c:pt idx="55">
                  <c:v>179</c:v>
                </c:pt>
                <c:pt idx="56">
                  <c:v>176</c:v>
                </c:pt>
                <c:pt idx="57">
                  <c:v>177</c:v>
                </c:pt>
                <c:pt idx="58">
                  <c:v>175</c:v>
                </c:pt>
                <c:pt idx="59">
                  <c:v>174</c:v>
                </c:pt>
                <c:pt idx="60">
                  <c:v>173</c:v>
                </c:pt>
                <c:pt idx="61">
                  <c:v>170</c:v>
                </c:pt>
                <c:pt idx="62">
                  <c:v>171</c:v>
                </c:pt>
                <c:pt idx="63">
                  <c:v>170</c:v>
                </c:pt>
                <c:pt idx="64">
                  <c:v>170</c:v>
                </c:pt>
                <c:pt idx="65">
                  <c:v>169</c:v>
                </c:pt>
                <c:pt idx="66">
                  <c:v>170</c:v>
                </c:pt>
                <c:pt idx="67">
                  <c:v>170</c:v>
                </c:pt>
                <c:pt idx="68">
                  <c:v>168</c:v>
                </c:pt>
                <c:pt idx="69">
                  <c:v>159</c:v>
                </c:pt>
                <c:pt idx="70">
                  <c:v>159</c:v>
                </c:pt>
                <c:pt idx="71">
                  <c:v>156</c:v>
                </c:pt>
                <c:pt idx="72">
                  <c:v>156</c:v>
                </c:pt>
                <c:pt idx="73">
                  <c:v>157</c:v>
                </c:pt>
                <c:pt idx="74">
                  <c:v>156</c:v>
                </c:pt>
                <c:pt idx="75">
                  <c:v>156</c:v>
                </c:pt>
                <c:pt idx="76">
                  <c:v>155</c:v>
                </c:pt>
                <c:pt idx="77">
                  <c:v>153</c:v>
                </c:pt>
                <c:pt idx="78">
                  <c:v>152</c:v>
                </c:pt>
                <c:pt idx="79">
                  <c:v>150</c:v>
                </c:pt>
                <c:pt idx="80">
                  <c:v>146</c:v>
                </c:pt>
                <c:pt idx="81">
                  <c:v>143</c:v>
                </c:pt>
                <c:pt idx="82">
                  <c:v>141</c:v>
                </c:pt>
                <c:pt idx="83">
                  <c:v>145</c:v>
                </c:pt>
                <c:pt idx="84">
                  <c:v>140</c:v>
                </c:pt>
                <c:pt idx="85">
                  <c:v>139</c:v>
                </c:pt>
                <c:pt idx="86">
                  <c:v>134</c:v>
                </c:pt>
                <c:pt idx="87">
                  <c:v>137</c:v>
                </c:pt>
                <c:pt idx="88">
                  <c:v>133</c:v>
                </c:pt>
                <c:pt idx="89">
                  <c:v>134</c:v>
                </c:pt>
                <c:pt idx="90">
                  <c:v>132</c:v>
                </c:pt>
                <c:pt idx="91">
                  <c:v>134</c:v>
                </c:pt>
                <c:pt idx="92">
                  <c:v>135</c:v>
                </c:pt>
                <c:pt idx="93">
                  <c:v>135</c:v>
                </c:pt>
                <c:pt idx="94">
                  <c:v>130</c:v>
                </c:pt>
                <c:pt idx="95">
                  <c:v>131</c:v>
                </c:pt>
                <c:pt idx="96">
                  <c:v>126</c:v>
                </c:pt>
                <c:pt idx="97">
                  <c:v>124</c:v>
                </c:pt>
                <c:pt idx="98">
                  <c:v>124</c:v>
                </c:pt>
                <c:pt idx="99">
                  <c:v>119</c:v>
                </c:pt>
                <c:pt idx="100">
                  <c:v>121</c:v>
                </c:pt>
                <c:pt idx="101">
                  <c:v>121</c:v>
                </c:pt>
                <c:pt idx="102">
                  <c:v>118</c:v>
                </c:pt>
                <c:pt idx="103">
                  <c:v>118</c:v>
                </c:pt>
                <c:pt idx="104">
                  <c:v>117</c:v>
                </c:pt>
                <c:pt idx="105">
                  <c:v>114</c:v>
                </c:pt>
                <c:pt idx="106">
                  <c:v>113</c:v>
                </c:pt>
                <c:pt idx="107">
                  <c:v>107</c:v>
                </c:pt>
                <c:pt idx="108">
                  <c:v>109</c:v>
                </c:pt>
                <c:pt idx="109">
                  <c:v>112</c:v>
                </c:pt>
                <c:pt idx="110">
                  <c:v>106</c:v>
                </c:pt>
                <c:pt idx="111">
                  <c:v>106</c:v>
                </c:pt>
                <c:pt idx="112">
                  <c:v>108</c:v>
                </c:pt>
                <c:pt idx="113">
                  <c:v>107</c:v>
                </c:pt>
                <c:pt idx="114">
                  <c:v>105</c:v>
                </c:pt>
                <c:pt idx="115">
                  <c:v>108</c:v>
                </c:pt>
                <c:pt idx="116">
                  <c:v>104</c:v>
                </c:pt>
                <c:pt idx="117">
                  <c:v>100</c:v>
                </c:pt>
                <c:pt idx="118">
                  <c:v>100</c:v>
                </c:pt>
                <c:pt idx="119">
                  <c:v>95</c:v>
                </c:pt>
                <c:pt idx="120">
                  <c:v>94</c:v>
                </c:pt>
                <c:pt idx="121">
                  <c:v>99</c:v>
                </c:pt>
                <c:pt idx="122">
                  <c:v>97</c:v>
                </c:pt>
                <c:pt idx="123">
                  <c:v>97</c:v>
                </c:pt>
                <c:pt idx="124">
                  <c:v>96</c:v>
                </c:pt>
                <c:pt idx="125">
                  <c:v>95</c:v>
                </c:pt>
                <c:pt idx="126">
                  <c:v>90</c:v>
                </c:pt>
                <c:pt idx="127">
                  <c:v>90</c:v>
                </c:pt>
                <c:pt idx="128">
                  <c:v>88</c:v>
                </c:pt>
                <c:pt idx="129">
                  <c:v>84</c:v>
                </c:pt>
                <c:pt idx="130">
                  <c:v>84</c:v>
                </c:pt>
                <c:pt idx="131">
                  <c:v>87</c:v>
                </c:pt>
                <c:pt idx="132">
                  <c:v>86</c:v>
                </c:pt>
                <c:pt idx="133">
                  <c:v>83</c:v>
                </c:pt>
                <c:pt idx="134">
                  <c:v>80</c:v>
                </c:pt>
                <c:pt idx="135">
                  <c:v>80</c:v>
                </c:pt>
                <c:pt idx="136">
                  <c:v>82</c:v>
                </c:pt>
                <c:pt idx="137">
                  <c:v>75</c:v>
                </c:pt>
                <c:pt idx="138">
                  <c:v>78</c:v>
                </c:pt>
                <c:pt idx="139">
                  <c:v>76</c:v>
                </c:pt>
                <c:pt idx="140">
                  <c:v>73</c:v>
                </c:pt>
                <c:pt idx="141">
                  <c:v>76</c:v>
                </c:pt>
                <c:pt idx="142">
                  <c:v>79</c:v>
                </c:pt>
                <c:pt idx="143">
                  <c:v>74</c:v>
                </c:pt>
                <c:pt idx="144">
                  <c:v>76</c:v>
                </c:pt>
                <c:pt idx="145">
                  <c:v>71</c:v>
                </c:pt>
                <c:pt idx="146">
                  <c:v>70</c:v>
                </c:pt>
                <c:pt idx="147">
                  <c:v>70</c:v>
                </c:pt>
                <c:pt idx="148">
                  <c:v>71</c:v>
                </c:pt>
                <c:pt idx="149">
                  <c:v>70</c:v>
                </c:pt>
                <c:pt idx="150">
                  <c:v>69</c:v>
                </c:pt>
                <c:pt idx="151">
                  <c:v>67</c:v>
                </c:pt>
                <c:pt idx="152">
                  <c:v>66</c:v>
                </c:pt>
                <c:pt idx="153">
                  <c:v>71</c:v>
                </c:pt>
                <c:pt idx="154">
                  <c:v>63</c:v>
                </c:pt>
                <c:pt idx="155">
                  <c:v>64</c:v>
                </c:pt>
                <c:pt idx="156">
                  <c:v>61</c:v>
                </c:pt>
                <c:pt idx="157">
                  <c:v>60</c:v>
                </c:pt>
                <c:pt idx="158">
                  <c:v>60</c:v>
                </c:pt>
                <c:pt idx="159">
                  <c:v>61</c:v>
                </c:pt>
                <c:pt idx="160">
                  <c:v>60</c:v>
                </c:pt>
                <c:pt idx="161">
                  <c:v>56</c:v>
                </c:pt>
                <c:pt idx="162">
                  <c:v>54</c:v>
                </c:pt>
                <c:pt idx="163">
                  <c:v>59</c:v>
                </c:pt>
                <c:pt idx="164">
                  <c:v>46</c:v>
                </c:pt>
                <c:pt idx="165">
                  <c:v>48</c:v>
                </c:pt>
                <c:pt idx="166">
                  <c:v>41</c:v>
                </c:pt>
                <c:pt idx="167">
                  <c:v>42</c:v>
                </c:pt>
                <c:pt idx="168">
                  <c:v>39</c:v>
                </c:pt>
                <c:pt idx="169">
                  <c:v>28</c:v>
                </c:pt>
                <c:pt idx="170">
                  <c:v>17</c:v>
                </c:pt>
                <c:pt idx="171">
                  <c:v>17</c:v>
                </c:pt>
                <c:pt idx="172">
                  <c:v>15</c:v>
                </c:pt>
                <c:pt idx="173">
                  <c:v>13</c:v>
                </c:pt>
                <c:pt idx="174">
                  <c:v>14</c:v>
                </c:pt>
                <c:pt idx="175">
                  <c:v>11</c:v>
                </c:pt>
                <c:pt idx="176">
                  <c:v>12</c:v>
                </c:pt>
                <c:pt idx="177">
                  <c:v>8</c:v>
                </c:pt>
                <c:pt idx="178">
                  <c:v>7</c:v>
                </c:pt>
                <c:pt idx="179">
                  <c:v>8</c:v>
                </c:pt>
                <c:pt idx="180">
                  <c:v>6</c:v>
                </c:pt>
                <c:pt idx="181">
                  <c:v>6</c:v>
                </c:pt>
                <c:pt idx="182">
                  <c:v>6</c:v>
                </c:pt>
                <c:pt idx="183">
                  <c:v>5</c:v>
                </c:pt>
                <c:pt idx="184">
                  <c:v>5</c:v>
                </c:pt>
                <c:pt idx="185">
                  <c:v>4</c:v>
                </c:pt>
                <c:pt idx="186">
                  <c:v>4</c:v>
                </c:pt>
                <c:pt idx="187">
                  <c:v>22</c:v>
                </c:pt>
                <c:pt idx="188">
                  <c:v>7</c:v>
                </c:pt>
                <c:pt idx="189">
                  <c:v>6</c:v>
                </c:pt>
              </c:numCache>
            </c:numRef>
          </c:val>
        </c:ser>
        <c:ser>
          <c:idx val="1"/>
          <c:order val="1"/>
          <c:tx>
            <c:strRef>
              <c:f>Cifras!$Q$27</c:f>
              <c:strCache>
                <c:ptCount val="1"/>
                <c:pt idx="0">
                  <c:v>Tiempo COSEDE</c:v>
                </c:pt>
              </c:strCache>
            </c:strRef>
          </c:tx>
          <c:spPr>
            <a:solidFill>
              <a:schemeClr val="accent2"/>
            </a:solidFill>
            <a:ln>
              <a:noFill/>
            </a:ln>
            <a:effectLst/>
          </c:spPr>
          <c:invertIfNegative val="0"/>
          <c:val>
            <c:numRef>
              <c:f>Cifras!$Q$28:$Q$217</c:f>
              <c:numCache>
                <c:formatCode>General</c:formatCode>
                <c:ptCount val="190"/>
                <c:pt idx="0">
                  <c:v>10</c:v>
                </c:pt>
                <c:pt idx="1">
                  <c:v>15</c:v>
                </c:pt>
                <c:pt idx="2">
                  <c:v>13</c:v>
                </c:pt>
                <c:pt idx="3">
                  <c:v>18</c:v>
                </c:pt>
                <c:pt idx="4">
                  <c:v>23</c:v>
                </c:pt>
                <c:pt idx="5">
                  <c:v>20</c:v>
                </c:pt>
                <c:pt idx="6">
                  <c:v>38</c:v>
                </c:pt>
                <c:pt idx="7">
                  <c:v>19</c:v>
                </c:pt>
                <c:pt idx="8">
                  <c:v>16</c:v>
                </c:pt>
                <c:pt idx="9">
                  <c:v>2</c:v>
                </c:pt>
                <c:pt idx="10">
                  <c:v>20</c:v>
                </c:pt>
                <c:pt idx="11">
                  <c:v>22</c:v>
                </c:pt>
                <c:pt idx="12">
                  <c:v>9</c:v>
                </c:pt>
                <c:pt idx="13">
                  <c:v>10</c:v>
                </c:pt>
                <c:pt idx="14">
                  <c:v>45</c:v>
                </c:pt>
                <c:pt idx="15">
                  <c:v>23</c:v>
                </c:pt>
                <c:pt idx="16">
                  <c:v>24</c:v>
                </c:pt>
                <c:pt idx="17">
                  <c:v>7</c:v>
                </c:pt>
                <c:pt idx="18">
                  <c:v>22</c:v>
                </c:pt>
                <c:pt idx="19">
                  <c:v>19</c:v>
                </c:pt>
                <c:pt idx="20">
                  <c:v>14</c:v>
                </c:pt>
                <c:pt idx="21">
                  <c:v>13</c:v>
                </c:pt>
                <c:pt idx="22">
                  <c:v>17</c:v>
                </c:pt>
                <c:pt idx="23">
                  <c:v>18</c:v>
                </c:pt>
                <c:pt idx="24">
                  <c:v>17</c:v>
                </c:pt>
                <c:pt idx="25">
                  <c:v>6</c:v>
                </c:pt>
                <c:pt idx="26">
                  <c:v>7</c:v>
                </c:pt>
                <c:pt idx="27">
                  <c:v>14</c:v>
                </c:pt>
                <c:pt idx="28">
                  <c:v>8</c:v>
                </c:pt>
                <c:pt idx="29">
                  <c:v>23</c:v>
                </c:pt>
                <c:pt idx="30">
                  <c:v>20</c:v>
                </c:pt>
                <c:pt idx="31">
                  <c:v>10</c:v>
                </c:pt>
                <c:pt idx="32">
                  <c:v>19</c:v>
                </c:pt>
                <c:pt idx="33">
                  <c:v>14</c:v>
                </c:pt>
                <c:pt idx="34">
                  <c:v>7</c:v>
                </c:pt>
                <c:pt idx="35">
                  <c:v>20</c:v>
                </c:pt>
                <c:pt idx="36">
                  <c:v>14</c:v>
                </c:pt>
                <c:pt idx="37">
                  <c:v>14</c:v>
                </c:pt>
                <c:pt idx="38">
                  <c:v>17</c:v>
                </c:pt>
                <c:pt idx="39">
                  <c:v>9</c:v>
                </c:pt>
                <c:pt idx="40">
                  <c:v>22</c:v>
                </c:pt>
                <c:pt idx="41">
                  <c:v>19</c:v>
                </c:pt>
                <c:pt idx="42">
                  <c:v>14</c:v>
                </c:pt>
                <c:pt idx="43">
                  <c:v>13</c:v>
                </c:pt>
                <c:pt idx="44">
                  <c:v>15</c:v>
                </c:pt>
                <c:pt idx="45">
                  <c:v>19</c:v>
                </c:pt>
                <c:pt idx="46">
                  <c:v>10</c:v>
                </c:pt>
                <c:pt idx="47">
                  <c:v>17</c:v>
                </c:pt>
                <c:pt idx="48">
                  <c:v>21</c:v>
                </c:pt>
                <c:pt idx="49">
                  <c:v>19</c:v>
                </c:pt>
                <c:pt idx="50">
                  <c:v>22</c:v>
                </c:pt>
                <c:pt idx="51">
                  <c:v>10</c:v>
                </c:pt>
                <c:pt idx="52">
                  <c:v>21</c:v>
                </c:pt>
                <c:pt idx="53">
                  <c:v>12</c:v>
                </c:pt>
                <c:pt idx="54">
                  <c:v>20</c:v>
                </c:pt>
                <c:pt idx="55">
                  <c:v>9</c:v>
                </c:pt>
                <c:pt idx="56">
                  <c:v>13</c:v>
                </c:pt>
                <c:pt idx="57">
                  <c:v>7</c:v>
                </c:pt>
                <c:pt idx="58">
                  <c:v>10</c:v>
                </c:pt>
                <c:pt idx="59">
                  <c:v>13</c:v>
                </c:pt>
                <c:pt idx="60">
                  <c:v>7</c:v>
                </c:pt>
                <c:pt idx="61">
                  <c:v>10</c:v>
                </c:pt>
                <c:pt idx="62">
                  <c:v>9</c:v>
                </c:pt>
                <c:pt idx="63">
                  <c:v>12</c:v>
                </c:pt>
                <c:pt idx="64">
                  <c:v>21</c:v>
                </c:pt>
                <c:pt idx="65">
                  <c:v>16</c:v>
                </c:pt>
                <c:pt idx="66">
                  <c:v>38</c:v>
                </c:pt>
                <c:pt idx="67">
                  <c:v>38</c:v>
                </c:pt>
                <c:pt idx="68">
                  <c:v>17</c:v>
                </c:pt>
                <c:pt idx="69">
                  <c:v>20</c:v>
                </c:pt>
                <c:pt idx="70">
                  <c:v>13</c:v>
                </c:pt>
                <c:pt idx="71">
                  <c:v>20</c:v>
                </c:pt>
                <c:pt idx="72">
                  <c:v>18</c:v>
                </c:pt>
                <c:pt idx="73">
                  <c:v>16</c:v>
                </c:pt>
                <c:pt idx="74">
                  <c:v>8</c:v>
                </c:pt>
                <c:pt idx="75">
                  <c:v>13</c:v>
                </c:pt>
                <c:pt idx="76">
                  <c:v>17</c:v>
                </c:pt>
                <c:pt idx="77">
                  <c:v>8</c:v>
                </c:pt>
                <c:pt idx="78">
                  <c:v>8</c:v>
                </c:pt>
                <c:pt idx="79">
                  <c:v>17</c:v>
                </c:pt>
                <c:pt idx="80">
                  <c:v>10</c:v>
                </c:pt>
                <c:pt idx="81">
                  <c:v>30</c:v>
                </c:pt>
                <c:pt idx="82">
                  <c:v>10</c:v>
                </c:pt>
                <c:pt idx="83">
                  <c:v>15</c:v>
                </c:pt>
                <c:pt idx="84">
                  <c:v>11</c:v>
                </c:pt>
                <c:pt idx="85">
                  <c:v>53</c:v>
                </c:pt>
                <c:pt idx="86">
                  <c:v>10</c:v>
                </c:pt>
                <c:pt idx="87">
                  <c:v>15</c:v>
                </c:pt>
                <c:pt idx="88">
                  <c:v>28</c:v>
                </c:pt>
                <c:pt idx="89">
                  <c:v>12</c:v>
                </c:pt>
                <c:pt idx="90">
                  <c:v>14</c:v>
                </c:pt>
                <c:pt idx="91">
                  <c:v>9</c:v>
                </c:pt>
                <c:pt idx="92">
                  <c:v>13</c:v>
                </c:pt>
                <c:pt idx="93">
                  <c:v>13</c:v>
                </c:pt>
                <c:pt idx="94">
                  <c:v>8</c:v>
                </c:pt>
                <c:pt idx="95">
                  <c:v>12</c:v>
                </c:pt>
                <c:pt idx="96">
                  <c:v>7</c:v>
                </c:pt>
                <c:pt idx="97">
                  <c:v>14</c:v>
                </c:pt>
                <c:pt idx="98">
                  <c:v>18</c:v>
                </c:pt>
                <c:pt idx="99">
                  <c:v>20</c:v>
                </c:pt>
                <c:pt idx="100">
                  <c:v>14</c:v>
                </c:pt>
                <c:pt idx="101">
                  <c:v>10</c:v>
                </c:pt>
                <c:pt idx="102">
                  <c:v>8</c:v>
                </c:pt>
                <c:pt idx="103">
                  <c:v>14</c:v>
                </c:pt>
                <c:pt idx="104">
                  <c:v>22</c:v>
                </c:pt>
                <c:pt idx="105">
                  <c:v>11</c:v>
                </c:pt>
                <c:pt idx="106">
                  <c:v>16</c:v>
                </c:pt>
                <c:pt idx="107">
                  <c:v>12</c:v>
                </c:pt>
                <c:pt idx="108">
                  <c:v>7</c:v>
                </c:pt>
                <c:pt idx="109">
                  <c:v>18</c:v>
                </c:pt>
                <c:pt idx="110">
                  <c:v>27</c:v>
                </c:pt>
                <c:pt idx="111">
                  <c:v>27</c:v>
                </c:pt>
                <c:pt idx="112">
                  <c:v>17</c:v>
                </c:pt>
                <c:pt idx="113">
                  <c:v>15</c:v>
                </c:pt>
                <c:pt idx="114">
                  <c:v>11</c:v>
                </c:pt>
                <c:pt idx="115">
                  <c:v>14</c:v>
                </c:pt>
                <c:pt idx="116">
                  <c:v>19</c:v>
                </c:pt>
                <c:pt idx="117">
                  <c:v>18</c:v>
                </c:pt>
                <c:pt idx="118">
                  <c:v>15</c:v>
                </c:pt>
                <c:pt idx="119">
                  <c:v>10</c:v>
                </c:pt>
                <c:pt idx="120">
                  <c:v>20</c:v>
                </c:pt>
                <c:pt idx="121">
                  <c:v>17</c:v>
                </c:pt>
                <c:pt idx="122">
                  <c:v>17</c:v>
                </c:pt>
                <c:pt idx="123">
                  <c:v>13</c:v>
                </c:pt>
                <c:pt idx="124">
                  <c:v>10</c:v>
                </c:pt>
                <c:pt idx="125">
                  <c:v>16</c:v>
                </c:pt>
                <c:pt idx="126">
                  <c:v>17</c:v>
                </c:pt>
                <c:pt idx="127">
                  <c:v>9</c:v>
                </c:pt>
                <c:pt idx="128">
                  <c:v>12</c:v>
                </c:pt>
                <c:pt idx="129">
                  <c:v>17</c:v>
                </c:pt>
                <c:pt idx="130">
                  <c:v>22</c:v>
                </c:pt>
                <c:pt idx="131">
                  <c:v>11</c:v>
                </c:pt>
                <c:pt idx="132">
                  <c:v>10</c:v>
                </c:pt>
                <c:pt idx="133">
                  <c:v>13</c:v>
                </c:pt>
                <c:pt idx="134">
                  <c:v>15</c:v>
                </c:pt>
                <c:pt idx="135">
                  <c:v>15</c:v>
                </c:pt>
                <c:pt idx="136">
                  <c:v>14</c:v>
                </c:pt>
                <c:pt idx="137">
                  <c:v>17</c:v>
                </c:pt>
                <c:pt idx="138">
                  <c:v>12</c:v>
                </c:pt>
                <c:pt idx="139">
                  <c:v>20</c:v>
                </c:pt>
                <c:pt idx="140">
                  <c:v>9</c:v>
                </c:pt>
                <c:pt idx="141">
                  <c:v>12</c:v>
                </c:pt>
                <c:pt idx="142">
                  <c:v>7</c:v>
                </c:pt>
                <c:pt idx="143">
                  <c:v>19</c:v>
                </c:pt>
                <c:pt idx="144">
                  <c:v>11</c:v>
                </c:pt>
                <c:pt idx="145">
                  <c:v>20</c:v>
                </c:pt>
                <c:pt idx="146">
                  <c:v>17</c:v>
                </c:pt>
                <c:pt idx="147">
                  <c:v>11</c:v>
                </c:pt>
                <c:pt idx="148">
                  <c:v>13</c:v>
                </c:pt>
                <c:pt idx="149">
                  <c:v>11</c:v>
                </c:pt>
                <c:pt idx="150">
                  <c:v>11</c:v>
                </c:pt>
                <c:pt idx="151">
                  <c:v>20</c:v>
                </c:pt>
                <c:pt idx="152">
                  <c:v>20</c:v>
                </c:pt>
                <c:pt idx="153">
                  <c:v>10</c:v>
                </c:pt>
                <c:pt idx="154">
                  <c:v>11</c:v>
                </c:pt>
                <c:pt idx="155">
                  <c:v>12</c:v>
                </c:pt>
                <c:pt idx="156">
                  <c:v>11</c:v>
                </c:pt>
                <c:pt idx="157">
                  <c:v>11</c:v>
                </c:pt>
                <c:pt idx="158">
                  <c:v>10</c:v>
                </c:pt>
                <c:pt idx="159">
                  <c:v>15</c:v>
                </c:pt>
                <c:pt idx="160">
                  <c:v>11</c:v>
                </c:pt>
                <c:pt idx="161">
                  <c:v>13</c:v>
                </c:pt>
                <c:pt idx="162">
                  <c:v>7</c:v>
                </c:pt>
                <c:pt idx="163">
                  <c:v>5</c:v>
                </c:pt>
                <c:pt idx="164">
                  <c:v>12</c:v>
                </c:pt>
                <c:pt idx="165">
                  <c:v>11</c:v>
                </c:pt>
                <c:pt idx="166">
                  <c:v>9</c:v>
                </c:pt>
                <c:pt idx="167">
                  <c:v>14</c:v>
                </c:pt>
                <c:pt idx="168">
                  <c:v>6</c:v>
                </c:pt>
                <c:pt idx="169">
                  <c:v>8</c:v>
                </c:pt>
                <c:pt idx="170">
                  <c:v>11</c:v>
                </c:pt>
                <c:pt idx="171">
                  <c:v>7</c:v>
                </c:pt>
                <c:pt idx="172">
                  <c:v>13</c:v>
                </c:pt>
                <c:pt idx="173">
                  <c:v>7</c:v>
                </c:pt>
                <c:pt idx="174">
                  <c:v>11</c:v>
                </c:pt>
                <c:pt idx="175">
                  <c:v>10</c:v>
                </c:pt>
                <c:pt idx="176">
                  <c:v>7</c:v>
                </c:pt>
                <c:pt idx="177">
                  <c:v>5</c:v>
                </c:pt>
                <c:pt idx="178">
                  <c:v>9</c:v>
                </c:pt>
                <c:pt idx="179">
                  <c:v>11</c:v>
                </c:pt>
                <c:pt idx="180">
                  <c:v>10</c:v>
                </c:pt>
                <c:pt idx="181">
                  <c:v>16</c:v>
                </c:pt>
                <c:pt idx="182">
                  <c:v>3</c:v>
                </c:pt>
                <c:pt idx="183">
                  <c:v>6</c:v>
                </c:pt>
                <c:pt idx="184">
                  <c:v>3</c:v>
                </c:pt>
                <c:pt idx="185">
                  <c:v>6</c:v>
                </c:pt>
                <c:pt idx="186">
                  <c:v>7</c:v>
                </c:pt>
                <c:pt idx="187">
                  <c:v>2</c:v>
                </c:pt>
                <c:pt idx="188">
                  <c:v>5</c:v>
                </c:pt>
                <c:pt idx="189">
                  <c:v>2</c:v>
                </c:pt>
              </c:numCache>
            </c:numRef>
          </c:val>
        </c:ser>
        <c:dLbls>
          <c:showLegendKey val="0"/>
          <c:showVal val="0"/>
          <c:showCatName val="0"/>
          <c:showSerName val="0"/>
          <c:showPercent val="0"/>
          <c:showBubbleSize val="0"/>
        </c:dLbls>
        <c:gapWidth val="150"/>
        <c:overlap val="100"/>
        <c:axId val="-63023968"/>
        <c:axId val="-63025056"/>
      </c:barChart>
      <c:catAx>
        <c:axId val="-630239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C"/>
          </a:p>
        </c:txPr>
        <c:crossAx val="-63025056"/>
        <c:crosses val="autoZero"/>
        <c:auto val="1"/>
        <c:lblAlgn val="ctr"/>
        <c:lblOffset val="100"/>
        <c:noMultiLvlLbl val="0"/>
      </c:catAx>
      <c:valAx>
        <c:axId val="-6302505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C"/>
          </a:p>
        </c:txPr>
        <c:crossAx val="-6302396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C"/>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C"/>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69">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alpha val="75000"/>
        </a:schemeClr>
      </a:solidFill>
    </cs:spPr>
  </cs:dataPoint>
  <cs:dataPoint3D>
    <cs:lnRef idx="0"/>
    <cs:fillRef idx="1">
      <cs:styleClr val="auto"/>
    </cs:fillRef>
    <cs:effectRef idx="0"/>
    <cs:fontRef idx="minor">
      <a:schemeClr val="tx1"/>
    </cs:fontRef>
    <cs:spPr>
      <a:solidFill>
        <a:schemeClr val="phClr">
          <a:alpha val="75000"/>
        </a:schemeClr>
      </a:solidFill>
    </cs:spPr>
  </cs:dataPoint3D>
  <cs:dataPointLine>
    <cs:lnRef idx="0">
      <cs:styleClr val="auto"/>
    </cs:lnRef>
    <cs:fillRef idx="1"/>
    <cs:effectRef idx="0"/>
    <cs:fontRef idx="minor">
      <a:schemeClr val="tx1"/>
    </cs:fontRef>
    <cs:spPr>
      <a:ln w="19050" cap="rnd">
        <a:solidFill>
          <a:schemeClr val="phClr">
            <a:alpha val="50000"/>
          </a:scheme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7620</xdr:colOff>
      <xdr:row>0</xdr:row>
      <xdr:rowOff>106680</xdr:rowOff>
    </xdr:from>
    <xdr:to>
      <xdr:col>4</xdr:col>
      <xdr:colOff>619020</xdr:colOff>
      <xdr:row>5</xdr:row>
      <xdr:rowOff>132839</xdr:rowOff>
    </xdr:to>
    <xdr:pic>
      <xdr:nvPicPr>
        <xdr:cNvPr id="7" name="Imagen 6"/>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00100" y="106680"/>
          <a:ext cx="2516400" cy="90245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769620</xdr:colOff>
      <xdr:row>0</xdr:row>
      <xdr:rowOff>121921</xdr:rowOff>
    </xdr:from>
    <xdr:to>
      <xdr:col>3</xdr:col>
      <xdr:colOff>180975</xdr:colOff>
      <xdr:row>4</xdr:row>
      <xdr:rowOff>38645</xdr:rowOff>
    </xdr:to>
    <xdr:pic>
      <xdr:nvPicPr>
        <xdr:cNvPr id="3" name="Imagen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9620" y="121921"/>
          <a:ext cx="1828800" cy="65586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22860</xdr:colOff>
      <xdr:row>0</xdr:row>
      <xdr:rowOff>137160</xdr:rowOff>
    </xdr:from>
    <xdr:to>
      <xdr:col>3</xdr:col>
      <xdr:colOff>978535</xdr:colOff>
      <xdr:row>4</xdr:row>
      <xdr:rowOff>53884</xdr:rowOff>
    </xdr:to>
    <xdr:pic>
      <xdr:nvPicPr>
        <xdr:cNvPr id="3" name="Imagen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9560" y="137160"/>
          <a:ext cx="1828800" cy="65586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22860</xdr:colOff>
      <xdr:row>0</xdr:row>
      <xdr:rowOff>137160</xdr:rowOff>
    </xdr:from>
    <xdr:to>
      <xdr:col>3</xdr:col>
      <xdr:colOff>978535</xdr:colOff>
      <xdr:row>4</xdr:row>
      <xdr:rowOff>84364</xdr:rowOff>
    </xdr:to>
    <xdr:pic>
      <xdr:nvPicPr>
        <xdr:cNvPr id="4" name="Imagen 3"/>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9560" y="137160"/>
          <a:ext cx="1955800" cy="68634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1</xdr:row>
      <xdr:rowOff>160020</xdr:rowOff>
    </xdr:from>
    <xdr:to>
      <xdr:col>9</xdr:col>
      <xdr:colOff>138249</xdr:colOff>
      <xdr:row>21</xdr:row>
      <xdr:rowOff>168729</xdr:rowOff>
    </xdr:to>
    <xdr:graphicFrame macro="">
      <xdr:nvGraphicFramePr>
        <xdr:cNvPr id="8" name="Gráfico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487680</xdr:colOff>
      <xdr:row>2</xdr:row>
      <xdr:rowOff>0</xdr:rowOff>
    </xdr:from>
    <xdr:to>
      <xdr:col>15</xdr:col>
      <xdr:colOff>556260</xdr:colOff>
      <xdr:row>22</xdr:row>
      <xdr:rowOff>15240</xdr:rowOff>
    </xdr:to>
    <xdr:graphicFrame macro="">
      <xdr:nvGraphicFramePr>
        <xdr:cNvPr id="13" name="Gráfico 1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0.50349</cdr:x>
      <cdr:y>0.92767</cdr:y>
    </cdr:from>
    <cdr:to>
      <cdr:x>0.51048</cdr:x>
      <cdr:y>0.9407</cdr:y>
    </cdr:to>
    <cdr:sp macro="" textlink="">
      <cdr:nvSpPr>
        <cdr:cNvPr id="2" name="Rectángulo 1"/>
        <cdr:cNvSpPr/>
      </cdr:nvSpPr>
      <cdr:spPr>
        <a:xfrm xmlns:a="http://schemas.openxmlformats.org/drawingml/2006/main">
          <a:off x="4377764" y="2944595"/>
          <a:ext cx="60777" cy="41360"/>
        </a:xfrm>
        <a:prstGeom xmlns:a="http://schemas.openxmlformats.org/drawingml/2006/main" prst="rect">
          <a:avLst/>
        </a:prstGeom>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s-EC"/>
        </a:p>
      </cdr:txBody>
    </cdr:sp>
  </cdr:relSizeAnchor>
  <cdr:relSizeAnchor xmlns:cdr="http://schemas.openxmlformats.org/drawingml/2006/chartDrawing">
    <cdr:from>
      <cdr:x>0.7451</cdr:x>
      <cdr:y>0.92574</cdr:y>
    </cdr:from>
    <cdr:to>
      <cdr:x>0.7521</cdr:x>
      <cdr:y>0.93877</cdr:y>
    </cdr:to>
    <cdr:sp macro="" textlink="">
      <cdr:nvSpPr>
        <cdr:cNvPr id="5" name="Rectángulo 4"/>
        <cdr:cNvSpPr/>
      </cdr:nvSpPr>
      <cdr:spPr>
        <a:xfrm xmlns:a="http://schemas.openxmlformats.org/drawingml/2006/main">
          <a:off x="6478593" y="2938469"/>
          <a:ext cx="60864" cy="41360"/>
        </a:xfrm>
        <a:prstGeom xmlns:a="http://schemas.openxmlformats.org/drawingml/2006/main" prst="rect">
          <a:avLst/>
        </a:prstGeom>
        <a:solidFill xmlns:a="http://schemas.openxmlformats.org/drawingml/2006/main">
          <a:srgbClr val="00B050"/>
        </a:solidFill>
        <a:ln xmlns:a="http://schemas.openxmlformats.org/drawingml/2006/main">
          <a:solidFill>
            <a:srgbClr val="00B050"/>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es-EC"/>
        </a:p>
      </cdr:txBody>
    </cdr:sp>
  </cdr:relSizeAnchor>
</c:userShapes>
</file>

<file path=xl/drawings/drawing6.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2</xdr:col>
      <xdr:colOff>285750</xdr:colOff>
      <xdr:row>4</xdr:row>
      <xdr:rowOff>92937</xdr:rowOff>
    </xdr:to>
    <xdr:pic>
      <xdr:nvPicPr>
        <xdr:cNvPr id="6" name="Imagen 5"/>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61925"/>
          <a:ext cx="1771650" cy="6549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43542</xdr:colOff>
      <xdr:row>7</xdr:row>
      <xdr:rowOff>54428</xdr:rowOff>
    </xdr:from>
    <xdr:to>
      <xdr:col>13</xdr:col>
      <xdr:colOff>54429</xdr:colOff>
      <xdr:row>30</xdr:row>
      <xdr:rowOff>87086</xdr:rowOff>
    </xdr:to>
    <xdr:pic>
      <xdr:nvPicPr>
        <xdr:cNvPr id="3" name="Imagen 2"/>
        <xdr:cNvPicPr>
          <a:picLocks noChangeAspect="1"/>
        </xdr:cNvPicPr>
      </xdr:nvPicPr>
      <xdr:blipFill>
        <a:blip xmlns:r="http://schemas.openxmlformats.org/officeDocument/2006/relationships" r:embed="rId2"/>
        <a:stretch>
          <a:fillRect/>
        </a:stretch>
      </xdr:blipFill>
      <xdr:spPr>
        <a:xfrm>
          <a:off x="446313" y="1328057"/>
          <a:ext cx="9764487" cy="4038600"/>
        </a:xfrm>
        <a:prstGeom prst="rect">
          <a:avLst/>
        </a:prstGeom>
      </xdr:spPr>
    </xdr:pic>
    <xdr:clientData/>
  </xdr:twoCellAnchor>
  <xdr:twoCellAnchor editAs="oneCell">
    <xdr:from>
      <xdr:col>1</xdr:col>
      <xdr:colOff>65314</xdr:colOff>
      <xdr:row>38</xdr:row>
      <xdr:rowOff>152399</xdr:rowOff>
    </xdr:from>
    <xdr:to>
      <xdr:col>12</xdr:col>
      <xdr:colOff>349814</xdr:colOff>
      <xdr:row>62</xdr:row>
      <xdr:rowOff>87086</xdr:rowOff>
    </xdr:to>
    <xdr:pic>
      <xdr:nvPicPr>
        <xdr:cNvPr id="4" name="Imagen 3"/>
        <xdr:cNvPicPr>
          <a:picLocks noChangeAspect="1"/>
        </xdr:cNvPicPr>
      </xdr:nvPicPr>
      <xdr:blipFill>
        <a:blip xmlns:r="http://schemas.openxmlformats.org/officeDocument/2006/relationships" r:embed="rId3"/>
        <a:stretch>
          <a:fillRect/>
        </a:stretch>
      </xdr:blipFill>
      <xdr:spPr>
        <a:xfrm>
          <a:off x="468085" y="6825342"/>
          <a:ext cx="9254329" cy="4103915"/>
        </a:xfrm>
        <a:prstGeom prst="rect">
          <a:avLst/>
        </a:prstGeom>
      </xdr:spPr>
    </xdr:pic>
    <xdr:clientData/>
  </xdr:twoCellAnchor>
  <xdr:twoCellAnchor editAs="oneCell">
    <xdr:from>
      <xdr:col>1</xdr:col>
      <xdr:colOff>97971</xdr:colOff>
      <xdr:row>68</xdr:row>
      <xdr:rowOff>97971</xdr:rowOff>
    </xdr:from>
    <xdr:to>
      <xdr:col>7</xdr:col>
      <xdr:colOff>180276</xdr:colOff>
      <xdr:row>88</xdr:row>
      <xdr:rowOff>28598</xdr:rowOff>
    </xdr:to>
    <xdr:pic>
      <xdr:nvPicPr>
        <xdr:cNvPr id="7" name="Imagen 6"/>
        <xdr:cNvPicPr>
          <a:picLocks noChangeAspect="1"/>
        </xdr:cNvPicPr>
      </xdr:nvPicPr>
      <xdr:blipFill>
        <a:blip xmlns:r="http://schemas.openxmlformats.org/officeDocument/2006/relationships" r:embed="rId4"/>
        <a:stretch>
          <a:fillRect/>
        </a:stretch>
      </xdr:blipFill>
      <xdr:spPr>
        <a:xfrm>
          <a:off x="500742" y="11985171"/>
          <a:ext cx="5133277" cy="341405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rafael.grandes\Desktop\Reporte%20Gr&#225;ficos\Pagos%20por%20entidad%2025%2011%202020%2015%20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sheetDataSet>
      <sheetData sheetId="0">
        <row r="2">
          <cell r="A2" t="str">
            <v>0691739295001</v>
          </cell>
          <cell r="B2" t="str">
            <v>COOPERATIVA DE AHORRO Y CREDITO ACHUPALLAS LTDA. ENLIQUIDACION</v>
          </cell>
          <cell r="C2">
            <v>44077</v>
          </cell>
          <cell r="D2" t="str">
            <v>COOP - SFPS</v>
          </cell>
          <cell r="E2" t="str">
            <v>SEGMENTO 5</v>
          </cell>
          <cell r="F2" t="str">
            <v>CHIMBORAZO</v>
          </cell>
          <cell r="G2">
            <v>0</v>
          </cell>
          <cell r="H2">
            <v>0</v>
          </cell>
          <cell r="I2">
            <v>0</v>
          </cell>
          <cell r="J2">
            <v>0</v>
          </cell>
          <cell r="K2">
            <v>0</v>
          </cell>
          <cell r="L2" t="str">
            <v>-</v>
          </cell>
          <cell r="M2">
            <v>0</v>
          </cell>
          <cell r="N2">
            <v>0</v>
          </cell>
          <cell r="O2" t="str">
            <v>-</v>
          </cell>
          <cell r="P2">
            <v>0</v>
          </cell>
        </row>
        <row r="3">
          <cell r="A3" t="str">
            <v>2490002092001</v>
          </cell>
          <cell r="B3" t="str">
            <v>COOPERATIVA DE AHORRO Y CREDITO VISION INTEGRAL ENLIQUIDACION</v>
          </cell>
          <cell r="C3">
            <v>44035</v>
          </cell>
          <cell r="D3" t="str">
            <v>COOP - SFPS</v>
          </cell>
          <cell r="E3" t="str">
            <v>SEGMENTO 5</v>
          </cell>
          <cell r="F3" t="str">
            <v>SANTA ELENA</v>
          </cell>
          <cell r="G3">
            <v>674.83999999999992</v>
          </cell>
          <cell r="H3">
            <v>4</v>
          </cell>
          <cell r="I3">
            <v>1</v>
          </cell>
          <cell r="J3">
            <v>674.83999999999992</v>
          </cell>
          <cell r="K3">
            <v>0</v>
          </cell>
          <cell r="L3">
            <v>0</v>
          </cell>
          <cell r="M3">
            <v>674.83999999999992</v>
          </cell>
          <cell r="N3">
            <v>0</v>
          </cell>
          <cell r="O3">
            <v>0</v>
          </cell>
          <cell r="P3">
            <v>4</v>
          </cell>
        </row>
        <row r="4">
          <cell r="A4" t="str">
            <v>1891723306001</v>
          </cell>
          <cell r="B4" t="str">
            <v>COOPERATIVA DE AHORRO Y CREDITO 21 DE NOVIEMBRE LTDA. ENLIQUIDACION</v>
          </cell>
          <cell r="C4">
            <v>44013</v>
          </cell>
          <cell r="D4" t="str">
            <v>COOP - SFPS</v>
          </cell>
          <cell r="E4" t="str">
            <v>SEGMENTO 5</v>
          </cell>
          <cell r="F4" t="str">
            <v>TUNGURAHUA</v>
          </cell>
          <cell r="G4">
            <v>43302.499999999949</v>
          </cell>
          <cell r="H4">
            <v>1132</v>
          </cell>
          <cell r="I4">
            <v>1</v>
          </cell>
          <cell r="J4">
            <v>165578.5499999997</v>
          </cell>
          <cell r="K4">
            <v>14708.59</v>
          </cell>
          <cell r="L4">
            <v>0.33967068875930989</v>
          </cell>
          <cell r="M4">
            <v>28593.90999999992</v>
          </cell>
          <cell r="N4">
            <v>20</v>
          </cell>
          <cell r="O4">
            <v>1.7667844522968199E-2</v>
          </cell>
          <cell r="P4">
            <v>1112</v>
          </cell>
        </row>
        <row r="5">
          <cell r="A5" t="str">
            <v>1792352770001</v>
          </cell>
          <cell r="B5" t="str">
            <v>COOPERATIVA DE AHORRO Y CREDITO JATUN PAMBA LTDA. ENLIQUIDACION</v>
          </cell>
          <cell r="C5">
            <v>44000</v>
          </cell>
          <cell r="D5" t="str">
            <v>COOP - SFPS</v>
          </cell>
          <cell r="E5" t="str">
            <v>SEGMENTO 5</v>
          </cell>
          <cell r="F5" t="str">
            <v>PICHINCHA</v>
          </cell>
          <cell r="G5">
            <v>88381.800000000017</v>
          </cell>
          <cell r="H5">
            <v>434</v>
          </cell>
          <cell r="I5">
            <v>1</v>
          </cell>
          <cell r="J5">
            <v>357030.26999999979</v>
          </cell>
          <cell r="K5">
            <v>68472.569999999978</v>
          </cell>
          <cell r="L5">
            <v>0.77473608819915374</v>
          </cell>
          <cell r="M5">
            <v>19909.229999999989</v>
          </cell>
          <cell r="N5">
            <v>122</v>
          </cell>
          <cell r="O5">
            <v>0.28110599078341009</v>
          </cell>
          <cell r="P5">
            <v>312</v>
          </cell>
        </row>
        <row r="6">
          <cell r="A6" t="str">
            <v>0591703897001</v>
          </cell>
          <cell r="B6" t="str">
            <v>COOPERATIVA DE AHORRO Y CREDITO FRAY MANUEL SALCEDO LTDA. ENLIQUIDACION</v>
          </cell>
          <cell r="C6">
            <v>43873</v>
          </cell>
          <cell r="D6" t="str">
            <v>COOP - SFPS</v>
          </cell>
          <cell r="E6" t="str">
            <v>SEGMENTO 4</v>
          </cell>
          <cell r="F6" t="str">
            <v>COTOPAXI</v>
          </cell>
          <cell r="G6">
            <v>872245.68999999936</v>
          </cell>
          <cell r="H6">
            <v>3143</v>
          </cell>
          <cell r="I6">
            <v>1</v>
          </cell>
          <cell r="J6">
            <v>6092136.5499999709</v>
          </cell>
          <cell r="K6">
            <v>709557.1399999999</v>
          </cell>
          <cell r="L6">
            <v>0.81348311391484251</v>
          </cell>
          <cell r="M6">
            <v>162688.5499999999</v>
          </cell>
          <cell r="N6">
            <v>1633</v>
          </cell>
          <cell r="O6">
            <v>0.51956729239580024</v>
          </cell>
          <cell r="P6">
            <v>1510</v>
          </cell>
        </row>
        <row r="7">
          <cell r="A7" t="str">
            <v>0291505279001</v>
          </cell>
          <cell r="B7" t="str">
            <v>COOPERATIVA DE AHORRO Y CREDITO KULLKY MINKANA WASI LTDA ENLIQUIDACION</v>
          </cell>
          <cell r="C7">
            <v>43851</v>
          </cell>
          <cell r="D7" t="str">
            <v>COOP - SFPS</v>
          </cell>
          <cell r="E7" t="str">
            <v>SEGMENTO 5</v>
          </cell>
          <cell r="F7" t="str">
            <v>BOLIVAR</v>
          </cell>
          <cell r="G7">
            <v>9256.77</v>
          </cell>
          <cell r="H7">
            <v>56</v>
          </cell>
          <cell r="I7">
            <v>1</v>
          </cell>
          <cell r="J7">
            <v>23320.090000000011</v>
          </cell>
          <cell r="K7">
            <v>3943.03</v>
          </cell>
          <cell r="L7">
            <v>0.4259617555583643</v>
          </cell>
          <cell r="M7">
            <v>5313.7400000000016</v>
          </cell>
          <cell r="N7">
            <v>22</v>
          </cell>
          <cell r="O7">
            <v>0.39285714285714279</v>
          </cell>
          <cell r="P7">
            <v>34</v>
          </cell>
        </row>
        <row r="8">
          <cell r="A8" t="str">
            <v>0291506445001</v>
          </cell>
          <cell r="B8" t="str">
            <v>COOPERATIVA DE AHORRO Y CREDITO CURI WASI LTDA ENLIQUIDACION</v>
          </cell>
          <cell r="C8">
            <v>43851</v>
          </cell>
          <cell r="D8" t="str">
            <v>COOP - SFPS</v>
          </cell>
          <cell r="E8" t="str">
            <v>SEGMENTO 5</v>
          </cell>
          <cell r="F8" t="str">
            <v>BOLIVAR</v>
          </cell>
          <cell r="G8">
            <v>6100.0299999999988</v>
          </cell>
          <cell r="H8">
            <v>101</v>
          </cell>
          <cell r="I8">
            <v>2</v>
          </cell>
          <cell r="J8">
            <v>13488.86000000001</v>
          </cell>
          <cell r="K8">
            <v>2004.38</v>
          </cell>
          <cell r="L8">
            <v>0.3285852692527742</v>
          </cell>
          <cell r="M8">
            <v>4095.6500000000019</v>
          </cell>
          <cell r="N8">
            <v>35</v>
          </cell>
          <cell r="O8">
            <v>0.34653465346534651</v>
          </cell>
          <cell r="P8">
            <v>66</v>
          </cell>
        </row>
        <row r="9">
          <cell r="A9" t="str">
            <v>1891725791001</v>
          </cell>
          <cell r="B9" t="str">
            <v>COOPERATIVA DE AHORRO Y CREDITO SEMBRANDO UN NUEVO PAIS ENLIQUIDACION</v>
          </cell>
          <cell r="C9">
            <v>43851</v>
          </cell>
          <cell r="D9" t="str">
            <v>COOP - SFPS</v>
          </cell>
          <cell r="E9" t="str">
            <v>SEGMENTO 3</v>
          </cell>
          <cell r="F9" t="str">
            <v>TUNGURAHUA</v>
          </cell>
          <cell r="G9">
            <v>4344106.4299998973</v>
          </cell>
          <cell r="H9">
            <v>12773</v>
          </cell>
          <cell r="I9">
            <v>2</v>
          </cell>
          <cell r="J9">
            <v>24307610.71999979</v>
          </cell>
          <cell r="K9">
            <v>4029976.4500000291</v>
          </cell>
          <cell r="L9">
            <v>0.92768824036388164</v>
          </cell>
          <cell r="M9">
            <v>314129.98000000638</v>
          </cell>
          <cell r="N9">
            <v>4472</v>
          </cell>
          <cell r="O9">
            <v>0.35011352070774288</v>
          </cell>
          <cell r="P9">
            <v>8301</v>
          </cell>
        </row>
        <row r="10">
          <cell r="A10" t="str">
            <v>0991502297001</v>
          </cell>
          <cell r="B10" t="str">
            <v>COOPERATIVA DE AHORRO Y CREDITO DEL PERSONAL DE LA C.T.G. ENLIQUIDACION</v>
          </cell>
          <cell r="C10">
            <v>43847</v>
          </cell>
          <cell r="D10" t="str">
            <v>COOP - SFPS</v>
          </cell>
          <cell r="E10" t="str">
            <v>SEGMENTO 5</v>
          </cell>
          <cell r="F10" t="str">
            <v>GUAYAS</v>
          </cell>
          <cell r="G10">
            <v>25398.880000000001</v>
          </cell>
          <cell r="H10">
            <v>29</v>
          </cell>
          <cell r="I10">
            <v>2</v>
          </cell>
          <cell r="J10">
            <v>49888.579999999987</v>
          </cell>
          <cell r="K10">
            <v>23960.89</v>
          </cell>
          <cell r="L10">
            <v>0.94338372400672776</v>
          </cell>
          <cell r="M10">
            <v>1437.99</v>
          </cell>
          <cell r="N10">
            <v>27</v>
          </cell>
          <cell r="O10">
            <v>0.93103448275862066</v>
          </cell>
          <cell r="P10">
            <v>2</v>
          </cell>
        </row>
        <row r="11">
          <cell r="A11" t="str">
            <v>0491508094001</v>
          </cell>
          <cell r="B11" t="str">
            <v>COOPERATIVA DE AHORRO Y CREDITO 10 DE SEPTIEMBRE ENLIQUIDACION</v>
          </cell>
          <cell r="C11">
            <v>43810</v>
          </cell>
          <cell r="D11" t="str">
            <v>COOP - SFPS</v>
          </cell>
          <cell r="E11" t="str">
            <v>SEGMENTO 5</v>
          </cell>
          <cell r="F11" t="str">
            <v>CARCHI</v>
          </cell>
          <cell r="G11">
            <v>3042.82</v>
          </cell>
          <cell r="H11">
            <v>21</v>
          </cell>
          <cell r="I11">
            <v>1</v>
          </cell>
          <cell r="J11">
            <v>42209.780000000013</v>
          </cell>
          <cell r="K11">
            <v>2628.08</v>
          </cell>
          <cell r="L11">
            <v>0.86369880571312141</v>
          </cell>
          <cell r="M11">
            <v>414.74000000000012</v>
          </cell>
          <cell r="N11">
            <v>14</v>
          </cell>
          <cell r="O11">
            <v>0.66666666666666663</v>
          </cell>
          <cell r="P11">
            <v>7</v>
          </cell>
        </row>
        <row r="12">
          <cell r="A12" t="str">
            <v>1791384210001</v>
          </cell>
          <cell r="B12" t="str">
            <v>COOPERATIVA DE AHORRO Y CREDITO BENITO JUAREZ ENLIQUIDACION</v>
          </cell>
          <cell r="C12">
            <v>43755</v>
          </cell>
          <cell r="D12" t="str">
            <v>COOP - SFPS</v>
          </cell>
          <cell r="E12" t="str">
            <v>SEGMENTO 5</v>
          </cell>
          <cell r="F12" t="str">
            <v>PICHINCHA</v>
          </cell>
          <cell r="G12">
            <v>1000</v>
          </cell>
          <cell r="H12">
            <v>1</v>
          </cell>
          <cell r="I12">
            <v>1</v>
          </cell>
          <cell r="J12">
            <v>1793.81</v>
          </cell>
          <cell r="K12">
            <v>1000</v>
          </cell>
          <cell r="L12">
            <v>1</v>
          </cell>
          <cell r="M12">
            <v>0</v>
          </cell>
          <cell r="N12">
            <v>1</v>
          </cell>
          <cell r="O12">
            <v>1</v>
          </cell>
          <cell r="P12">
            <v>0</v>
          </cell>
        </row>
        <row r="13">
          <cell r="A13" t="str">
            <v>0891713045001</v>
          </cell>
          <cell r="B13" t="str">
            <v>COOPERATIVA DE AHORRO Y CREDITO ESMERALDAS SOLIDARIA LTDA. ENLIQUIDACION</v>
          </cell>
          <cell r="C13">
            <v>43741</v>
          </cell>
          <cell r="D13" t="str">
            <v>COOP - SFPS</v>
          </cell>
          <cell r="E13" t="str">
            <v>SEGMENTO 5</v>
          </cell>
          <cell r="F13" t="str">
            <v>ESMERALDAS</v>
          </cell>
          <cell r="G13">
            <v>9571.07</v>
          </cell>
          <cell r="H13">
            <v>59</v>
          </cell>
          <cell r="I13">
            <v>2</v>
          </cell>
          <cell r="J13">
            <v>23555.53</v>
          </cell>
          <cell r="K13">
            <v>3203.74</v>
          </cell>
          <cell r="L13">
            <v>0.3347316444242911</v>
          </cell>
          <cell r="M13">
            <v>6367.3300000000008</v>
          </cell>
          <cell r="N13">
            <v>8</v>
          </cell>
          <cell r="O13">
            <v>0.13559322033898311</v>
          </cell>
          <cell r="P13">
            <v>51</v>
          </cell>
        </row>
        <row r="14">
          <cell r="A14" t="str">
            <v>0990846685001</v>
          </cell>
          <cell r="B14" t="str">
            <v>COOPERATIVA DE AHORRO Y CREDITO NUESTRA SEÑORA DE LAS MERCEDES LTDA. ENLIQUIDACION</v>
          </cell>
          <cell r="C14">
            <v>43682</v>
          </cell>
          <cell r="D14" t="str">
            <v>COOP - SFPS</v>
          </cell>
          <cell r="E14" t="str">
            <v>SEGMENTO 4</v>
          </cell>
          <cell r="F14" t="str">
            <v>GUAYAS</v>
          </cell>
          <cell r="G14">
            <v>132771.73000000001</v>
          </cell>
          <cell r="H14">
            <v>242</v>
          </cell>
          <cell r="I14">
            <v>2</v>
          </cell>
          <cell r="J14">
            <v>681794.64000000013</v>
          </cell>
          <cell r="K14">
            <v>124071.5</v>
          </cell>
          <cell r="L14">
            <v>0.93447227056542792</v>
          </cell>
          <cell r="M14">
            <v>8700.23</v>
          </cell>
          <cell r="N14">
            <v>205</v>
          </cell>
          <cell r="O14">
            <v>0.84710743801652888</v>
          </cell>
          <cell r="P14">
            <v>37</v>
          </cell>
        </row>
        <row r="15">
          <cell r="A15" t="str">
            <v>0691737020001</v>
          </cell>
          <cell r="B15" t="str">
            <v>COOPERATIVA DE AHORRO Y CREDITO ACHIK PAKARI LTDA ENLIQUIDACION</v>
          </cell>
          <cell r="C15">
            <v>43615</v>
          </cell>
          <cell r="D15" t="str">
            <v>COOP - SFPS</v>
          </cell>
          <cell r="E15" t="str">
            <v>SEGMENTO 5</v>
          </cell>
          <cell r="F15" t="str">
            <v>CHIMBORAZO</v>
          </cell>
          <cell r="G15">
            <v>6286.78</v>
          </cell>
          <cell r="H15">
            <v>7</v>
          </cell>
          <cell r="I15">
            <v>1</v>
          </cell>
          <cell r="J15">
            <v>36725.1</v>
          </cell>
          <cell r="K15">
            <v>4000</v>
          </cell>
          <cell r="L15">
            <v>0.63625576209124546</v>
          </cell>
          <cell r="M15">
            <v>2286.7800000000002</v>
          </cell>
          <cell r="N15">
            <v>4</v>
          </cell>
          <cell r="O15">
            <v>0.5714285714285714</v>
          </cell>
          <cell r="P15">
            <v>3</v>
          </cell>
        </row>
        <row r="16">
          <cell r="A16" t="str">
            <v>1891721389001</v>
          </cell>
          <cell r="B16" t="str">
            <v>COOPERATIVA DE AHORRO Y CREDITO INDIGENA DEL ECUADOR - TUNGURAHUA ENLIQUIDACION</v>
          </cell>
          <cell r="C16">
            <v>43615</v>
          </cell>
          <cell r="D16" t="str">
            <v>COOP - SFPS</v>
          </cell>
          <cell r="E16" t="str">
            <v>SEGMENTO 5</v>
          </cell>
          <cell r="F16" t="str">
            <v>TUNGURAHUA</v>
          </cell>
          <cell r="G16">
            <v>76188.989999999976</v>
          </cell>
          <cell r="H16">
            <v>1392</v>
          </cell>
          <cell r="I16">
            <v>1</v>
          </cell>
          <cell r="J16">
            <v>203518.61999999991</v>
          </cell>
          <cell r="K16">
            <v>68465.000000000029</v>
          </cell>
          <cell r="L16">
            <v>0.89862065371912725</v>
          </cell>
          <cell r="M16">
            <v>7723.9900000000098</v>
          </cell>
          <cell r="N16">
            <v>687</v>
          </cell>
          <cell r="O16">
            <v>0.49353448275862072</v>
          </cell>
          <cell r="P16">
            <v>705</v>
          </cell>
        </row>
        <row r="17">
          <cell r="A17" t="str">
            <v>0691728668001</v>
          </cell>
          <cell r="B17" t="str">
            <v>COOPERATIVA DE AHORRO Y CREDITO TOTORAS COACTOT ENLIQUIDACION</v>
          </cell>
          <cell r="C17">
            <v>43594</v>
          </cell>
          <cell r="D17" t="str">
            <v>COOP - SFPS</v>
          </cell>
          <cell r="E17" t="str">
            <v>SEGMENTO 5</v>
          </cell>
          <cell r="F17" t="str">
            <v>CHIMBORAZO</v>
          </cell>
          <cell r="G17">
            <v>27599.19</v>
          </cell>
          <cell r="H17">
            <v>602</v>
          </cell>
          <cell r="I17">
            <v>1</v>
          </cell>
          <cell r="J17">
            <v>103872.51</v>
          </cell>
          <cell r="K17">
            <v>24444.26</v>
          </cell>
          <cell r="L17">
            <v>0.88568758720817531</v>
          </cell>
          <cell r="M17">
            <v>3154.93</v>
          </cell>
          <cell r="N17">
            <v>199</v>
          </cell>
          <cell r="O17">
            <v>0.33056478405315609</v>
          </cell>
          <cell r="P17">
            <v>403</v>
          </cell>
        </row>
        <row r="18">
          <cell r="A18" t="str">
            <v>1691705753001</v>
          </cell>
          <cell r="B18" t="str">
            <v>COOPERATIVA DE AHORRO Y CREDITO MUSHUK YUYAI - PASTAZA LTDA. ENLIQUIDACION</v>
          </cell>
          <cell r="C18">
            <v>43558</v>
          </cell>
          <cell r="D18" t="str">
            <v>COOP - SFPS</v>
          </cell>
          <cell r="E18" t="str">
            <v>SEGMENTO 4</v>
          </cell>
          <cell r="F18" t="str">
            <v>PASTAZA</v>
          </cell>
          <cell r="G18">
            <v>170893.5800000001</v>
          </cell>
          <cell r="H18">
            <v>2843</v>
          </cell>
          <cell r="I18">
            <v>2</v>
          </cell>
          <cell r="J18">
            <v>1074489.1199999989</v>
          </cell>
          <cell r="K18">
            <v>151593.54</v>
          </cell>
          <cell r="L18">
            <v>0.88706398449842228</v>
          </cell>
          <cell r="M18">
            <v>19300.040000000012</v>
          </cell>
          <cell r="N18">
            <v>1842</v>
          </cell>
          <cell r="O18">
            <v>0.64790714034470631</v>
          </cell>
          <cell r="P18">
            <v>1001</v>
          </cell>
        </row>
        <row r="19">
          <cell r="A19" t="str">
            <v>0591723413001</v>
          </cell>
          <cell r="B19" t="str">
            <v>COOPERATIVA DE AHORRO Y CREDITO QUILOTOA ENLIQUIDACION</v>
          </cell>
          <cell r="C19">
            <v>43542</v>
          </cell>
          <cell r="D19" t="str">
            <v>COOP - SFPS</v>
          </cell>
          <cell r="E19" t="str">
            <v>SEGMENTO 5</v>
          </cell>
          <cell r="F19" t="str">
            <v>COTOPAXI</v>
          </cell>
          <cell r="G19">
            <v>350615.72000000038</v>
          </cell>
          <cell r="H19">
            <v>778</v>
          </cell>
          <cell r="I19">
            <v>3</v>
          </cell>
          <cell r="J19">
            <v>1083394.800000004</v>
          </cell>
          <cell r="K19">
            <v>91505.11</v>
          </cell>
          <cell r="L19">
            <v>0.26098404829081789</v>
          </cell>
          <cell r="M19">
            <v>259110.61</v>
          </cell>
          <cell r="N19">
            <v>110</v>
          </cell>
          <cell r="O19">
            <v>0.14138817480719801</v>
          </cell>
          <cell r="P19">
            <v>668</v>
          </cell>
        </row>
        <row r="20">
          <cell r="A20" t="str">
            <v>0990622019001</v>
          </cell>
          <cell r="B20" t="str">
            <v>COOPERATIVA DE AHORRO Y CREDITO \ E.T.G.\" LTDA." ENLIQUIDACION</v>
          </cell>
          <cell r="C20">
            <v>43489</v>
          </cell>
          <cell r="D20" t="str">
            <v>COOP - SFPS</v>
          </cell>
          <cell r="E20" t="str">
            <v>SEGMENTO 4</v>
          </cell>
          <cell r="F20" t="str">
            <v>GUAYAS</v>
          </cell>
          <cell r="G20">
            <v>51175.820000000007</v>
          </cell>
          <cell r="H20">
            <v>86</v>
          </cell>
          <cell r="I20">
            <v>3</v>
          </cell>
          <cell r="J20">
            <v>114084.64</v>
          </cell>
          <cell r="K20">
            <v>51026.81</v>
          </cell>
          <cell r="L20">
            <v>0.9970882733290839</v>
          </cell>
          <cell r="M20">
            <v>149.01</v>
          </cell>
          <cell r="N20">
            <v>85</v>
          </cell>
          <cell r="O20">
            <v>0.98837209302325579</v>
          </cell>
          <cell r="P20">
            <v>1</v>
          </cell>
        </row>
        <row r="21">
          <cell r="A21" t="str">
            <v>1290025202001</v>
          </cell>
          <cell r="B21" t="str">
            <v>COOPERATIVA DE AHORRO Y CREDITO QUEVEDO LTDA. ENLIQUIDACION</v>
          </cell>
          <cell r="C21">
            <v>43396</v>
          </cell>
          <cell r="D21" t="str">
            <v>COOP - SFPS</v>
          </cell>
          <cell r="E21" t="str">
            <v>SEGMENTO 4</v>
          </cell>
          <cell r="F21" t="str">
            <v>LOS RIOS</v>
          </cell>
          <cell r="G21">
            <v>249354.88999999981</v>
          </cell>
          <cell r="H21">
            <v>681</v>
          </cell>
          <cell r="I21">
            <v>1</v>
          </cell>
          <cell r="J21">
            <v>1103432.21</v>
          </cell>
          <cell r="K21">
            <v>245935.3199999998</v>
          </cell>
          <cell r="L21">
            <v>0.98628633270436394</v>
          </cell>
          <cell r="M21">
            <v>3419.5700000000011</v>
          </cell>
          <cell r="N21">
            <v>588</v>
          </cell>
          <cell r="O21">
            <v>0.86343612334801767</v>
          </cell>
          <cell r="P21">
            <v>93</v>
          </cell>
        </row>
        <row r="22">
          <cell r="A22" t="str">
            <v>1191707776001</v>
          </cell>
          <cell r="B22" t="str">
            <v>COOPERATIVA DE AHORRO Y CREDITO 27 DE ABRIL ENLIQUIDACION</v>
          </cell>
          <cell r="C22">
            <v>43385</v>
          </cell>
          <cell r="D22" t="str">
            <v>COOP - SFPS</v>
          </cell>
          <cell r="E22" t="str">
            <v>SEGMENTO 4</v>
          </cell>
          <cell r="F22" t="str">
            <v>LOJA</v>
          </cell>
          <cell r="G22">
            <v>226286.14</v>
          </cell>
          <cell r="H22">
            <v>3049</v>
          </cell>
          <cell r="I22">
            <v>1</v>
          </cell>
          <cell r="J22">
            <v>533839.48999999918</v>
          </cell>
          <cell r="K22">
            <v>197102.6700000001</v>
          </cell>
          <cell r="L22">
            <v>0.87103288782954225</v>
          </cell>
          <cell r="M22">
            <v>29183.46999999999</v>
          </cell>
          <cell r="N22">
            <v>2045</v>
          </cell>
          <cell r="O22">
            <v>0.6707117087569695</v>
          </cell>
          <cell r="P22">
            <v>1004</v>
          </cell>
        </row>
        <row r="23">
          <cell r="A23" t="str">
            <v>1390016588001</v>
          </cell>
          <cell r="B23" t="str">
            <v>COOPERATIVA DE AHORRO Y CREDITO CACPE MANABI ENLIQUIDACION</v>
          </cell>
          <cell r="C23">
            <v>43377</v>
          </cell>
          <cell r="D23" t="str">
            <v>COOP - SFPS</v>
          </cell>
          <cell r="E23" t="str">
            <v>SEGMENTO 5</v>
          </cell>
          <cell r="F23" t="str">
            <v>MANABI</v>
          </cell>
          <cell r="G23">
            <v>23870.12999999999</v>
          </cell>
          <cell r="H23">
            <v>914</v>
          </cell>
          <cell r="I23">
            <v>2</v>
          </cell>
          <cell r="J23">
            <v>51571.98000000001</v>
          </cell>
          <cell r="K23">
            <v>14488.74</v>
          </cell>
          <cell r="L23">
            <v>0.6069820315180523</v>
          </cell>
          <cell r="M23">
            <v>9381.3900000000231</v>
          </cell>
          <cell r="N23">
            <v>212</v>
          </cell>
          <cell r="O23">
            <v>0.23194748358862141</v>
          </cell>
          <cell r="P23">
            <v>702</v>
          </cell>
        </row>
        <row r="24">
          <cell r="A24" t="str">
            <v>0790030745001</v>
          </cell>
          <cell r="B24" t="str">
            <v>COOPERATIVA DE AHORRO Y CREDITO EDUCADORES DE EL ORO LTDA</v>
          </cell>
          <cell r="C24">
            <v>43368</v>
          </cell>
          <cell r="D24" t="str">
            <v>COOP - SFPS</v>
          </cell>
          <cell r="E24" t="str">
            <v>SEGMENTO 4</v>
          </cell>
          <cell r="F24" t="str">
            <v>EL ORO</v>
          </cell>
          <cell r="G24">
            <v>218060.8500000003</v>
          </cell>
          <cell r="H24">
            <v>326</v>
          </cell>
          <cell r="I24">
            <v>2</v>
          </cell>
          <cell r="J24">
            <v>428039.63999999972</v>
          </cell>
          <cell r="K24">
            <v>214973.15000000031</v>
          </cell>
          <cell r="L24">
            <v>0.98584019093752939</v>
          </cell>
          <cell r="M24">
            <v>3087.7</v>
          </cell>
          <cell r="N24">
            <v>317</v>
          </cell>
          <cell r="O24">
            <v>0.97239263803680986</v>
          </cell>
          <cell r="P24">
            <v>9</v>
          </cell>
        </row>
        <row r="25">
          <cell r="A25" t="str">
            <v>0391013152001</v>
          </cell>
          <cell r="B25" t="str">
            <v>COOPERATIVA DE AHORRO Y CREDITO ECUACHASKI ENLIQUIDACION</v>
          </cell>
          <cell r="C25">
            <v>43361</v>
          </cell>
          <cell r="D25" t="str">
            <v>COOP - SFPS</v>
          </cell>
          <cell r="E25" t="str">
            <v>SEGMENTO 5</v>
          </cell>
          <cell r="F25" t="str">
            <v>CANAR</v>
          </cell>
          <cell r="G25">
            <v>32931.08999999996</v>
          </cell>
          <cell r="H25">
            <v>341</v>
          </cell>
          <cell r="I25">
            <v>1</v>
          </cell>
          <cell r="J25">
            <v>202569.34000000069</v>
          </cell>
          <cell r="K25">
            <v>12517.13</v>
          </cell>
          <cell r="L25">
            <v>0.38010068904491218</v>
          </cell>
          <cell r="M25">
            <v>20413.960000000028</v>
          </cell>
          <cell r="N25">
            <v>23</v>
          </cell>
          <cell r="O25">
            <v>6.7448680351906154E-2</v>
          </cell>
          <cell r="P25">
            <v>318</v>
          </cell>
        </row>
        <row r="26">
          <cell r="A26" t="str">
            <v>1091719653001</v>
          </cell>
          <cell r="B26" t="str">
            <v>COOPERATIVA DE AHORRO Y CREDITO MARIA AUXILIADORA DE QUIROGA LTDA. ENLIQUIDACION</v>
          </cell>
          <cell r="C26">
            <v>43355</v>
          </cell>
          <cell r="D26" t="str">
            <v>COOP - SFPS</v>
          </cell>
          <cell r="E26" t="str">
            <v>SEGMENTO 5</v>
          </cell>
          <cell r="F26" t="str">
            <v>IMBABURA</v>
          </cell>
          <cell r="G26">
            <v>45415.930000000008</v>
          </cell>
          <cell r="H26">
            <v>963</v>
          </cell>
          <cell r="I26">
            <v>1</v>
          </cell>
          <cell r="J26">
            <v>356192.69000000239</v>
          </cell>
          <cell r="K26">
            <v>40819.259999999973</v>
          </cell>
          <cell r="L26">
            <v>0.89878727574223305</v>
          </cell>
          <cell r="M26">
            <v>4596.6700000000046</v>
          </cell>
          <cell r="N26">
            <v>532</v>
          </cell>
          <cell r="O26">
            <v>0.55244029075804779</v>
          </cell>
          <cell r="P26">
            <v>431</v>
          </cell>
        </row>
        <row r="27">
          <cell r="A27" t="str">
            <v>0391013756001</v>
          </cell>
          <cell r="B27" t="str">
            <v>COOPERATIVA DE AHORRO Y CREDITO SINCHI CODEFIS</v>
          </cell>
          <cell r="C27">
            <v>43343</v>
          </cell>
          <cell r="D27" t="str">
            <v>COOP - SFPS</v>
          </cell>
          <cell r="E27" t="str">
            <v>SEGMENTO 5</v>
          </cell>
          <cell r="F27" t="str">
            <v>CANAR</v>
          </cell>
          <cell r="G27">
            <v>135958.3600000001</v>
          </cell>
          <cell r="H27">
            <v>983</v>
          </cell>
          <cell r="I27">
            <v>1</v>
          </cell>
          <cell r="J27">
            <v>288101.49999999959</v>
          </cell>
          <cell r="K27">
            <v>125124.4000000001</v>
          </cell>
          <cell r="L27">
            <v>0.9203141314737836</v>
          </cell>
          <cell r="M27">
            <v>10833.96000000001</v>
          </cell>
          <cell r="N27">
            <v>505</v>
          </cell>
          <cell r="O27">
            <v>0.51373346897253303</v>
          </cell>
          <cell r="P27">
            <v>478</v>
          </cell>
        </row>
        <row r="28">
          <cell r="A28" t="str">
            <v>1191738248001</v>
          </cell>
          <cell r="B28" t="str">
            <v>COOPERATIVA DE AHORRO Y CREDITO MUSHUKWASI</v>
          </cell>
          <cell r="C28">
            <v>43341</v>
          </cell>
          <cell r="D28" t="str">
            <v>COOP - SFPS</v>
          </cell>
          <cell r="E28" t="str">
            <v>SEGMENTO 5</v>
          </cell>
          <cell r="F28" t="str">
            <v>LOJA</v>
          </cell>
          <cell r="G28">
            <v>7122.0099999999948</v>
          </cell>
          <cell r="H28">
            <v>331</v>
          </cell>
          <cell r="I28">
            <v>1</v>
          </cell>
          <cell r="J28">
            <v>102280.22</v>
          </cell>
          <cell r="K28">
            <v>5336.1000000000013</v>
          </cell>
          <cell r="L28">
            <v>0.74924073400627145</v>
          </cell>
          <cell r="M28">
            <v>1785.91</v>
          </cell>
          <cell r="N28">
            <v>241</v>
          </cell>
          <cell r="O28">
            <v>0.72809667673716016</v>
          </cell>
          <cell r="P28">
            <v>90</v>
          </cell>
        </row>
        <row r="29">
          <cell r="A29" t="str">
            <v>1891707769001</v>
          </cell>
          <cell r="B29" t="str">
            <v>COOPERATIVA DE AHORRO Y CREDITO KURIÑAN</v>
          </cell>
          <cell r="C29">
            <v>43328</v>
          </cell>
          <cell r="D29" t="str">
            <v>COOP - SFPS</v>
          </cell>
          <cell r="E29" t="str">
            <v>SEGMENTO 5</v>
          </cell>
          <cell r="F29" t="str">
            <v>TUNGURAHUA</v>
          </cell>
          <cell r="G29">
            <v>35509.599999999977</v>
          </cell>
          <cell r="H29">
            <v>831</v>
          </cell>
          <cell r="I29">
            <v>2</v>
          </cell>
          <cell r="J29">
            <v>101787.7500000001</v>
          </cell>
          <cell r="K29">
            <v>26794.819999999971</v>
          </cell>
          <cell r="L29">
            <v>0.75457960664158397</v>
          </cell>
          <cell r="M29">
            <v>8714.7800000000007</v>
          </cell>
          <cell r="N29">
            <v>494</v>
          </cell>
          <cell r="O29">
            <v>0.59446450060168476</v>
          </cell>
          <cell r="P29">
            <v>337</v>
          </cell>
        </row>
        <row r="30">
          <cell r="A30" t="str">
            <v>1792037433001</v>
          </cell>
          <cell r="B30" t="str">
            <v>COOPERATIVA DE AHORRO Y CREDITO UVECOOP LTDA UNION VASCO ECUATORIANA</v>
          </cell>
          <cell r="C30">
            <v>43314</v>
          </cell>
          <cell r="D30" t="str">
            <v>COOP - SFPS</v>
          </cell>
          <cell r="E30" t="str">
            <v>SEGMENTO 5</v>
          </cell>
          <cell r="F30" t="str">
            <v>PICHINCHA</v>
          </cell>
          <cell r="G30">
            <v>88514.840000000011</v>
          </cell>
          <cell r="H30">
            <v>1433</v>
          </cell>
          <cell r="I30">
            <v>1</v>
          </cell>
          <cell r="J30">
            <v>273113.04000000079</v>
          </cell>
          <cell r="K30">
            <v>65847.180000000197</v>
          </cell>
          <cell r="L30">
            <v>0.743911190485123</v>
          </cell>
          <cell r="M30">
            <v>22667.66</v>
          </cell>
          <cell r="N30">
            <v>934</v>
          </cell>
          <cell r="O30">
            <v>0.65177948360083737</v>
          </cell>
          <cell r="P30">
            <v>499</v>
          </cell>
        </row>
        <row r="31">
          <cell r="A31" t="str">
            <v>1792284597001</v>
          </cell>
          <cell r="B31" t="str">
            <v>COOPERATIVA DE AHORRO Y CREDITO VENCEDORES DE PICHINCHA LTDA CACVP</v>
          </cell>
          <cell r="C31">
            <v>43301</v>
          </cell>
          <cell r="D31" t="str">
            <v>COOP - SFPS</v>
          </cell>
          <cell r="E31" t="str">
            <v>SEGMENTO 5</v>
          </cell>
          <cell r="F31" t="str">
            <v>PICHINCHA</v>
          </cell>
          <cell r="G31">
            <v>33234.709999999897</v>
          </cell>
          <cell r="H31">
            <v>785</v>
          </cell>
          <cell r="I31">
            <v>2</v>
          </cell>
          <cell r="J31">
            <v>381600.30000000121</v>
          </cell>
          <cell r="K31">
            <v>29723.759999999951</v>
          </cell>
          <cell r="L31">
            <v>0.89435893979517322</v>
          </cell>
          <cell r="M31">
            <v>3510.950000000003</v>
          </cell>
          <cell r="N31">
            <v>488</v>
          </cell>
          <cell r="O31">
            <v>0.62165605095541399</v>
          </cell>
          <cell r="P31">
            <v>297</v>
          </cell>
        </row>
        <row r="32">
          <cell r="A32" t="str">
            <v>0991313656001</v>
          </cell>
          <cell r="B32" t="str">
            <v>COOPERATIVA DE AHORRO Y CREDITO 19 DE SEPTIEMBRE</v>
          </cell>
          <cell r="C32">
            <v>43272</v>
          </cell>
          <cell r="D32" t="str">
            <v>COOP - SFPS</v>
          </cell>
          <cell r="E32" t="str">
            <v>SEGMENTO 5</v>
          </cell>
          <cell r="F32" t="str">
            <v>GUAYAS</v>
          </cell>
          <cell r="G32">
            <v>72248.459999999977</v>
          </cell>
          <cell r="H32">
            <v>110</v>
          </cell>
          <cell r="I32">
            <v>1</v>
          </cell>
          <cell r="J32">
            <v>114206.13</v>
          </cell>
          <cell r="K32">
            <v>72037.64999999998</v>
          </cell>
          <cell r="L32">
            <v>0.99708215233930253</v>
          </cell>
          <cell r="M32">
            <v>210.81</v>
          </cell>
          <cell r="N32">
            <v>108</v>
          </cell>
          <cell r="O32">
            <v>0.98181818181818181</v>
          </cell>
          <cell r="P32">
            <v>2</v>
          </cell>
        </row>
        <row r="33">
          <cell r="A33" t="str">
            <v>0591723693001</v>
          </cell>
          <cell r="B33" t="str">
            <v>COOPERATIVA DE AHORRO Y CREDITO SANTA BARBARA</v>
          </cell>
          <cell r="C33">
            <v>43265</v>
          </cell>
          <cell r="D33" t="str">
            <v>COOP - SFPS</v>
          </cell>
          <cell r="E33" t="str">
            <v>SEGMENTO 5</v>
          </cell>
          <cell r="F33" t="str">
            <v>COTOPAXI</v>
          </cell>
          <cell r="G33">
            <v>66432.13</v>
          </cell>
          <cell r="H33">
            <v>468</v>
          </cell>
          <cell r="I33">
            <v>1</v>
          </cell>
          <cell r="J33">
            <v>207503.21000000011</v>
          </cell>
          <cell r="K33">
            <v>63192.32</v>
          </cell>
          <cell r="L33">
            <v>0.95123127920179584</v>
          </cell>
          <cell r="M33">
            <v>3239.809999999999</v>
          </cell>
          <cell r="N33">
            <v>261</v>
          </cell>
          <cell r="O33">
            <v>0.55769230769230771</v>
          </cell>
          <cell r="P33">
            <v>207</v>
          </cell>
        </row>
        <row r="34">
          <cell r="A34" t="str">
            <v>1891727190001</v>
          </cell>
          <cell r="B34" t="str">
            <v>COOPERATIVA DE AHORRO Y CREDITO MULTISERVICIOS ENLIQUIDACION</v>
          </cell>
          <cell r="C34">
            <v>43265</v>
          </cell>
          <cell r="D34" t="str">
            <v>COOP - SFPS</v>
          </cell>
          <cell r="E34" t="str">
            <v>SEGMENTO 5</v>
          </cell>
          <cell r="F34" t="str">
            <v>TUNGURAHUA</v>
          </cell>
          <cell r="G34">
            <v>12311.51000000002</v>
          </cell>
          <cell r="H34">
            <v>295</v>
          </cell>
          <cell r="I34">
            <v>1</v>
          </cell>
          <cell r="J34">
            <v>87499.779999999155</v>
          </cell>
          <cell r="K34">
            <v>7236.829999999999</v>
          </cell>
          <cell r="L34">
            <v>0.58781010615269647</v>
          </cell>
          <cell r="M34">
            <v>5074.68</v>
          </cell>
          <cell r="N34">
            <v>59</v>
          </cell>
          <cell r="O34">
            <v>0.2</v>
          </cell>
          <cell r="P34">
            <v>236</v>
          </cell>
        </row>
        <row r="35">
          <cell r="A35" t="str">
            <v>1891735037001</v>
          </cell>
          <cell r="B35" t="str">
            <v>COOPERATIVA DE AHORRO Y CREDITO DESARROLLO POPULAR LTDA. ENLIQUIDACION</v>
          </cell>
          <cell r="C35">
            <v>43265</v>
          </cell>
          <cell r="D35" t="str">
            <v>COOP - SFPS</v>
          </cell>
          <cell r="E35" t="str">
            <v>SEGMENTO 5</v>
          </cell>
          <cell r="F35" t="str">
            <v>TUNGURAHUA</v>
          </cell>
          <cell r="G35">
            <v>21785.130000000019</v>
          </cell>
          <cell r="H35">
            <v>381</v>
          </cell>
          <cell r="I35">
            <v>1</v>
          </cell>
          <cell r="J35">
            <v>57139.989999999918</v>
          </cell>
          <cell r="K35">
            <v>14796.8</v>
          </cell>
          <cell r="L35">
            <v>0.67921559338870074</v>
          </cell>
          <cell r="M35">
            <v>6988.3300000000036</v>
          </cell>
          <cell r="N35">
            <v>192</v>
          </cell>
          <cell r="O35">
            <v>0.50393700787401574</v>
          </cell>
          <cell r="P35">
            <v>189</v>
          </cell>
        </row>
        <row r="36">
          <cell r="A36" t="str">
            <v>0992631872001</v>
          </cell>
          <cell r="B36" t="str">
            <v>COOPERATIVA DE AHORRO Y CREDITO ESPERANZA Y DESARROLLO</v>
          </cell>
          <cell r="C36">
            <v>43229</v>
          </cell>
          <cell r="D36" t="str">
            <v>COOP - SFPS</v>
          </cell>
          <cell r="E36" t="str">
            <v>SEGMENTO 5</v>
          </cell>
          <cell r="F36" t="str">
            <v>GUAYAS</v>
          </cell>
          <cell r="G36">
            <v>152123.54</v>
          </cell>
          <cell r="H36">
            <v>435</v>
          </cell>
          <cell r="I36">
            <v>2</v>
          </cell>
          <cell r="J36">
            <v>229824.54</v>
          </cell>
          <cell r="K36">
            <v>145733.34</v>
          </cell>
          <cell r="L36">
            <v>0.95799335198221136</v>
          </cell>
          <cell r="M36">
            <v>6390.2</v>
          </cell>
          <cell r="N36">
            <v>402</v>
          </cell>
          <cell r="O36">
            <v>0.92413793103448272</v>
          </cell>
          <cell r="P36">
            <v>33</v>
          </cell>
        </row>
        <row r="37">
          <cell r="A37" t="str">
            <v>0691708322001</v>
          </cell>
          <cell r="B37" t="str">
            <v>COOPERATIVA DE AHORRO Y CREDITO SHOBOL LLIN LLIN LTDA</v>
          </cell>
          <cell r="C37">
            <v>43165</v>
          </cell>
          <cell r="D37" t="str">
            <v>COOP - SFPS</v>
          </cell>
          <cell r="E37" t="str">
            <v>SEGMENTO 5</v>
          </cell>
          <cell r="F37" t="str">
            <v>CHIMBORAZO</v>
          </cell>
          <cell r="G37">
            <v>21497.659999999989</v>
          </cell>
          <cell r="H37">
            <v>294</v>
          </cell>
          <cell r="I37">
            <v>1</v>
          </cell>
          <cell r="J37">
            <v>52912.429999999993</v>
          </cell>
          <cell r="K37">
            <v>17926.259999999998</v>
          </cell>
          <cell r="L37">
            <v>0.83387029099911358</v>
          </cell>
          <cell r="M37">
            <v>3571.400000000001</v>
          </cell>
          <cell r="N37">
            <v>171</v>
          </cell>
          <cell r="O37">
            <v>0.58163265306122447</v>
          </cell>
          <cell r="P37">
            <v>123</v>
          </cell>
        </row>
        <row r="38">
          <cell r="A38" t="str">
            <v>1792427886001</v>
          </cell>
          <cell r="B38" t="str">
            <v>COOPERATIVA DE AHORRO Y CREDITO RENOVADORA ECUATORIANA CON ACCION RESPONSABLE</v>
          </cell>
          <cell r="C38">
            <v>43153</v>
          </cell>
          <cell r="D38" t="str">
            <v>COOP - SFPS</v>
          </cell>
          <cell r="E38" t="str">
            <v>SEGMENTO 5</v>
          </cell>
          <cell r="F38" t="str">
            <v>PICHINCHA</v>
          </cell>
          <cell r="G38">
            <v>70106.990000000005</v>
          </cell>
          <cell r="H38">
            <v>486</v>
          </cell>
          <cell r="I38">
            <v>3</v>
          </cell>
          <cell r="J38">
            <v>1672751.180000002</v>
          </cell>
          <cell r="K38">
            <v>68243.910000000018</v>
          </cell>
          <cell r="L38">
            <v>0.9734251891287875</v>
          </cell>
          <cell r="M38">
            <v>1863.08</v>
          </cell>
          <cell r="N38">
            <v>343</v>
          </cell>
          <cell r="O38">
            <v>0.70576131687242794</v>
          </cell>
          <cell r="P38">
            <v>143</v>
          </cell>
        </row>
        <row r="39">
          <cell r="A39" t="str">
            <v>0190380149001</v>
          </cell>
          <cell r="B39" t="str">
            <v>COOPERATIVA DE AHORRO Y CREDITO FUTURO PROGRESISTA LTDA.</v>
          </cell>
          <cell r="C39">
            <v>43138</v>
          </cell>
          <cell r="D39" t="str">
            <v>COOP - SFPS</v>
          </cell>
          <cell r="E39" t="str">
            <v>SEGMENTO 5</v>
          </cell>
          <cell r="F39" t="str">
            <v>AZUAY</v>
          </cell>
          <cell r="G39">
            <v>12081.32</v>
          </cell>
          <cell r="H39">
            <v>186</v>
          </cell>
          <cell r="I39">
            <v>1</v>
          </cell>
          <cell r="J39">
            <v>104648.36</v>
          </cell>
          <cell r="K39">
            <v>9086.5499999999993</v>
          </cell>
          <cell r="L39">
            <v>0.752115662858032</v>
          </cell>
          <cell r="M39">
            <v>2994.77</v>
          </cell>
          <cell r="N39">
            <v>100</v>
          </cell>
          <cell r="O39">
            <v>0.5376344086021505</v>
          </cell>
          <cell r="P39">
            <v>86</v>
          </cell>
        </row>
        <row r="40">
          <cell r="A40" t="str">
            <v>1792339146001</v>
          </cell>
          <cell r="B40" t="str">
            <v>COOPERATIVA DE AHORRO Y CREDITO SISA ÑAN</v>
          </cell>
          <cell r="C40">
            <v>43138</v>
          </cell>
          <cell r="D40" t="str">
            <v>COOP - SFPS</v>
          </cell>
          <cell r="E40" t="str">
            <v>SEGMENTO 5</v>
          </cell>
          <cell r="F40" t="str">
            <v>PICHINCHA</v>
          </cell>
          <cell r="G40">
            <v>4488.68</v>
          </cell>
          <cell r="H40">
            <v>5</v>
          </cell>
          <cell r="I40">
            <v>3</v>
          </cell>
          <cell r="J40">
            <v>79132.72</v>
          </cell>
          <cell r="K40">
            <v>4488.68</v>
          </cell>
          <cell r="L40">
            <v>1</v>
          </cell>
          <cell r="M40">
            <v>0</v>
          </cell>
          <cell r="N40">
            <v>5</v>
          </cell>
          <cell r="O40">
            <v>1</v>
          </cell>
          <cell r="P40">
            <v>0</v>
          </cell>
        </row>
        <row r="41">
          <cell r="A41" t="str">
            <v>1891746756001</v>
          </cell>
          <cell r="B41" t="str">
            <v>COOPERATIVA DE AHORRO Y CREDITO AYNI- SUIZA ENLIQUIDACION</v>
          </cell>
          <cell r="C41">
            <v>43138</v>
          </cell>
          <cell r="D41" t="str">
            <v>COOP - SFPS</v>
          </cell>
          <cell r="E41" t="str">
            <v>SEGMENTO 5</v>
          </cell>
          <cell r="F41" t="str">
            <v>TUNGURAHUA</v>
          </cell>
          <cell r="G41">
            <v>47552.100000000057</v>
          </cell>
          <cell r="H41">
            <v>316</v>
          </cell>
          <cell r="I41">
            <v>2</v>
          </cell>
          <cell r="J41">
            <v>58380.990000000224</v>
          </cell>
          <cell r="K41">
            <v>44844.929999999993</v>
          </cell>
          <cell r="L41">
            <v>0.94306939125716716</v>
          </cell>
          <cell r="M41">
            <v>2707.1700000000078</v>
          </cell>
          <cell r="N41">
            <v>98</v>
          </cell>
          <cell r="O41">
            <v>0.310126582278481</v>
          </cell>
          <cell r="P41">
            <v>218</v>
          </cell>
        </row>
        <row r="42">
          <cell r="A42" t="str">
            <v>0591722190001</v>
          </cell>
          <cell r="B42" t="str">
            <v>COOPERATIVA DE AHORRO Y CREDITO ACCION SOLIDARIA</v>
          </cell>
          <cell r="C42">
            <v>43098</v>
          </cell>
          <cell r="D42" t="str">
            <v>COOP - SFPS</v>
          </cell>
          <cell r="E42" t="str">
            <v>SEGMENTO 5</v>
          </cell>
          <cell r="F42" t="str">
            <v>COTOPAXI</v>
          </cell>
          <cell r="G42">
            <v>95011.360000000044</v>
          </cell>
          <cell r="H42">
            <v>1429</v>
          </cell>
          <cell r="I42">
            <v>1</v>
          </cell>
          <cell r="J42">
            <v>553965.71000000066</v>
          </cell>
          <cell r="K42">
            <v>80782.890000000014</v>
          </cell>
          <cell r="L42">
            <v>0.85024453917931464</v>
          </cell>
          <cell r="M42">
            <v>14228.47000000001</v>
          </cell>
          <cell r="N42">
            <v>782</v>
          </cell>
          <cell r="O42">
            <v>0.5472358292512246</v>
          </cell>
          <cell r="P42">
            <v>647</v>
          </cell>
        </row>
        <row r="43">
          <cell r="A43" t="str">
            <v>0691716694001</v>
          </cell>
          <cell r="B43" t="str">
            <v>COOPERATIVA DE AHORRO Y CREDITO ALAUSI LTDA</v>
          </cell>
          <cell r="C43">
            <v>43097</v>
          </cell>
          <cell r="D43" t="str">
            <v>COOP - SFPS</v>
          </cell>
          <cell r="E43" t="str">
            <v>S/G</v>
          </cell>
          <cell r="F43" t="str">
            <v>AZUAY</v>
          </cell>
          <cell r="G43">
            <v>75532.94</v>
          </cell>
          <cell r="H43">
            <v>1621</v>
          </cell>
          <cell r="I43">
            <v>1</v>
          </cell>
          <cell r="J43">
            <v>208701.7399999999</v>
          </cell>
          <cell r="K43">
            <v>61598.73000000004</v>
          </cell>
          <cell r="L43">
            <v>0.81552141357135088</v>
          </cell>
          <cell r="M43">
            <v>13934.21000000001</v>
          </cell>
          <cell r="N43">
            <v>593</v>
          </cell>
          <cell r="O43">
            <v>0.36582356570018509</v>
          </cell>
          <cell r="P43">
            <v>1028</v>
          </cell>
        </row>
        <row r="44">
          <cell r="A44" t="str">
            <v>1391725752001</v>
          </cell>
          <cell r="B44" t="str">
            <v>COOPERATIVA DE AHORRO Y CREDITO DE LA CONSTRUCCION</v>
          </cell>
          <cell r="C44">
            <v>43097</v>
          </cell>
          <cell r="D44" t="str">
            <v>COOP - SFPS</v>
          </cell>
          <cell r="E44" t="str">
            <v>SEGMENTO 5</v>
          </cell>
          <cell r="F44" t="str">
            <v>MANABÍ</v>
          </cell>
          <cell r="G44">
            <v>19808.150000000001</v>
          </cell>
          <cell r="H44">
            <v>1056</v>
          </cell>
          <cell r="I44">
            <v>1</v>
          </cell>
          <cell r="J44">
            <v>296427.81999999582</v>
          </cell>
          <cell r="K44">
            <v>13220.21000000005</v>
          </cell>
          <cell r="L44">
            <v>0.66741265590173982</v>
          </cell>
          <cell r="M44">
            <v>6587.9400000000232</v>
          </cell>
          <cell r="N44">
            <v>604</v>
          </cell>
          <cell r="O44">
            <v>0.57196969696969702</v>
          </cell>
          <cell r="P44">
            <v>452</v>
          </cell>
        </row>
        <row r="45">
          <cell r="A45" t="str">
            <v>1891737854001</v>
          </cell>
          <cell r="B45" t="str">
            <v>COOPERATIVA DE AHORRO Y CREDITO TRINIDAD LTDA.</v>
          </cell>
          <cell r="C45">
            <v>43090</v>
          </cell>
          <cell r="D45" t="str">
            <v>COOP - SFPS</v>
          </cell>
          <cell r="E45" t="str">
            <v>SEGMENTO 5</v>
          </cell>
          <cell r="F45" t="str">
            <v>TUNGURAHUA</v>
          </cell>
          <cell r="G45">
            <v>35306.459999999992</v>
          </cell>
          <cell r="H45">
            <v>768</v>
          </cell>
          <cell r="I45">
            <v>1</v>
          </cell>
          <cell r="J45">
            <v>127596.8899999998</v>
          </cell>
          <cell r="K45">
            <v>23603.910000000011</v>
          </cell>
          <cell r="L45">
            <v>0.66854366028199985</v>
          </cell>
          <cell r="M45">
            <v>11702.55</v>
          </cell>
          <cell r="N45">
            <v>393</v>
          </cell>
          <cell r="O45">
            <v>0.51171875</v>
          </cell>
          <cell r="P45">
            <v>375</v>
          </cell>
        </row>
        <row r="46">
          <cell r="A46" t="str">
            <v>1891738567001</v>
          </cell>
          <cell r="B46" t="str">
            <v>COOPERATIVA DE AHORRO Y CREDITO PRODUFINSA</v>
          </cell>
          <cell r="C46">
            <v>43090</v>
          </cell>
          <cell r="D46" t="str">
            <v>COOP - SFPS</v>
          </cell>
          <cell r="E46" t="str">
            <v>SEGMENTO 4</v>
          </cell>
          <cell r="F46" t="str">
            <v>TUNGURAHUA</v>
          </cell>
          <cell r="G46">
            <v>80734.519999999902</v>
          </cell>
          <cell r="H46">
            <v>624</v>
          </cell>
          <cell r="I46">
            <v>1</v>
          </cell>
          <cell r="J46">
            <v>443631.76000000129</v>
          </cell>
          <cell r="K46">
            <v>72782.889999999985</v>
          </cell>
          <cell r="L46">
            <v>0.90150892084327838</v>
          </cell>
          <cell r="M46">
            <v>7951.6300000000156</v>
          </cell>
          <cell r="N46">
            <v>279</v>
          </cell>
          <cell r="O46">
            <v>0.44711538461538458</v>
          </cell>
          <cell r="P46">
            <v>345</v>
          </cell>
        </row>
        <row r="47">
          <cell r="A47" t="str">
            <v>1891743838001</v>
          </cell>
          <cell r="B47" t="str">
            <v>COOPERATIVA DE AHORRO Y CREDITO PRODUACTIVA LTDA.</v>
          </cell>
          <cell r="C47">
            <v>43090</v>
          </cell>
          <cell r="D47" t="str">
            <v>COOP - SFPS</v>
          </cell>
          <cell r="E47" t="str">
            <v>SEGMENTO 4</v>
          </cell>
          <cell r="F47" t="str">
            <v>TUNGURAHUA</v>
          </cell>
          <cell r="G47">
            <v>269704.2200000009</v>
          </cell>
          <cell r="H47">
            <v>3625</v>
          </cell>
          <cell r="I47">
            <v>4</v>
          </cell>
          <cell r="J47">
            <v>2421657.2499999772</v>
          </cell>
          <cell r="K47">
            <v>239836.34000000049</v>
          </cell>
          <cell r="L47">
            <v>0.88925690521267964</v>
          </cell>
          <cell r="M47">
            <v>29867.879999999968</v>
          </cell>
          <cell r="N47">
            <v>2320</v>
          </cell>
          <cell r="O47">
            <v>0.64</v>
          </cell>
          <cell r="P47">
            <v>1305</v>
          </cell>
        </row>
        <row r="48">
          <cell r="A48" t="str">
            <v>1791944038001</v>
          </cell>
          <cell r="B48" t="str">
            <v>COOPERATIVA DE AHORRO Y CREDITO CHOCO TUNGURAHUA RUNA LTDA.</v>
          </cell>
          <cell r="C48">
            <v>43076</v>
          </cell>
          <cell r="D48" t="str">
            <v>COOP - SFPS</v>
          </cell>
          <cell r="E48" t="str">
            <v>SEGMENTO 3</v>
          </cell>
          <cell r="F48" t="str">
            <v>PICHINCHA</v>
          </cell>
          <cell r="G48">
            <v>3429974.0800000448</v>
          </cell>
          <cell r="H48">
            <v>17132</v>
          </cell>
          <cell r="I48">
            <v>2</v>
          </cell>
          <cell r="J48">
            <v>6695680.9999998603</v>
          </cell>
          <cell r="K48">
            <v>3316539.2300000121</v>
          </cell>
          <cell r="L48">
            <v>0.96692836524291381</v>
          </cell>
          <cell r="M48">
            <v>113434.8499999995</v>
          </cell>
          <cell r="N48">
            <v>10015</v>
          </cell>
          <cell r="O48">
            <v>0.58457856642540273</v>
          </cell>
          <cell r="P48">
            <v>7117</v>
          </cell>
        </row>
        <row r="49">
          <cell r="A49" t="str">
            <v>0190336859001</v>
          </cell>
          <cell r="B49" t="str">
            <v>COOPERATIVA DE AHORRO Y CREDITO UNION Y PROGRESO</v>
          </cell>
          <cell r="C49">
            <v>43070</v>
          </cell>
          <cell r="D49" t="str">
            <v>COOP - SFPS</v>
          </cell>
          <cell r="E49" t="str">
            <v>SEGMENTO 5</v>
          </cell>
          <cell r="F49" t="str">
            <v>AZUAY</v>
          </cell>
          <cell r="G49">
            <v>16482.919999999998</v>
          </cell>
          <cell r="H49">
            <v>163</v>
          </cell>
          <cell r="I49">
            <v>1</v>
          </cell>
          <cell r="J49">
            <v>29807.53999999995</v>
          </cell>
          <cell r="K49">
            <v>14079.87</v>
          </cell>
          <cell r="L49">
            <v>0.85420969100135169</v>
          </cell>
          <cell r="M49">
            <v>2403.0500000000011</v>
          </cell>
          <cell r="N49">
            <v>81</v>
          </cell>
          <cell r="O49">
            <v>0.49693251533742339</v>
          </cell>
          <cell r="P49">
            <v>82</v>
          </cell>
        </row>
        <row r="50">
          <cell r="A50" t="str">
            <v>1792151147001</v>
          </cell>
          <cell r="B50" t="str">
            <v>COOPERATIVA DE AHORRO Y CREDITO DESARROLLO INTEGRAL</v>
          </cell>
          <cell r="C50">
            <v>43056</v>
          </cell>
          <cell r="D50" t="str">
            <v>COOP - SFPS</v>
          </cell>
          <cell r="E50" t="str">
            <v>SEGMENTO 5</v>
          </cell>
          <cell r="F50" t="str">
            <v>PICHINCHA</v>
          </cell>
          <cell r="G50">
            <v>33068.66000000004</v>
          </cell>
          <cell r="H50">
            <v>1020</v>
          </cell>
          <cell r="I50">
            <v>1</v>
          </cell>
          <cell r="J50">
            <v>362544.75</v>
          </cell>
          <cell r="K50">
            <v>27838.41999999998</v>
          </cell>
          <cell r="L50">
            <v>0.84183695378040546</v>
          </cell>
          <cell r="M50">
            <v>5230.2399999999989</v>
          </cell>
          <cell r="N50">
            <v>662</v>
          </cell>
          <cell r="O50">
            <v>0.64901960784313728</v>
          </cell>
          <cell r="P50">
            <v>358</v>
          </cell>
        </row>
        <row r="51">
          <cell r="A51" t="str">
            <v>0691715051001</v>
          </cell>
          <cell r="B51" t="str">
            <v>COOPERATIVA DE AHORRO Y CREDITO DESARROLLO ANDINO</v>
          </cell>
          <cell r="C51">
            <v>43000</v>
          </cell>
          <cell r="D51" t="str">
            <v>COOP - SFPS</v>
          </cell>
          <cell r="E51" t="str">
            <v>SEGMENTO 5</v>
          </cell>
          <cell r="F51" t="str">
            <v>CHIMBORAZO</v>
          </cell>
          <cell r="G51">
            <v>47491.15</v>
          </cell>
          <cell r="H51">
            <v>367</v>
          </cell>
          <cell r="I51">
            <v>0</v>
          </cell>
          <cell r="J51">
            <v>162702.3300000001</v>
          </cell>
          <cell r="K51">
            <v>40262.869999999988</v>
          </cell>
          <cell r="L51">
            <v>0.84779732644924344</v>
          </cell>
          <cell r="M51">
            <v>7228.2800000000016</v>
          </cell>
          <cell r="N51">
            <v>154</v>
          </cell>
          <cell r="O51">
            <v>0.4196185286103542</v>
          </cell>
          <cell r="P51">
            <v>213</v>
          </cell>
        </row>
        <row r="52">
          <cell r="A52" t="str">
            <v>0691722554001</v>
          </cell>
          <cell r="B52" t="str">
            <v>COOPERATIVA DE AHORRO Y CREDITO BANCO PROINDIO AMERICANO LTDA.</v>
          </cell>
          <cell r="C52">
            <v>43000</v>
          </cell>
          <cell r="D52" t="str">
            <v>COOP - SFPS</v>
          </cell>
          <cell r="E52" t="str">
            <v>SEGMENTO 5</v>
          </cell>
          <cell r="F52" t="str">
            <v>CHIMBORAZO</v>
          </cell>
          <cell r="G52">
            <v>31278.21</v>
          </cell>
          <cell r="H52">
            <v>403</v>
          </cell>
          <cell r="I52">
            <v>1</v>
          </cell>
          <cell r="J52">
            <v>71492.050000000032</v>
          </cell>
          <cell r="K52">
            <v>24019.05</v>
          </cell>
          <cell r="L52">
            <v>0.76791638651956118</v>
          </cell>
          <cell r="M52">
            <v>7259.16</v>
          </cell>
          <cell r="N52">
            <v>213</v>
          </cell>
          <cell r="O52">
            <v>0.52853598014888337</v>
          </cell>
          <cell r="P52">
            <v>190</v>
          </cell>
        </row>
        <row r="53">
          <cell r="A53" t="str">
            <v>1891730388001</v>
          </cell>
          <cell r="B53" t="str">
            <v>COOPERATIVA DE AHORRO Y CREDITO MIRACHINA</v>
          </cell>
          <cell r="C53">
            <v>43000</v>
          </cell>
          <cell r="D53" t="str">
            <v>COOP - SFPS</v>
          </cell>
          <cell r="E53" t="str">
            <v>SEGMENTO 5</v>
          </cell>
          <cell r="F53" t="str">
            <v>TUNGURAHUA</v>
          </cell>
          <cell r="G53">
            <v>39473.469999999987</v>
          </cell>
          <cell r="H53">
            <v>849</v>
          </cell>
          <cell r="I53">
            <v>1</v>
          </cell>
          <cell r="J53">
            <v>225729.58999999991</v>
          </cell>
          <cell r="K53">
            <v>33478.519999999997</v>
          </cell>
          <cell r="L53">
            <v>0.8481271091697794</v>
          </cell>
          <cell r="M53">
            <v>5994.9500000000062</v>
          </cell>
          <cell r="N53">
            <v>423</v>
          </cell>
          <cell r="O53">
            <v>0.49823321554770322</v>
          </cell>
          <cell r="P53">
            <v>426</v>
          </cell>
        </row>
        <row r="54">
          <cell r="A54" t="str">
            <v>1891734561001</v>
          </cell>
          <cell r="B54" t="str">
            <v>COOPERATIVA DE AHORRO Y CREDITO SAN FRANCISCO DE CHIBULEO</v>
          </cell>
          <cell r="C54">
            <v>42972</v>
          </cell>
          <cell r="D54" t="str">
            <v>COOP - SFPS</v>
          </cell>
          <cell r="E54" t="str">
            <v>SEGMENTO 5</v>
          </cell>
          <cell r="F54" t="str">
            <v>TUNGURAHUA</v>
          </cell>
          <cell r="G54">
            <v>101998.63</v>
          </cell>
          <cell r="H54">
            <v>181</v>
          </cell>
          <cell r="I54">
            <v>4</v>
          </cell>
          <cell r="J54">
            <v>1157349.73</v>
          </cell>
          <cell r="K54">
            <v>100243.61</v>
          </cell>
          <cell r="L54">
            <v>0.98279369046427401</v>
          </cell>
          <cell r="M54">
            <v>1755.02</v>
          </cell>
          <cell r="N54">
            <v>169</v>
          </cell>
          <cell r="O54">
            <v>0.93370165745856348</v>
          </cell>
          <cell r="P54">
            <v>12</v>
          </cell>
        </row>
        <row r="55">
          <cell r="A55" t="str">
            <v>0691726878001</v>
          </cell>
          <cell r="B55" t="str">
            <v>COOPERATIVA DE AHORRO Y CREDITO ÑUKA LLAKTA</v>
          </cell>
          <cell r="C55">
            <v>42965</v>
          </cell>
          <cell r="D55" t="str">
            <v>COOP - SFPS</v>
          </cell>
          <cell r="E55" t="str">
            <v>SEGMENTO 5</v>
          </cell>
          <cell r="F55" t="str">
            <v>CHIMBORAZO</v>
          </cell>
          <cell r="G55">
            <v>165933.0199999992</v>
          </cell>
          <cell r="H55">
            <v>4347</v>
          </cell>
          <cell r="I55">
            <v>1</v>
          </cell>
          <cell r="J55">
            <v>613648.30000000575</v>
          </cell>
          <cell r="K55">
            <v>115544.0299999999</v>
          </cell>
          <cell r="L55">
            <v>0.6963293381871819</v>
          </cell>
          <cell r="M55">
            <v>50388.99</v>
          </cell>
          <cell r="N55">
            <v>2081</v>
          </cell>
          <cell r="O55">
            <v>0.47872095698182648</v>
          </cell>
          <cell r="P55">
            <v>2266</v>
          </cell>
        </row>
        <row r="56">
          <cell r="A56" t="str">
            <v>1792229197001</v>
          </cell>
          <cell r="B56" t="str">
            <v>COOPERATIVA DE AHORRO Y CREDITO COOPREVID</v>
          </cell>
          <cell r="C56">
            <v>42957</v>
          </cell>
          <cell r="D56" t="str">
            <v>COOP - SFPS</v>
          </cell>
          <cell r="E56" t="str">
            <v>SEGMENTO 5</v>
          </cell>
          <cell r="F56" t="str">
            <v>PICHINCHA</v>
          </cell>
          <cell r="G56">
            <v>2061.39</v>
          </cell>
          <cell r="H56">
            <v>3</v>
          </cell>
          <cell r="I56">
            <v>2</v>
          </cell>
          <cell r="J56">
            <v>5902.47</v>
          </cell>
          <cell r="K56">
            <v>2061.39</v>
          </cell>
          <cell r="L56">
            <v>1</v>
          </cell>
          <cell r="M56">
            <v>0</v>
          </cell>
          <cell r="N56">
            <v>3</v>
          </cell>
          <cell r="O56">
            <v>1</v>
          </cell>
          <cell r="P56">
            <v>0</v>
          </cell>
        </row>
        <row r="57">
          <cell r="A57" t="str">
            <v>1190035545001</v>
          </cell>
          <cell r="B57" t="str">
            <v>COOPERATIVA DE AHORRO Y CREDITO CAMARA DE COMERCIO DE LOJA LTDA</v>
          </cell>
          <cell r="C57">
            <v>42951</v>
          </cell>
          <cell r="D57" t="str">
            <v>COOP - SFPS</v>
          </cell>
          <cell r="E57" t="str">
            <v>SEGMENTO 3</v>
          </cell>
          <cell r="F57" t="str">
            <v>LOJA</v>
          </cell>
          <cell r="G57">
            <v>1517929.940000009</v>
          </cell>
          <cell r="H57">
            <v>9273</v>
          </cell>
          <cell r="I57">
            <v>2</v>
          </cell>
          <cell r="J57">
            <v>6690551.0799998781</v>
          </cell>
          <cell r="K57">
            <v>1482706.160000006</v>
          </cell>
          <cell r="L57">
            <v>0.97679485787071074</v>
          </cell>
          <cell r="M57">
            <v>35223.779999999897</v>
          </cell>
          <cell r="N57">
            <v>6729</v>
          </cell>
          <cell r="O57">
            <v>0.72565512779035912</v>
          </cell>
          <cell r="P57">
            <v>2544</v>
          </cell>
        </row>
        <row r="58">
          <cell r="A58" t="str">
            <v>1191739392001</v>
          </cell>
          <cell r="B58" t="str">
            <v>COOPERATIVA DE AHORRO Y CREDITO LOJA INTERNACIONAL LTDA</v>
          </cell>
          <cell r="C58">
            <v>42951</v>
          </cell>
          <cell r="D58" t="str">
            <v>COOP - SFPS</v>
          </cell>
          <cell r="E58" t="str">
            <v>SEGMENTO 3</v>
          </cell>
          <cell r="F58" t="str">
            <v>LOJA</v>
          </cell>
          <cell r="G58">
            <v>1572881.510000007</v>
          </cell>
          <cell r="H58">
            <v>3290</v>
          </cell>
          <cell r="I58">
            <v>2</v>
          </cell>
          <cell r="J58">
            <v>8163002.730000006</v>
          </cell>
          <cell r="K58">
            <v>1563294.390000006</v>
          </cell>
          <cell r="L58">
            <v>0.99390474111428695</v>
          </cell>
          <cell r="M58">
            <v>9587.1200000000044</v>
          </cell>
          <cell r="N58">
            <v>2738</v>
          </cell>
          <cell r="O58">
            <v>0.83221884498480247</v>
          </cell>
          <cell r="P58">
            <v>552</v>
          </cell>
        </row>
        <row r="59">
          <cell r="A59" t="str">
            <v>0691730670001</v>
          </cell>
          <cell r="B59" t="str">
            <v>COOPERATIVA DE AHORRO Y CREDITO PACIFICO</v>
          </cell>
          <cell r="C59">
            <v>42949</v>
          </cell>
          <cell r="D59" t="str">
            <v>COOP - SFPS</v>
          </cell>
          <cell r="E59" t="str">
            <v>SEGMENTO 4</v>
          </cell>
          <cell r="F59" t="str">
            <v>CHIMBORAZO</v>
          </cell>
          <cell r="G59">
            <v>335624.2700000123</v>
          </cell>
          <cell r="H59">
            <v>6347</v>
          </cell>
          <cell r="I59">
            <v>4</v>
          </cell>
          <cell r="J59">
            <v>1847303.860000097</v>
          </cell>
          <cell r="K59">
            <v>271489.78000000061</v>
          </cell>
          <cell r="L59">
            <v>0.80890985625083267</v>
          </cell>
          <cell r="M59">
            <v>64134.489999999671</v>
          </cell>
          <cell r="N59">
            <v>3614</v>
          </cell>
          <cell r="O59">
            <v>0.56940286749645497</v>
          </cell>
          <cell r="P59">
            <v>2733</v>
          </cell>
        </row>
        <row r="60">
          <cell r="A60" t="str">
            <v>1891720595001</v>
          </cell>
          <cell r="B60" t="str">
            <v>COOPERATIVA DE AHORRO Y CREDITO SUMAK ÑAN LTDA</v>
          </cell>
          <cell r="C60">
            <v>42944</v>
          </cell>
          <cell r="D60" t="str">
            <v>COOP - SFPS</v>
          </cell>
          <cell r="E60" t="str">
            <v>SEGMENTO 5</v>
          </cell>
          <cell r="F60" t="str">
            <v>TUNGURAHUA</v>
          </cell>
          <cell r="G60">
            <v>62112.390000000363</v>
          </cell>
          <cell r="H60">
            <v>2561</v>
          </cell>
          <cell r="I60">
            <v>1</v>
          </cell>
          <cell r="J60">
            <v>153491.73999999769</v>
          </cell>
          <cell r="K60">
            <v>46328.190000000097</v>
          </cell>
          <cell r="L60">
            <v>0.74587678883391595</v>
          </cell>
          <cell r="M60">
            <v>15784.2</v>
          </cell>
          <cell r="N60">
            <v>1439</v>
          </cell>
          <cell r="O60">
            <v>0.56188988676298324</v>
          </cell>
          <cell r="P60">
            <v>1122</v>
          </cell>
        </row>
        <row r="61">
          <cell r="A61" t="str">
            <v>1891747930001</v>
          </cell>
          <cell r="B61" t="str">
            <v>COOPERATIVA DE AHORRO Y CREDITO CREDIPAC</v>
          </cell>
          <cell r="C61">
            <v>42916</v>
          </cell>
          <cell r="D61" t="str">
            <v>COOP - SFPS</v>
          </cell>
          <cell r="E61" t="str">
            <v>SEGMENTO 5</v>
          </cell>
          <cell r="F61" t="str">
            <v>TUNGURAHUA</v>
          </cell>
          <cell r="G61">
            <v>23784.709999999981</v>
          </cell>
          <cell r="H61">
            <v>214</v>
          </cell>
          <cell r="I61">
            <v>2</v>
          </cell>
          <cell r="J61">
            <v>221143.67999999999</v>
          </cell>
          <cell r="K61">
            <v>23501.17</v>
          </cell>
          <cell r="L61">
            <v>0.98807889606390042</v>
          </cell>
          <cell r="M61">
            <v>283.54000000000002</v>
          </cell>
          <cell r="N61">
            <v>113</v>
          </cell>
          <cell r="O61">
            <v>0.5280373831775701</v>
          </cell>
          <cell r="P61">
            <v>101</v>
          </cell>
        </row>
        <row r="62">
          <cell r="A62" t="str">
            <v>1891742548001</v>
          </cell>
          <cell r="B62" t="str">
            <v>COOPERATIVA DE AHORRO Y CREDITO ALLI KAWSAY</v>
          </cell>
          <cell r="C62">
            <v>42909</v>
          </cell>
          <cell r="D62" t="str">
            <v>COOP - SFPS</v>
          </cell>
          <cell r="E62" t="str">
            <v>SEGMENTO 5</v>
          </cell>
          <cell r="F62" t="str">
            <v>TUNGURAHUA</v>
          </cell>
          <cell r="G62">
            <v>43363.360000000001</v>
          </cell>
          <cell r="H62">
            <v>56</v>
          </cell>
          <cell r="I62">
            <v>4</v>
          </cell>
          <cell r="J62">
            <v>340984.8</v>
          </cell>
          <cell r="K62">
            <v>43319.35</v>
          </cell>
          <cell r="L62">
            <v>0.99898508787141949</v>
          </cell>
          <cell r="M62">
            <v>44.01</v>
          </cell>
          <cell r="N62">
            <v>54</v>
          </cell>
          <cell r="O62">
            <v>0.9642857142857143</v>
          </cell>
          <cell r="P62">
            <v>2</v>
          </cell>
        </row>
        <row r="63">
          <cell r="A63" t="str">
            <v>1091722425001</v>
          </cell>
          <cell r="B63" t="str">
            <v>COOPERATIVA DE AHORRO Y CREDITO ESCENCIA INDIGENA LTDA EN LIQUIDACION</v>
          </cell>
          <cell r="C63">
            <v>42884</v>
          </cell>
          <cell r="D63" t="str">
            <v>COOP - SFPS</v>
          </cell>
          <cell r="E63" t="str">
            <v>SEGMENTO 3</v>
          </cell>
          <cell r="F63" t="str">
            <v>TUNGURAHUA</v>
          </cell>
          <cell r="G63">
            <v>4540060.7299998999</v>
          </cell>
          <cell r="H63">
            <v>20468</v>
          </cell>
          <cell r="I63">
            <v>4</v>
          </cell>
          <cell r="J63">
            <v>15828260.98999954</v>
          </cell>
          <cell r="K63">
            <v>4443716.0499999588</v>
          </cell>
          <cell r="L63">
            <v>0.97877898871191027</v>
          </cell>
          <cell r="M63">
            <v>96344.679999999717</v>
          </cell>
          <cell r="N63">
            <v>12868</v>
          </cell>
          <cell r="O63">
            <v>0.62868868477623607</v>
          </cell>
          <cell r="P63">
            <v>7600</v>
          </cell>
        </row>
        <row r="64">
          <cell r="A64" t="str">
            <v>1891725864001</v>
          </cell>
          <cell r="B64" t="str">
            <v>COOPERATIVA DE AHORRO Y CREDITO JUAN BENIGNO VELA LTDA.</v>
          </cell>
          <cell r="C64">
            <v>42832</v>
          </cell>
          <cell r="D64" t="str">
            <v>COOP - SFPS</v>
          </cell>
          <cell r="E64" t="str">
            <v>SEGMENTO 5</v>
          </cell>
          <cell r="F64" t="str">
            <v>TUNGURAHUA</v>
          </cell>
          <cell r="G64">
            <v>2917.26</v>
          </cell>
          <cell r="H64">
            <v>77</v>
          </cell>
          <cell r="I64">
            <v>1</v>
          </cell>
          <cell r="J64">
            <v>4680.2</v>
          </cell>
          <cell r="K64">
            <v>2463.1699999999992</v>
          </cell>
          <cell r="L64">
            <v>0.84434366494587365</v>
          </cell>
          <cell r="M64">
            <v>454.09000000000009</v>
          </cell>
          <cell r="N64">
            <v>40</v>
          </cell>
          <cell r="O64">
            <v>0.51948051948051943</v>
          </cell>
          <cell r="P64">
            <v>37</v>
          </cell>
        </row>
        <row r="65">
          <cell r="A65" t="str">
            <v>1792079276001</v>
          </cell>
          <cell r="B65" t="str">
            <v>COOPERATIVA DE AHORRO Y CREDITO PARA EMPRESAS COMUNITARIAS COOCREDITO LTDA EN LIQUIDACION</v>
          </cell>
          <cell r="C65">
            <v>42804</v>
          </cell>
          <cell r="D65" t="str">
            <v>COOP - SFPS</v>
          </cell>
          <cell r="E65" t="str">
            <v>SEGMENTO 5</v>
          </cell>
          <cell r="F65" t="str">
            <v>PICHINCHA</v>
          </cell>
          <cell r="G65">
            <v>89683.459999999919</v>
          </cell>
          <cell r="H65">
            <v>1665</v>
          </cell>
          <cell r="I65">
            <v>2</v>
          </cell>
          <cell r="J65">
            <v>386480.40000000299</v>
          </cell>
          <cell r="K65">
            <v>79777.720000000074</v>
          </cell>
          <cell r="L65">
            <v>0.88954774938433623</v>
          </cell>
          <cell r="M65">
            <v>9905.7400000000434</v>
          </cell>
          <cell r="N65">
            <v>605</v>
          </cell>
          <cell r="O65">
            <v>0.36336336336336339</v>
          </cell>
          <cell r="P65">
            <v>1060</v>
          </cell>
        </row>
        <row r="66">
          <cell r="A66" t="str">
            <v>0990593418001</v>
          </cell>
          <cell r="B66" t="str">
            <v>COOPERATIVA DE AHORRO Y CREDITO INSTITUTO NACIONAL DE HIGIENE LEOPOLDO IZQUIETA PEREZ</v>
          </cell>
          <cell r="C66">
            <v>42774</v>
          </cell>
          <cell r="D66" t="str">
            <v>COOP - SFPS</v>
          </cell>
          <cell r="E66" t="str">
            <v>S/G</v>
          </cell>
          <cell r="F66" t="str">
            <v>GUAYAS</v>
          </cell>
          <cell r="G66">
            <v>1000</v>
          </cell>
          <cell r="H66">
            <v>1</v>
          </cell>
          <cell r="I66">
            <v>1</v>
          </cell>
          <cell r="J66">
            <v>2075.34</v>
          </cell>
          <cell r="K66">
            <v>1000</v>
          </cell>
          <cell r="L66">
            <v>1</v>
          </cell>
          <cell r="M66">
            <v>0</v>
          </cell>
          <cell r="N66">
            <v>1</v>
          </cell>
          <cell r="O66">
            <v>1</v>
          </cell>
          <cell r="P66">
            <v>0</v>
          </cell>
        </row>
        <row r="67">
          <cell r="A67" t="str">
            <v>0992715634001</v>
          </cell>
          <cell r="B67" t="str">
            <v>COOPERATIVA DE AHORRO Y CREDITO CREDIPACIFICO LTDA. - GUAYAS  EN LIQUIDACION</v>
          </cell>
          <cell r="C67">
            <v>42762</v>
          </cell>
          <cell r="D67" t="str">
            <v>COOP - SFPS</v>
          </cell>
          <cell r="E67" t="str">
            <v>SEGMENTO 5</v>
          </cell>
          <cell r="F67" t="str">
            <v>GUAYAS</v>
          </cell>
          <cell r="G67">
            <v>7470</v>
          </cell>
          <cell r="H67">
            <v>8</v>
          </cell>
          <cell r="I67">
            <v>2</v>
          </cell>
          <cell r="J67">
            <v>81856.67</v>
          </cell>
          <cell r="K67">
            <v>7470</v>
          </cell>
          <cell r="L67">
            <v>1</v>
          </cell>
          <cell r="M67">
            <v>0</v>
          </cell>
          <cell r="N67">
            <v>8</v>
          </cell>
          <cell r="O67">
            <v>1</v>
          </cell>
          <cell r="P67">
            <v>0</v>
          </cell>
        </row>
        <row r="68">
          <cell r="A68" t="str">
            <v>1790773434001</v>
          </cell>
          <cell r="B68" t="str">
            <v>COOPERATIVA DE AHORRO Y CREDITO COFEM LTDA. EN LIQUIDACION</v>
          </cell>
          <cell r="C68">
            <v>42762</v>
          </cell>
          <cell r="D68" t="str">
            <v>COOP - SFPS</v>
          </cell>
          <cell r="E68" t="str">
            <v>SEGMENTO 4</v>
          </cell>
          <cell r="F68" t="str">
            <v>PICHINCHA</v>
          </cell>
          <cell r="G68">
            <v>552403.74000000337</v>
          </cell>
          <cell r="H68">
            <v>4875</v>
          </cell>
          <cell r="I68">
            <v>1</v>
          </cell>
          <cell r="J68">
            <v>1273667.7300000021</v>
          </cell>
          <cell r="K68">
            <v>515208.15000000369</v>
          </cell>
          <cell r="L68">
            <v>0.9326659337969011</v>
          </cell>
          <cell r="M68">
            <v>37195.589999999967</v>
          </cell>
          <cell r="N68">
            <v>4141</v>
          </cell>
          <cell r="O68">
            <v>0.84943589743589742</v>
          </cell>
          <cell r="P68">
            <v>734</v>
          </cell>
        </row>
        <row r="69">
          <cell r="A69" t="str">
            <v>1792195381001</v>
          </cell>
          <cell r="B69" t="str">
            <v>COOPERATIVA DE AHORRO Y CREDITO CMB CREDI EN LIQUIDACION</v>
          </cell>
          <cell r="C69">
            <v>42748</v>
          </cell>
          <cell r="D69" t="str">
            <v>COOP - SFPS</v>
          </cell>
          <cell r="E69" t="str">
            <v>SEGMENTO 4</v>
          </cell>
          <cell r="F69" t="str">
            <v>PICHINCHA</v>
          </cell>
          <cell r="G69">
            <v>100934.4099999997</v>
          </cell>
          <cell r="H69">
            <v>1150</v>
          </cell>
          <cell r="I69">
            <v>2</v>
          </cell>
          <cell r="J69">
            <v>154516.3199999996</v>
          </cell>
          <cell r="K69">
            <v>83190.409999999916</v>
          </cell>
          <cell r="L69">
            <v>0.82420266785133189</v>
          </cell>
          <cell r="M69">
            <v>17743.999999999989</v>
          </cell>
          <cell r="N69">
            <v>727</v>
          </cell>
          <cell r="O69">
            <v>0.63217391304347825</v>
          </cell>
          <cell r="P69">
            <v>423</v>
          </cell>
        </row>
        <row r="70">
          <cell r="A70" t="str">
            <v>0691727483001</v>
          </cell>
          <cell r="B70" t="str">
            <v>COOPERATIVA DE AHORRO Y CREDITO WUIÑAY MARKA LTDA. EN LIQUIDACION</v>
          </cell>
          <cell r="C70">
            <v>42733</v>
          </cell>
          <cell r="D70" t="str">
            <v>COOP - SFPS</v>
          </cell>
          <cell r="E70" t="str">
            <v>SEGMENTO 5</v>
          </cell>
          <cell r="F70" t="str">
            <v>CHIMBORAZO</v>
          </cell>
          <cell r="G70">
            <v>1930.889999999999</v>
          </cell>
          <cell r="H70">
            <v>78</v>
          </cell>
          <cell r="I70">
            <v>2</v>
          </cell>
          <cell r="J70">
            <v>32075.46999999999</v>
          </cell>
          <cell r="K70">
            <v>765.45999999999992</v>
          </cell>
          <cell r="L70">
            <v>0.39642858992485341</v>
          </cell>
          <cell r="M70">
            <v>1165.43</v>
          </cell>
          <cell r="N70">
            <v>38</v>
          </cell>
          <cell r="O70">
            <v>0.48717948717948723</v>
          </cell>
          <cell r="P70">
            <v>40</v>
          </cell>
        </row>
        <row r="71">
          <cell r="A71" t="str">
            <v>0992224819001</v>
          </cell>
          <cell r="B71" t="str">
            <v>COOPERATIVA DE AHORRO Y CREDITO 27 DE AGOSTO</v>
          </cell>
          <cell r="C71">
            <v>42733</v>
          </cell>
          <cell r="D71" t="str">
            <v>COOP - SFPS</v>
          </cell>
          <cell r="E71" t="str">
            <v>SEGMENTO 5</v>
          </cell>
          <cell r="F71" t="str">
            <v>GUAYAS</v>
          </cell>
          <cell r="G71">
            <v>4118.3099999999986</v>
          </cell>
          <cell r="H71">
            <v>13</v>
          </cell>
          <cell r="I71">
            <v>1</v>
          </cell>
          <cell r="J71">
            <v>5526.4</v>
          </cell>
          <cell r="K71">
            <v>4118.3099999999986</v>
          </cell>
          <cell r="L71">
            <v>1</v>
          </cell>
          <cell r="M71">
            <v>0</v>
          </cell>
          <cell r="N71">
            <v>13</v>
          </cell>
          <cell r="O71">
            <v>1</v>
          </cell>
          <cell r="P71">
            <v>0</v>
          </cell>
        </row>
        <row r="72">
          <cell r="A72" t="str">
            <v>1891717004001</v>
          </cell>
          <cell r="B72" t="str">
            <v>COOPERATIVA DE AHORRO Y CREDITO INKA KIPU EN LIQUIDACION</v>
          </cell>
          <cell r="C72">
            <v>42733</v>
          </cell>
          <cell r="D72" t="str">
            <v>COOP - SFPS</v>
          </cell>
          <cell r="E72" t="str">
            <v>SEGMENTO 5</v>
          </cell>
          <cell r="F72" t="str">
            <v>TUNGURAHUA</v>
          </cell>
          <cell r="G72">
            <v>49302.86</v>
          </cell>
          <cell r="H72">
            <v>109</v>
          </cell>
          <cell r="I72">
            <v>1</v>
          </cell>
          <cell r="J72">
            <v>288409.95000000013</v>
          </cell>
          <cell r="K72">
            <v>36275.799999999988</v>
          </cell>
          <cell r="L72">
            <v>0.73577476032830524</v>
          </cell>
          <cell r="M72">
            <v>13027.06</v>
          </cell>
          <cell r="N72">
            <v>68</v>
          </cell>
          <cell r="O72">
            <v>0.62385321100917435</v>
          </cell>
          <cell r="P72">
            <v>41</v>
          </cell>
        </row>
        <row r="73">
          <cell r="A73" t="str">
            <v>1891742637001</v>
          </cell>
          <cell r="B73" t="str">
            <v>COOPERATIVA DE AHORRO Y CREDITO CREDI OPCION EN LIQUIDACION</v>
          </cell>
          <cell r="C73">
            <v>42733</v>
          </cell>
          <cell r="D73" t="str">
            <v>COOP - SFPS</v>
          </cell>
          <cell r="E73" t="str">
            <v>SEGMENTO 5</v>
          </cell>
          <cell r="F73" t="str">
            <v>TUNGURAHUA</v>
          </cell>
          <cell r="G73">
            <v>32936.55999999999</v>
          </cell>
          <cell r="H73">
            <v>1091</v>
          </cell>
          <cell r="I73">
            <v>1</v>
          </cell>
          <cell r="J73">
            <v>50895.77000000007</v>
          </cell>
          <cell r="K73">
            <v>23715.03</v>
          </cell>
          <cell r="L73">
            <v>0.72002145943595819</v>
          </cell>
          <cell r="M73">
            <v>9221.5299999999988</v>
          </cell>
          <cell r="N73">
            <v>601</v>
          </cell>
          <cell r="O73">
            <v>0.5508707607699358</v>
          </cell>
          <cell r="P73">
            <v>490</v>
          </cell>
        </row>
        <row r="74">
          <cell r="A74" t="str">
            <v>1891749186001</v>
          </cell>
          <cell r="B74" t="str">
            <v>COOPERATIVA DE AHORRO Y CREDITO JUVENTUD SOLIDARIA EN LIQUIDACION</v>
          </cell>
          <cell r="C74">
            <v>42733</v>
          </cell>
          <cell r="D74" t="str">
            <v>COOP - SFPS</v>
          </cell>
          <cell r="E74" t="str">
            <v>SEGMENTO 5</v>
          </cell>
          <cell r="F74" t="str">
            <v>TUNGURAHUA</v>
          </cell>
          <cell r="G74">
            <v>5062.7400000000007</v>
          </cell>
          <cell r="H74">
            <v>354</v>
          </cell>
          <cell r="I74">
            <v>1</v>
          </cell>
          <cell r="J74">
            <v>11571.080000000011</v>
          </cell>
          <cell r="K74">
            <v>1627.95</v>
          </cell>
          <cell r="L74">
            <v>0.32155512627549498</v>
          </cell>
          <cell r="M74">
            <v>3434.79</v>
          </cell>
          <cell r="N74">
            <v>120</v>
          </cell>
          <cell r="O74">
            <v>0.33898305084745761</v>
          </cell>
          <cell r="P74">
            <v>234</v>
          </cell>
        </row>
        <row r="75">
          <cell r="A75" t="str">
            <v>1891742106001</v>
          </cell>
          <cell r="B75" t="str">
            <v>COOPERATIVA DE AHORRO Y CREDITO NATIVA LTDA. EN LIQUIDACION</v>
          </cell>
          <cell r="C75">
            <v>42709</v>
          </cell>
          <cell r="D75" t="str">
            <v>COOP - SFPS</v>
          </cell>
          <cell r="E75" t="str">
            <v>SEGMENTO 5</v>
          </cell>
          <cell r="F75" t="str">
            <v>TUNGURAHUA</v>
          </cell>
          <cell r="G75">
            <v>62972.579999999944</v>
          </cell>
          <cell r="H75">
            <v>730</v>
          </cell>
          <cell r="I75">
            <v>1</v>
          </cell>
          <cell r="J75">
            <v>701221.1300000113</v>
          </cell>
          <cell r="K75">
            <v>52894.320000000029</v>
          </cell>
          <cell r="L75">
            <v>0.83995796265612876</v>
          </cell>
          <cell r="M75">
            <v>10078.26000000006</v>
          </cell>
          <cell r="N75">
            <v>234</v>
          </cell>
          <cell r="O75">
            <v>0.32054794520547952</v>
          </cell>
          <cell r="P75">
            <v>496</v>
          </cell>
        </row>
        <row r="76">
          <cell r="A76" t="str">
            <v>1791790723001</v>
          </cell>
          <cell r="B76" t="str">
            <v>COOPERATIVA DE AHORRO Y CREDITO COLEGIO DE ARQUITECTOS DEL ECUADOR PROVINCIAL DE PICHINCHA LTDA. CAE P EN LIQUIDACION</v>
          </cell>
          <cell r="C76">
            <v>42692</v>
          </cell>
          <cell r="D76" t="str">
            <v>COOP - SFPS</v>
          </cell>
          <cell r="E76" t="str">
            <v>SEGMENTO 5</v>
          </cell>
          <cell r="F76" t="str">
            <v>PICHINCHA</v>
          </cell>
          <cell r="G76">
            <v>22863.84</v>
          </cell>
          <cell r="H76">
            <v>98</v>
          </cell>
          <cell r="I76">
            <v>3</v>
          </cell>
          <cell r="J76">
            <v>41432.979999999989</v>
          </cell>
          <cell r="K76">
            <v>20865.78</v>
          </cell>
          <cell r="L76">
            <v>0.91261048012932222</v>
          </cell>
          <cell r="M76">
            <v>1998.06</v>
          </cell>
          <cell r="N76">
            <v>96</v>
          </cell>
          <cell r="O76">
            <v>0.97959183673469385</v>
          </cell>
          <cell r="P76">
            <v>2</v>
          </cell>
        </row>
        <row r="77">
          <cell r="A77" t="str">
            <v>1891708684001</v>
          </cell>
          <cell r="B77" t="str">
            <v>COOPERATIVA DE AHORRO Y CREDITO RUNAPAK RIKCHARI LTDA. EN LIQUIDACION</v>
          </cell>
          <cell r="C77">
            <v>42692</v>
          </cell>
          <cell r="D77" t="str">
            <v>COOP - SFPS</v>
          </cell>
          <cell r="E77" t="str">
            <v>SEGMENTO 5</v>
          </cell>
          <cell r="F77" t="str">
            <v>TUNGURAHUA</v>
          </cell>
          <cell r="G77">
            <v>24605.91</v>
          </cell>
          <cell r="H77">
            <v>213</v>
          </cell>
          <cell r="I77">
            <v>1</v>
          </cell>
          <cell r="J77">
            <v>42771.219999999987</v>
          </cell>
          <cell r="K77">
            <v>22808.659999999989</v>
          </cell>
          <cell r="L77">
            <v>0.92695860466042501</v>
          </cell>
          <cell r="M77">
            <v>1797.25</v>
          </cell>
          <cell r="N77">
            <v>138</v>
          </cell>
          <cell r="O77">
            <v>0.647887323943662</v>
          </cell>
          <cell r="P77">
            <v>75</v>
          </cell>
        </row>
        <row r="78">
          <cell r="A78" t="str">
            <v>0691727157001</v>
          </cell>
          <cell r="B78" t="str">
            <v>COOPERATIVA DE AHORRO Y CREDITO CACHA LIMITADA EN LIQUIDACION</v>
          </cell>
          <cell r="C78">
            <v>42675</v>
          </cell>
          <cell r="D78" t="str">
            <v>COOP - SFPS</v>
          </cell>
          <cell r="E78" t="str">
            <v>SEGMENTO 5</v>
          </cell>
          <cell r="F78" t="str">
            <v>CHIMBORAZO</v>
          </cell>
          <cell r="G78">
            <v>371398.47000000009</v>
          </cell>
          <cell r="H78">
            <v>6409</v>
          </cell>
          <cell r="I78">
            <v>2</v>
          </cell>
          <cell r="J78">
            <v>494995.62000000488</v>
          </cell>
          <cell r="K78">
            <v>325770.73000000027</v>
          </cell>
          <cell r="L78">
            <v>0.87714612825410987</v>
          </cell>
          <cell r="M78">
            <v>45627.739999999903</v>
          </cell>
          <cell r="N78">
            <v>4215</v>
          </cell>
          <cell r="O78">
            <v>0.6576689031050087</v>
          </cell>
          <cell r="P78">
            <v>2194</v>
          </cell>
        </row>
        <row r="79">
          <cell r="A79" t="str">
            <v>1891734677001</v>
          </cell>
          <cell r="B79" t="str">
            <v>COOPERATIVA DE AHORRO Y CREDITO LUZ DE AMERICA LTDA  EN LIQUIDACION</v>
          </cell>
          <cell r="C79">
            <v>42675</v>
          </cell>
          <cell r="D79" t="str">
            <v>COOP - SFPS</v>
          </cell>
          <cell r="E79" t="str">
            <v>SEGMENTO 5</v>
          </cell>
          <cell r="F79" t="str">
            <v>TUNGURAHUA</v>
          </cell>
          <cell r="G79">
            <v>59705.910000000113</v>
          </cell>
          <cell r="H79">
            <v>1117</v>
          </cell>
          <cell r="I79">
            <v>3</v>
          </cell>
          <cell r="J79">
            <v>93646.379999999423</v>
          </cell>
          <cell r="K79">
            <v>50043.240000000063</v>
          </cell>
          <cell r="L79">
            <v>0.83816225227954766</v>
          </cell>
          <cell r="M79">
            <v>9662.6700000000237</v>
          </cell>
          <cell r="N79">
            <v>536</v>
          </cell>
          <cell r="O79">
            <v>0.47985675917636522</v>
          </cell>
          <cell r="P79">
            <v>581</v>
          </cell>
        </row>
        <row r="80">
          <cell r="A80" t="str">
            <v>0190075958001</v>
          </cell>
          <cell r="B80" t="str">
            <v>COOPERATIVA DE AHORRO Y CREDITO ARTESANAL DEL AZUAY EN LIQUIDACION</v>
          </cell>
          <cell r="C80">
            <v>42669</v>
          </cell>
          <cell r="D80" t="str">
            <v>COOP - SFPS</v>
          </cell>
          <cell r="E80" t="str">
            <v>SEGMENTO 4</v>
          </cell>
          <cell r="F80" t="str">
            <v>AZUAY</v>
          </cell>
          <cell r="G80">
            <v>185945.7200000009</v>
          </cell>
          <cell r="H80">
            <v>4763</v>
          </cell>
          <cell r="I80">
            <v>3</v>
          </cell>
          <cell r="J80">
            <v>424971.72000000969</v>
          </cell>
          <cell r="K80">
            <v>175898.2</v>
          </cell>
          <cell r="L80">
            <v>0.94596530643458265</v>
          </cell>
          <cell r="M80">
            <v>10047.520000000161</v>
          </cell>
          <cell r="N80">
            <v>2797</v>
          </cell>
          <cell r="O80">
            <v>0.58723493596472809</v>
          </cell>
          <cell r="P80">
            <v>1966</v>
          </cell>
        </row>
        <row r="81">
          <cell r="A81" t="str">
            <v>1891721710001</v>
          </cell>
          <cell r="B81" t="str">
            <v>COOPERATIVA DE AHORRO Y CREDITO LLANKAK RUNA LTDA. EN LIQUIDACION</v>
          </cell>
          <cell r="C81">
            <v>42657</v>
          </cell>
          <cell r="D81" t="str">
            <v>COOP - SFPS</v>
          </cell>
          <cell r="E81" t="str">
            <v>SEGMENTO 5</v>
          </cell>
          <cell r="F81" t="str">
            <v>TUNGURAHUA</v>
          </cell>
          <cell r="G81">
            <v>155416.47000000009</v>
          </cell>
          <cell r="H81">
            <v>3287</v>
          </cell>
          <cell r="I81">
            <v>2</v>
          </cell>
          <cell r="J81">
            <v>516599.33000000071</v>
          </cell>
          <cell r="K81">
            <v>114146.0299999998</v>
          </cell>
          <cell r="L81">
            <v>0.73445259694805631</v>
          </cell>
          <cell r="M81">
            <v>41270.439999999937</v>
          </cell>
          <cell r="N81">
            <v>1851</v>
          </cell>
          <cell r="O81">
            <v>0.56312747185883782</v>
          </cell>
          <cell r="P81">
            <v>1436</v>
          </cell>
        </row>
        <row r="82">
          <cell r="A82" t="str">
            <v>0992182938001</v>
          </cell>
          <cell r="B82" t="str">
            <v>COOPERATIVA DE AHORRO Y CREDITO DEL COLEGIO FISCAL EXPERIMENTAL VICENTE ROCAFUERTE  EN LIQUIDACION</v>
          </cell>
          <cell r="C82">
            <v>42643</v>
          </cell>
          <cell r="D82" t="str">
            <v>COOP - SFPS</v>
          </cell>
          <cell r="E82" t="str">
            <v>SEGMENTO 5</v>
          </cell>
          <cell r="F82" t="str">
            <v>GUAYAS</v>
          </cell>
          <cell r="G82">
            <v>3899.72</v>
          </cell>
          <cell r="H82">
            <v>6</v>
          </cell>
          <cell r="I82">
            <v>2</v>
          </cell>
          <cell r="J82">
            <v>4089.01</v>
          </cell>
          <cell r="K82">
            <v>3899.72</v>
          </cell>
          <cell r="L82">
            <v>1</v>
          </cell>
          <cell r="M82">
            <v>0</v>
          </cell>
          <cell r="N82">
            <v>6</v>
          </cell>
          <cell r="O82">
            <v>1</v>
          </cell>
          <cell r="P82">
            <v>0</v>
          </cell>
        </row>
        <row r="83">
          <cell r="A83" t="str">
            <v>1792103231001</v>
          </cell>
          <cell r="B83" t="str">
            <v>COOPERATIVA DE AHORRO Y CREDITO COOPERARTE LTDA. EN LIQUIDACION</v>
          </cell>
          <cell r="C83">
            <v>42585</v>
          </cell>
          <cell r="D83" t="str">
            <v>COOP - SFPS</v>
          </cell>
          <cell r="E83" t="str">
            <v>SEGMENTO 4</v>
          </cell>
          <cell r="F83" t="str">
            <v>PICHINCHA</v>
          </cell>
          <cell r="G83">
            <v>334662.57</v>
          </cell>
          <cell r="H83">
            <v>3614</v>
          </cell>
          <cell r="I83">
            <v>2</v>
          </cell>
          <cell r="J83">
            <v>411163.22000000143</v>
          </cell>
          <cell r="K83">
            <v>311425.79999999981</v>
          </cell>
          <cell r="L83">
            <v>0.93056657038162294</v>
          </cell>
          <cell r="M83">
            <v>23236.76999999999</v>
          </cell>
          <cell r="N83">
            <v>2666</v>
          </cell>
          <cell r="O83">
            <v>0.73768677365799662</v>
          </cell>
          <cell r="P83">
            <v>948</v>
          </cell>
        </row>
        <row r="84">
          <cell r="A84" t="str">
            <v>1891717896001</v>
          </cell>
          <cell r="B84" t="str">
            <v>COOPERATIVA DE AHORRO Y CREDITO SALASACA EN LIQUIDACION</v>
          </cell>
          <cell r="C84">
            <v>42580</v>
          </cell>
          <cell r="D84" t="str">
            <v>COOP - SFPS</v>
          </cell>
          <cell r="E84" t="str">
            <v>SEGMENTO 4</v>
          </cell>
          <cell r="F84" t="str">
            <v>TUNGURAHUA</v>
          </cell>
          <cell r="G84">
            <v>178816.0900000002</v>
          </cell>
          <cell r="H84">
            <v>4502</v>
          </cell>
          <cell r="I84">
            <v>2</v>
          </cell>
          <cell r="J84">
            <v>240142.64999999851</v>
          </cell>
          <cell r="K84">
            <v>140015.89000000031</v>
          </cell>
          <cell r="L84">
            <v>0.78301617041285321</v>
          </cell>
          <cell r="M84">
            <v>38800.199999999932</v>
          </cell>
          <cell r="N84">
            <v>2550</v>
          </cell>
          <cell r="O84">
            <v>0.56641492669924476</v>
          </cell>
          <cell r="P84">
            <v>1952</v>
          </cell>
        </row>
        <row r="85">
          <cell r="A85" t="str">
            <v>1891719023001</v>
          </cell>
          <cell r="B85" t="str">
            <v>COOPERATIVA DE AHORRO Y CREDITO SUMAK RUNA LTDA EN LIQUIDACION</v>
          </cell>
          <cell r="C85">
            <v>42576</v>
          </cell>
          <cell r="D85" t="str">
            <v>COOP - SFPS</v>
          </cell>
          <cell r="E85" t="str">
            <v>SEGMENTO 5</v>
          </cell>
          <cell r="F85" t="str">
            <v>TUNGURAHUA</v>
          </cell>
          <cell r="G85">
            <v>16323.96</v>
          </cell>
          <cell r="H85">
            <v>402</v>
          </cell>
          <cell r="I85">
            <v>1</v>
          </cell>
          <cell r="J85">
            <v>29708.500000000011</v>
          </cell>
          <cell r="K85">
            <v>14005.73</v>
          </cell>
          <cell r="L85">
            <v>0.85798605240395098</v>
          </cell>
          <cell r="M85">
            <v>2318.2299999999991</v>
          </cell>
          <cell r="N85">
            <v>231</v>
          </cell>
          <cell r="O85">
            <v>0.57462686567164178</v>
          </cell>
          <cell r="P85">
            <v>171</v>
          </cell>
        </row>
        <row r="86">
          <cell r="A86" t="str">
            <v>0391008019001</v>
          </cell>
          <cell r="B86" t="str">
            <v>COOPERATIVA DE AHORRO Y CREDITO WIÑARIY INTERCULTURAL PARA EL FOMENTO EN LIQUIDACION</v>
          </cell>
          <cell r="C86">
            <v>42563</v>
          </cell>
          <cell r="D86" t="str">
            <v>COOP - SFPS</v>
          </cell>
          <cell r="E86" t="str">
            <v>SEGMENTO 4</v>
          </cell>
          <cell r="F86" t="str">
            <v>CAÑAR</v>
          </cell>
          <cell r="G86">
            <v>222516.06000000029</v>
          </cell>
          <cell r="H86">
            <v>2777</v>
          </cell>
          <cell r="I86">
            <v>3</v>
          </cell>
          <cell r="J86">
            <v>343941.65000000078</v>
          </cell>
          <cell r="K86">
            <v>199831.01000000021</v>
          </cell>
          <cell r="L86">
            <v>0.898052077679247</v>
          </cell>
          <cell r="M86">
            <v>22685.049999999988</v>
          </cell>
          <cell r="N86">
            <v>1525</v>
          </cell>
          <cell r="O86">
            <v>0.54915376305365504</v>
          </cell>
          <cell r="P86">
            <v>1252</v>
          </cell>
        </row>
        <row r="87">
          <cell r="A87" t="str">
            <v>1792128692001</v>
          </cell>
          <cell r="B87" t="str">
            <v>COOPERATIVA DE AHORRO Y CREDITO INTI NAN LTDA. EN LIQUIDACION</v>
          </cell>
          <cell r="C87">
            <v>42563</v>
          </cell>
          <cell r="D87" t="str">
            <v>COOP - SFPS</v>
          </cell>
          <cell r="E87" t="str">
            <v>SEGMENTO 4</v>
          </cell>
          <cell r="F87" t="str">
            <v>PICHINCHA</v>
          </cell>
          <cell r="G87">
            <v>333274.86000000488</v>
          </cell>
          <cell r="H87">
            <v>6556</v>
          </cell>
          <cell r="I87">
            <v>2</v>
          </cell>
          <cell r="J87">
            <v>1889841.3500000639</v>
          </cell>
          <cell r="K87">
            <v>279378.52999999968</v>
          </cell>
          <cell r="L87">
            <v>0.83828264154096588</v>
          </cell>
          <cell r="M87">
            <v>53896.329999999703</v>
          </cell>
          <cell r="N87">
            <v>3482</v>
          </cell>
          <cell r="O87">
            <v>0.53111653447223917</v>
          </cell>
          <cell r="P87">
            <v>3074</v>
          </cell>
        </row>
        <row r="88">
          <cell r="A88" t="str">
            <v>1891706851001</v>
          </cell>
          <cell r="B88" t="str">
            <v>COOPERATIVA DE AHORRO Y CREDITO INTERCULTURAL TAWANTINSUYU LTDA. EN LIQUIDACION</v>
          </cell>
          <cell r="C88">
            <v>42555</v>
          </cell>
          <cell r="D88" t="str">
            <v>COOP - SFPS</v>
          </cell>
          <cell r="E88" t="str">
            <v>SEGMENTO 5</v>
          </cell>
          <cell r="F88" t="str">
            <v>TUNGURAHUA</v>
          </cell>
          <cell r="G88">
            <v>97910.160000000178</v>
          </cell>
          <cell r="H88">
            <v>2776</v>
          </cell>
          <cell r="I88">
            <v>2</v>
          </cell>
          <cell r="J88">
            <v>157466.87000000069</v>
          </cell>
          <cell r="K88">
            <v>81471.829999999987</v>
          </cell>
          <cell r="L88">
            <v>0.83210802637846615</v>
          </cell>
          <cell r="M88">
            <v>16438.330000000002</v>
          </cell>
          <cell r="N88">
            <v>1636</v>
          </cell>
          <cell r="O88">
            <v>0.58933717579250722</v>
          </cell>
          <cell r="P88">
            <v>1140</v>
          </cell>
        </row>
        <row r="89">
          <cell r="A89" t="str">
            <v>0190341097001</v>
          </cell>
          <cell r="B89" t="str">
            <v>COOPERATIVA DE AHORRO Y CREDITO CUMBEÑITA LTDA. EN LIQUIDACION</v>
          </cell>
          <cell r="C89">
            <v>42551</v>
          </cell>
          <cell r="D89" t="str">
            <v>COOP - SFPS</v>
          </cell>
          <cell r="E89" t="str">
            <v>SEGMENTO 5</v>
          </cell>
          <cell r="F89" t="str">
            <v>AZUAY</v>
          </cell>
          <cell r="G89">
            <v>82208.810000000027</v>
          </cell>
          <cell r="H89">
            <v>652</v>
          </cell>
          <cell r="I89">
            <v>2</v>
          </cell>
          <cell r="J89">
            <v>180745.57000000009</v>
          </cell>
          <cell r="K89">
            <v>70686.499999999985</v>
          </cell>
          <cell r="L89">
            <v>0.85984093432321851</v>
          </cell>
          <cell r="M89">
            <v>11522.30999999999</v>
          </cell>
          <cell r="N89">
            <v>399</v>
          </cell>
          <cell r="O89">
            <v>0.6119631901840491</v>
          </cell>
          <cell r="P89">
            <v>253</v>
          </cell>
        </row>
        <row r="90">
          <cell r="A90" t="str">
            <v>0190368424001</v>
          </cell>
          <cell r="B90" t="str">
            <v>COOPERATIVA DE AHORRO Y CREDITO MANOS CONSTRUYENDO DESARROLLO MACODES EN LIQUIDACION</v>
          </cell>
          <cell r="C90">
            <v>42551</v>
          </cell>
          <cell r="D90" t="str">
            <v>COOP - SFPS</v>
          </cell>
          <cell r="E90" t="str">
            <v>SEGMENTO 5</v>
          </cell>
          <cell r="F90" t="str">
            <v>AZUAY</v>
          </cell>
          <cell r="G90">
            <v>78695.109999999986</v>
          </cell>
          <cell r="H90">
            <v>611</v>
          </cell>
          <cell r="I90">
            <v>2</v>
          </cell>
          <cell r="J90">
            <v>405262.46000000148</v>
          </cell>
          <cell r="K90">
            <v>72817.390000000029</v>
          </cell>
          <cell r="L90">
            <v>0.92531022575608624</v>
          </cell>
          <cell r="M90">
            <v>5877.7200000000112</v>
          </cell>
          <cell r="N90">
            <v>349</v>
          </cell>
          <cell r="O90">
            <v>0.57119476268412439</v>
          </cell>
          <cell r="P90">
            <v>262</v>
          </cell>
        </row>
        <row r="91">
          <cell r="A91" t="str">
            <v>0591712349001</v>
          </cell>
          <cell r="B91" t="str">
            <v>COOPERATIVA DE AHORRO Y CREDITO AYLLO KUNAPAK LLANKAY LTDA EN LIQUIDACION</v>
          </cell>
          <cell r="C91">
            <v>42551</v>
          </cell>
          <cell r="D91" t="str">
            <v>COOP - SFPS</v>
          </cell>
          <cell r="E91" t="str">
            <v>SEGMENTO 5</v>
          </cell>
          <cell r="F91" t="str">
            <v>COTOPAXI</v>
          </cell>
          <cell r="G91">
            <v>39223.76999999999</v>
          </cell>
          <cell r="H91">
            <v>567</v>
          </cell>
          <cell r="I91">
            <v>2</v>
          </cell>
          <cell r="J91">
            <v>133229.46000000011</v>
          </cell>
          <cell r="K91">
            <v>31398.16</v>
          </cell>
          <cell r="L91">
            <v>0.80048807139140399</v>
          </cell>
          <cell r="M91">
            <v>7825.61</v>
          </cell>
          <cell r="N91">
            <v>332</v>
          </cell>
          <cell r="O91">
            <v>0.58553791887125217</v>
          </cell>
          <cell r="P91">
            <v>235</v>
          </cell>
        </row>
        <row r="92">
          <cell r="A92" t="str">
            <v>0691722252001</v>
          </cell>
          <cell r="B92" t="str">
            <v>COOPERATIVA DE AHORRO Y CREDITO SAN ALFONSO LTDA EN LIQUIDACION</v>
          </cell>
          <cell r="C92">
            <v>42551</v>
          </cell>
          <cell r="D92" t="str">
            <v>COOP - SFPS</v>
          </cell>
          <cell r="E92" t="str">
            <v>SEGMENTO 4</v>
          </cell>
          <cell r="F92" t="str">
            <v>TUNGURAHUA</v>
          </cell>
          <cell r="G92">
            <v>69601.589999999982</v>
          </cell>
          <cell r="H92">
            <v>566</v>
          </cell>
          <cell r="I92">
            <v>0</v>
          </cell>
          <cell r="J92">
            <v>86152.54</v>
          </cell>
          <cell r="K92">
            <v>65452.98</v>
          </cell>
          <cell r="L92">
            <v>0.94039489615107963</v>
          </cell>
          <cell r="M92">
            <v>4148.6100000000024</v>
          </cell>
          <cell r="N92">
            <v>329</v>
          </cell>
          <cell r="O92">
            <v>0.58127208480565373</v>
          </cell>
          <cell r="P92">
            <v>237</v>
          </cell>
        </row>
        <row r="93">
          <cell r="A93" t="str">
            <v>1291726352001</v>
          </cell>
          <cell r="B93" t="str">
            <v>COOPERATIVA DE AHORRO Y CREDITO MOCACHE LTDA. EN LIQUIDACION</v>
          </cell>
          <cell r="C93">
            <v>42551</v>
          </cell>
          <cell r="D93" t="str">
            <v>COOP - SFPS</v>
          </cell>
          <cell r="E93" t="str">
            <v>SEGMENTO 5</v>
          </cell>
          <cell r="F93" t="str">
            <v>LOS RÍOS</v>
          </cell>
          <cell r="G93">
            <v>3097.329999999999</v>
          </cell>
          <cell r="H93">
            <v>36</v>
          </cell>
          <cell r="I93">
            <v>2</v>
          </cell>
          <cell r="J93">
            <v>3497.1899999999991</v>
          </cell>
          <cell r="K93">
            <v>2874.73</v>
          </cell>
          <cell r="L93">
            <v>0.92813164887177035</v>
          </cell>
          <cell r="M93">
            <v>222.6</v>
          </cell>
          <cell r="N93">
            <v>29</v>
          </cell>
          <cell r="O93">
            <v>0.80555555555555558</v>
          </cell>
          <cell r="P93">
            <v>7</v>
          </cell>
        </row>
        <row r="94">
          <cell r="A94" t="str">
            <v>1490801045001</v>
          </cell>
          <cell r="B94" t="str">
            <v>COOPERATIVA DE AHORRO Y CREDITO MORONA LTDA. EN LIQUIDACION</v>
          </cell>
          <cell r="C94">
            <v>42551</v>
          </cell>
          <cell r="D94" t="str">
            <v>COOP - SFPS</v>
          </cell>
          <cell r="E94" t="str">
            <v>SEGMENTO 5</v>
          </cell>
          <cell r="F94" t="str">
            <v>MORONA SANTIAGO</v>
          </cell>
          <cell r="G94">
            <v>7183.5399999999972</v>
          </cell>
          <cell r="H94">
            <v>79</v>
          </cell>
          <cell r="I94">
            <v>1</v>
          </cell>
          <cell r="J94">
            <v>8922.6999999999989</v>
          </cell>
          <cell r="K94">
            <v>6965.6799999999976</v>
          </cell>
          <cell r="L94">
            <v>0.96967233425302857</v>
          </cell>
          <cell r="M94">
            <v>217.86</v>
          </cell>
          <cell r="N94">
            <v>69</v>
          </cell>
          <cell r="O94">
            <v>0.87341772151898744</v>
          </cell>
          <cell r="P94">
            <v>10</v>
          </cell>
        </row>
        <row r="95">
          <cell r="A95" t="str">
            <v>1792278503001</v>
          </cell>
          <cell r="B95" t="str">
            <v>COOPERATIVA DE AHORRO Y CREDITO PRO DESARROLLO LTDA. EN LIQUIDACION</v>
          </cell>
          <cell r="C95">
            <v>42551</v>
          </cell>
          <cell r="D95" t="str">
            <v>COOP - SFPS</v>
          </cell>
          <cell r="E95" t="str">
            <v>SEGMENTO 5</v>
          </cell>
          <cell r="F95" t="str">
            <v>PICHINCHA</v>
          </cell>
          <cell r="G95">
            <v>13856.95000000001</v>
          </cell>
          <cell r="H95">
            <v>437</v>
          </cell>
          <cell r="I95">
            <v>1</v>
          </cell>
          <cell r="J95">
            <v>27092.550000000039</v>
          </cell>
          <cell r="K95">
            <v>11291.18</v>
          </cell>
          <cell r="L95">
            <v>0.8148387632198999</v>
          </cell>
          <cell r="M95">
            <v>2565.7700000000009</v>
          </cell>
          <cell r="N95">
            <v>285</v>
          </cell>
          <cell r="O95">
            <v>0.65217391304347827</v>
          </cell>
          <cell r="P95">
            <v>152</v>
          </cell>
        </row>
        <row r="96">
          <cell r="A96" t="str">
            <v>0391012431001</v>
          </cell>
          <cell r="B96" t="str">
            <v>COOPERATIVA DE AHORRO Y CREDITO LOS KAÑARIS EN LIQUIDACION</v>
          </cell>
          <cell r="C96">
            <v>42550</v>
          </cell>
          <cell r="D96" t="str">
            <v>COOP - SFPS</v>
          </cell>
          <cell r="E96" t="str">
            <v>SEGMENTO 5</v>
          </cell>
          <cell r="F96" t="str">
            <v>CAÑAR</v>
          </cell>
          <cell r="G96">
            <v>70178.679999999964</v>
          </cell>
          <cell r="H96">
            <v>614</v>
          </cell>
          <cell r="I96">
            <v>1</v>
          </cell>
          <cell r="J96">
            <v>99671.539999999906</v>
          </cell>
          <cell r="K96">
            <v>59215.87</v>
          </cell>
          <cell r="L96">
            <v>0.843787172970481</v>
          </cell>
          <cell r="M96">
            <v>10962.81</v>
          </cell>
          <cell r="N96">
            <v>361</v>
          </cell>
          <cell r="O96">
            <v>0.58794788273615639</v>
          </cell>
          <cell r="P96">
            <v>253</v>
          </cell>
        </row>
        <row r="97">
          <cell r="A97" t="str">
            <v>0391013241001</v>
          </cell>
          <cell r="B97" t="str">
            <v>COOPERATIVA DE AHORRO Y CREDITO DEL MIGRANTE LTDA.  EN LIQUIDACION</v>
          </cell>
          <cell r="C97">
            <v>42550</v>
          </cell>
          <cell r="D97" t="str">
            <v>COOP - SFPS</v>
          </cell>
          <cell r="E97" t="str">
            <v>SEGMENTO 5</v>
          </cell>
          <cell r="F97" t="str">
            <v>CAÑAR</v>
          </cell>
          <cell r="G97">
            <v>85257.719999999841</v>
          </cell>
          <cell r="H97">
            <v>1351</v>
          </cell>
          <cell r="I97">
            <v>2</v>
          </cell>
          <cell r="J97">
            <v>417721.35999999917</v>
          </cell>
          <cell r="K97">
            <v>67320.329999999973</v>
          </cell>
          <cell r="L97">
            <v>0.78960978548335681</v>
          </cell>
          <cell r="M97">
            <v>17937.390000000021</v>
          </cell>
          <cell r="N97">
            <v>419</v>
          </cell>
          <cell r="O97">
            <v>0.31014063656550711</v>
          </cell>
          <cell r="P97">
            <v>932</v>
          </cell>
        </row>
        <row r="98">
          <cell r="A98" t="str">
            <v>0591714244001</v>
          </cell>
          <cell r="B98" t="str">
            <v>COOPERATIVA DE AHORRO Y CREDITO KULLKI WINARI LTDA EN LIQUIDACION</v>
          </cell>
          <cell r="C98">
            <v>42550</v>
          </cell>
          <cell r="D98" t="str">
            <v>COOP - SFPS</v>
          </cell>
          <cell r="E98" t="str">
            <v>SEGMENTO 5</v>
          </cell>
          <cell r="F98" t="str">
            <v>COTOPAXI</v>
          </cell>
          <cell r="G98">
            <v>63427.709999999977</v>
          </cell>
          <cell r="H98">
            <v>1374</v>
          </cell>
          <cell r="I98">
            <v>2</v>
          </cell>
          <cell r="J98">
            <v>86032.869999999864</v>
          </cell>
          <cell r="K98">
            <v>52986.07999999998</v>
          </cell>
          <cell r="L98">
            <v>0.83537747145529917</v>
          </cell>
          <cell r="M98">
            <v>10441.630000000019</v>
          </cell>
          <cell r="N98">
            <v>768</v>
          </cell>
          <cell r="O98">
            <v>0.55895196506550215</v>
          </cell>
          <cell r="P98">
            <v>606</v>
          </cell>
        </row>
        <row r="99">
          <cell r="A99" t="str">
            <v>0591720953001</v>
          </cell>
          <cell r="B99" t="str">
            <v>COOPERATIVA DE AHORRO Y CREDITO VIRGEN DEL CARMEN EN LIQUIDACION</v>
          </cell>
          <cell r="C99">
            <v>42550</v>
          </cell>
          <cell r="D99" t="str">
            <v>COOP - SFPS</v>
          </cell>
          <cell r="E99" t="str">
            <v>SEGMENTO 5</v>
          </cell>
          <cell r="F99" t="str">
            <v>COTOPAXI</v>
          </cell>
          <cell r="G99">
            <v>23971.94</v>
          </cell>
          <cell r="H99">
            <v>302</v>
          </cell>
          <cell r="I99">
            <v>1</v>
          </cell>
          <cell r="J99">
            <v>34336.969999999979</v>
          </cell>
          <cell r="K99">
            <v>21392.36</v>
          </cell>
          <cell r="L99">
            <v>0.89239168794849311</v>
          </cell>
          <cell r="M99">
            <v>2579.58</v>
          </cell>
          <cell r="N99">
            <v>189</v>
          </cell>
          <cell r="O99">
            <v>0.6258278145695364</v>
          </cell>
          <cell r="P99">
            <v>113</v>
          </cell>
        </row>
        <row r="100">
          <cell r="A100" t="str">
            <v>0591724207001</v>
          </cell>
          <cell r="B100" t="str">
            <v>COOPERATIVA DE AHORRO Y CREDITO SIERRA ANDINA EN LIQUIDACION</v>
          </cell>
          <cell r="C100">
            <v>42550</v>
          </cell>
          <cell r="D100" t="str">
            <v>COOP - SFPS</v>
          </cell>
          <cell r="E100" t="str">
            <v>SEGMENTO 5</v>
          </cell>
          <cell r="F100" t="str">
            <v>COTOPAXI</v>
          </cell>
          <cell r="G100">
            <v>21433.650000000009</v>
          </cell>
          <cell r="H100">
            <v>563</v>
          </cell>
          <cell r="I100">
            <v>2</v>
          </cell>
          <cell r="J100">
            <v>28051.159999999971</v>
          </cell>
          <cell r="K100">
            <v>18570.100000000009</v>
          </cell>
          <cell r="L100">
            <v>0.86639933002545066</v>
          </cell>
          <cell r="M100">
            <v>2863.55</v>
          </cell>
          <cell r="N100">
            <v>314</v>
          </cell>
          <cell r="O100">
            <v>0.55772646536412074</v>
          </cell>
          <cell r="P100">
            <v>249</v>
          </cell>
        </row>
        <row r="101">
          <cell r="A101" t="str">
            <v>0691711498001</v>
          </cell>
          <cell r="B101" t="str">
            <v>COOPERATIVA DE AHORRO Y CREDITO 7 DE OCTUBRE EN LIQUIDACION</v>
          </cell>
          <cell r="C101">
            <v>42550</v>
          </cell>
          <cell r="D101" t="str">
            <v>COOP - SFPS</v>
          </cell>
          <cell r="E101" t="str">
            <v>SEGMENTO 5</v>
          </cell>
          <cell r="F101" t="str">
            <v>CHIMBORAZO</v>
          </cell>
          <cell r="G101">
            <v>6045.2400000000016</v>
          </cell>
          <cell r="H101">
            <v>92</v>
          </cell>
          <cell r="I101">
            <v>1</v>
          </cell>
          <cell r="J101">
            <v>12090.48</v>
          </cell>
          <cell r="K101">
            <v>3207.17</v>
          </cell>
          <cell r="L101">
            <v>0.53052815107423357</v>
          </cell>
          <cell r="M101">
            <v>2838.07</v>
          </cell>
          <cell r="N101">
            <v>31</v>
          </cell>
          <cell r="O101">
            <v>0.33695652173913038</v>
          </cell>
          <cell r="P101">
            <v>61</v>
          </cell>
        </row>
        <row r="102">
          <cell r="A102" t="str">
            <v>1891716466001</v>
          </cell>
          <cell r="B102" t="str">
            <v>COOPERATIVA DE AHORRO Y CREDITO SAN MIGUEL DE ANGAHUANA ALTO EN LIQUIDACION</v>
          </cell>
          <cell r="C102">
            <v>42550</v>
          </cell>
          <cell r="D102" t="str">
            <v>COOP - SFPS</v>
          </cell>
          <cell r="E102" t="str">
            <v>SEGMENTO 5</v>
          </cell>
          <cell r="F102" t="str">
            <v>TUNGURAHUA</v>
          </cell>
          <cell r="G102">
            <v>23166.78</v>
          </cell>
          <cell r="H102">
            <v>27</v>
          </cell>
          <cell r="I102">
            <v>3</v>
          </cell>
          <cell r="J102">
            <v>26500.99</v>
          </cell>
          <cell r="K102">
            <v>23166.78</v>
          </cell>
          <cell r="L102">
            <v>1</v>
          </cell>
          <cell r="M102">
            <v>0</v>
          </cell>
          <cell r="N102">
            <v>27</v>
          </cell>
          <cell r="O102">
            <v>1</v>
          </cell>
          <cell r="P102">
            <v>0</v>
          </cell>
        </row>
        <row r="103">
          <cell r="A103" t="str">
            <v>1891739180001</v>
          </cell>
          <cell r="B103" t="str">
            <v>COOPERATIVA DE AHORRO Y CREDITO PRESTAMOS DEL SUR LTDA EN LIQUIDACION</v>
          </cell>
          <cell r="C103">
            <v>42550</v>
          </cell>
          <cell r="D103" t="str">
            <v>COOP - SFPS</v>
          </cell>
          <cell r="E103" t="str">
            <v>SEGMENTO 5</v>
          </cell>
          <cell r="F103" t="str">
            <v>TUNGURAHUA</v>
          </cell>
          <cell r="G103">
            <v>27064.61000000003</v>
          </cell>
          <cell r="H103">
            <v>468</v>
          </cell>
          <cell r="I103">
            <v>0</v>
          </cell>
          <cell r="J103">
            <v>43490.94000000001</v>
          </cell>
          <cell r="K103">
            <v>21786.680000000011</v>
          </cell>
          <cell r="L103">
            <v>0.80498776815923045</v>
          </cell>
          <cell r="M103">
            <v>5277.9299999999976</v>
          </cell>
          <cell r="N103">
            <v>260</v>
          </cell>
          <cell r="O103">
            <v>0.55555555555555558</v>
          </cell>
          <cell r="P103">
            <v>208</v>
          </cell>
        </row>
        <row r="104">
          <cell r="A104" t="str">
            <v>1891746020001</v>
          </cell>
          <cell r="B104" t="str">
            <v>COOPERATIVA DE AHORRO Y CREDITO KICHWAS EN LIQUIDACION</v>
          </cell>
          <cell r="C104">
            <v>42550</v>
          </cell>
          <cell r="D104" t="str">
            <v>COOP - SFPS</v>
          </cell>
          <cell r="E104" t="str">
            <v>SEGMENTO 5</v>
          </cell>
          <cell r="F104" t="str">
            <v>TUNGURAHUA</v>
          </cell>
          <cell r="G104">
            <v>26166.729999999989</v>
          </cell>
          <cell r="H104">
            <v>284</v>
          </cell>
          <cell r="I104">
            <v>1</v>
          </cell>
          <cell r="J104">
            <v>36180.459999999963</v>
          </cell>
          <cell r="K104">
            <v>22070.29</v>
          </cell>
          <cell r="L104">
            <v>0.84344853178062396</v>
          </cell>
          <cell r="M104">
            <v>4096.4399999999987</v>
          </cell>
          <cell r="N104">
            <v>140</v>
          </cell>
          <cell r="O104">
            <v>0.4929577464788733</v>
          </cell>
          <cell r="P104">
            <v>144</v>
          </cell>
        </row>
        <row r="105">
          <cell r="A105" t="str">
            <v>1891718388001</v>
          </cell>
          <cell r="B105" t="str">
            <v>COOPERATIVA DE AHORRO Y CREDITO INTERCULTURAL TARPUK RUNA LTDA. EN LIQUIDACION</v>
          </cell>
          <cell r="C105">
            <v>42544</v>
          </cell>
          <cell r="D105" t="str">
            <v>COOP - SFPS</v>
          </cell>
          <cell r="E105" t="str">
            <v>SEGMENTO 4</v>
          </cell>
          <cell r="F105" t="str">
            <v>TUNGURAHUA</v>
          </cell>
          <cell r="G105">
            <v>263787.74</v>
          </cell>
          <cell r="H105">
            <v>7807</v>
          </cell>
          <cell r="I105">
            <v>3</v>
          </cell>
          <cell r="J105">
            <v>509205.40000000352</v>
          </cell>
          <cell r="K105">
            <v>198141.51</v>
          </cell>
          <cell r="L105">
            <v>0.75113995062848637</v>
          </cell>
          <cell r="M105">
            <v>65646.229999999763</v>
          </cell>
          <cell r="N105">
            <v>3996</v>
          </cell>
          <cell r="O105">
            <v>0.51184834123222744</v>
          </cell>
          <cell r="P105">
            <v>3811</v>
          </cell>
        </row>
        <row r="106">
          <cell r="A106" t="str">
            <v>0591713981001</v>
          </cell>
          <cell r="B106" t="str">
            <v>COOPERATIVA DE AHORRO Y CREDITO LOS CHASQUIS PASTOCALLE LTDA. EN LIQUIDACION</v>
          </cell>
          <cell r="C106">
            <v>42542</v>
          </cell>
          <cell r="D106" t="str">
            <v>COOP - SFPS</v>
          </cell>
          <cell r="E106" t="str">
            <v>SEGMENTO 5</v>
          </cell>
          <cell r="F106" t="str">
            <v>COTOPAXI</v>
          </cell>
          <cell r="G106">
            <v>55662.85</v>
          </cell>
          <cell r="H106">
            <v>99</v>
          </cell>
          <cell r="I106">
            <v>2</v>
          </cell>
          <cell r="J106">
            <v>108232.94</v>
          </cell>
          <cell r="K106">
            <v>49494.01</v>
          </cell>
          <cell r="L106">
            <v>0.88917491648379476</v>
          </cell>
          <cell r="M106">
            <v>6168.84</v>
          </cell>
          <cell r="N106">
            <v>80</v>
          </cell>
          <cell r="O106">
            <v>0.80808080808080807</v>
          </cell>
          <cell r="P106">
            <v>19</v>
          </cell>
        </row>
        <row r="107">
          <cell r="A107" t="str">
            <v>1792063051001</v>
          </cell>
          <cell r="B107" t="str">
            <v>COOPERATIVA DE AHORRO Y CREDITO COOPERARE EN LIQUIDACION</v>
          </cell>
          <cell r="C107">
            <v>42542</v>
          </cell>
          <cell r="D107" t="str">
            <v>COOP - SFPS</v>
          </cell>
          <cell r="E107" t="str">
            <v>SEGMENTO 5</v>
          </cell>
          <cell r="F107" t="str">
            <v>PICHINCHA</v>
          </cell>
          <cell r="G107">
            <v>53692.23</v>
          </cell>
          <cell r="H107">
            <v>83</v>
          </cell>
          <cell r="I107">
            <v>2</v>
          </cell>
          <cell r="J107">
            <v>61403.74</v>
          </cell>
          <cell r="K107">
            <v>53036.639999999992</v>
          </cell>
          <cell r="L107">
            <v>0.98778985339219472</v>
          </cell>
          <cell r="M107">
            <v>655.59</v>
          </cell>
          <cell r="N107">
            <v>80</v>
          </cell>
          <cell r="O107">
            <v>0.96385542168674698</v>
          </cell>
          <cell r="P107">
            <v>3</v>
          </cell>
        </row>
        <row r="108">
          <cell r="A108" t="str">
            <v>0691713814001</v>
          </cell>
          <cell r="B108" t="str">
            <v>COOPERATIVA DE AHORRO Y CREDITO CACHA DUCHICELA EN LIQUIDACION</v>
          </cell>
          <cell r="C108">
            <v>42535</v>
          </cell>
          <cell r="D108" t="str">
            <v>COOP - SFPS</v>
          </cell>
          <cell r="E108" t="str">
            <v>SEGMENTO 5</v>
          </cell>
          <cell r="F108" t="str">
            <v>CHIMBORAZO</v>
          </cell>
          <cell r="G108">
            <v>61398.73</v>
          </cell>
          <cell r="H108">
            <v>272</v>
          </cell>
          <cell r="I108">
            <v>1</v>
          </cell>
          <cell r="J108">
            <v>88135.030000000028</v>
          </cell>
          <cell r="K108">
            <v>56579.13</v>
          </cell>
          <cell r="L108">
            <v>0.92150326236389568</v>
          </cell>
          <cell r="M108">
            <v>4819.5999999999995</v>
          </cell>
          <cell r="N108">
            <v>190</v>
          </cell>
          <cell r="O108">
            <v>0.69852941176470584</v>
          </cell>
          <cell r="P108">
            <v>82</v>
          </cell>
        </row>
        <row r="109">
          <cell r="A109" t="str">
            <v>0691733300001</v>
          </cell>
          <cell r="B109" t="str">
            <v>COOPERATIVA DE AHORRO Y CREDITO COLTENITA AYLLUCUNAPAC LTDA  EN LIQUIDACION</v>
          </cell>
          <cell r="C109">
            <v>42535</v>
          </cell>
          <cell r="D109" t="str">
            <v>COOP - SFPS</v>
          </cell>
          <cell r="E109" t="str">
            <v>SEGMENTO 5</v>
          </cell>
          <cell r="F109" t="str">
            <v>CHIMBORAZO</v>
          </cell>
          <cell r="G109">
            <v>27596.509999999889</v>
          </cell>
          <cell r="H109">
            <v>1455</v>
          </cell>
          <cell r="I109">
            <v>1</v>
          </cell>
          <cell r="J109">
            <v>52244.870000000927</v>
          </cell>
          <cell r="K109">
            <v>14843.09000000008</v>
          </cell>
          <cell r="L109">
            <v>0.53786112809192688</v>
          </cell>
          <cell r="M109">
            <v>12753.42000000014</v>
          </cell>
          <cell r="N109">
            <v>630</v>
          </cell>
          <cell r="O109">
            <v>0.43298969072164939</v>
          </cell>
          <cell r="P109">
            <v>825</v>
          </cell>
        </row>
        <row r="110">
          <cell r="A110" t="str">
            <v>0691733378001</v>
          </cell>
          <cell r="B110" t="str">
            <v>COOPERATIVA DE AHORRO Y CREDITO ALTAS CUMBRES LTDA EN LIQUIDACION</v>
          </cell>
          <cell r="C110">
            <v>42535</v>
          </cell>
          <cell r="D110" t="str">
            <v>COOP - SFPS</v>
          </cell>
          <cell r="E110" t="str">
            <v>SEGMENTO 5</v>
          </cell>
          <cell r="F110" t="str">
            <v>CHIMBORAZO</v>
          </cell>
          <cell r="G110">
            <v>1145.96</v>
          </cell>
          <cell r="H110">
            <v>54</v>
          </cell>
          <cell r="I110">
            <v>1</v>
          </cell>
          <cell r="J110">
            <v>2301.56</v>
          </cell>
          <cell r="K110">
            <v>1002.36</v>
          </cell>
          <cell r="L110">
            <v>0.87469021606338782</v>
          </cell>
          <cell r="M110">
            <v>143.6</v>
          </cell>
          <cell r="N110">
            <v>35</v>
          </cell>
          <cell r="O110">
            <v>0.64814814814814814</v>
          </cell>
          <cell r="P110">
            <v>19</v>
          </cell>
        </row>
        <row r="111">
          <cell r="A111" t="str">
            <v>0992708565001</v>
          </cell>
          <cell r="B111" t="str">
            <v>COOPERATIVA DE AHORRO Y CREDITO CAJA DE ACERO DE LOS TRABAJADORES DE LA CIA. TALME S.A. EN LIQUIDACION</v>
          </cell>
          <cell r="C111">
            <v>42535</v>
          </cell>
          <cell r="D111" t="str">
            <v>COOP - SFPS</v>
          </cell>
          <cell r="E111" t="str">
            <v>SEGMENTO 5</v>
          </cell>
          <cell r="F111" t="str">
            <v>GUAYAS</v>
          </cell>
          <cell r="G111">
            <v>433.76</v>
          </cell>
          <cell r="H111">
            <v>6</v>
          </cell>
          <cell r="I111">
            <v>1</v>
          </cell>
          <cell r="J111">
            <v>433.76</v>
          </cell>
          <cell r="K111">
            <v>119.12</v>
          </cell>
          <cell r="L111">
            <v>0.27462191073404651</v>
          </cell>
          <cell r="M111">
            <v>314.64</v>
          </cell>
          <cell r="N111">
            <v>4</v>
          </cell>
          <cell r="O111">
            <v>0.66666666666666663</v>
          </cell>
          <cell r="P111">
            <v>2</v>
          </cell>
        </row>
        <row r="112">
          <cell r="A112" t="str">
            <v>1791978455001</v>
          </cell>
          <cell r="B112" t="str">
            <v>COOPERATIVA DE AHORRO Y CREDITO COMUNA EJIDO EN LIQUIDACION</v>
          </cell>
          <cell r="C112">
            <v>42535</v>
          </cell>
          <cell r="D112" t="str">
            <v>COOP - SFPS</v>
          </cell>
          <cell r="E112" t="str">
            <v>SEGMENTO 5</v>
          </cell>
          <cell r="F112" t="str">
            <v>PICHINCHA</v>
          </cell>
          <cell r="G112">
            <v>6789.7499999999991</v>
          </cell>
          <cell r="H112">
            <v>98</v>
          </cell>
          <cell r="I112">
            <v>1</v>
          </cell>
          <cell r="J112">
            <v>9886.659999999998</v>
          </cell>
          <cell r="K112">
            <v>6198.6599999999989</v>
          </cell>
          <cell r="L112">
            <v>0.91294377554401851</v>
          </cell>
          <cell r="M112">
            <v>591.09</v>
          </cell>
          <cell r="N112">
            <v>71</v>
          </cell>
          <cell r="O112">
            <v>0.72448979591836737</v>
          </cell>
          <cell r="P112">
            <v>27</v>
          </cell>
        </row>
        <row r="113">
          <cell r="A113" t="str">
            <v>1790062929001</v>
          </cell>
          <cell r="B113" t="str">
            <v>SOCIEDAD FINANCIERA PROINCO EN LIQUIDACION</v>
          </cell>
          <cell r="C113">
            <v>42534</v>
          </cell>
          <cell r="D113" t="str">
            <v>BANCO - SFP</v>
          </cell>
          <cell r="E113" t="str">
            <v>-</v>
          </cell>
          <cell r="F113" t="str">
            <v>PICHINCHA</v>
          </cell>
          <cell r="G113">
            <v>200148.54</v>
          </cell>
          <cell r="H113">
            <v>9</v>
          </cell>
          <cell r="I113">
            <v>1</v>
          </cell>
          <cell r="J113">
            <v>295745.3</v>
          </cell>
          <cell r="K113">
            <v>189049.34</v>
          </cell>
          <cell r="L113">
            <v>0.94454518629014239</v>
          </cell>
          <cell r="M113">
            <v>11099.2</v>
          </cell>
          <cell r="N113">
            <v>8</v>
          </cell>
          <cell r="O113">
            <v>0.88888888888888884</v>
          </cell>
          <cell r="P113">
            <v>1</v>
          </cell>
        </row>
        <row r="114">
          <cell r="A114" t="str">
            <v>0190322661001</v>
          </cell>
          <cell r="B114" t="str">
            <v>COOPERATIVA DE AHORRO Y CREDITO COLEGIO DE ARQUITECTOS DEL AZUAY EN LIQUIDACION</v>
          </cell>
          <cell r="C114">
            <v>42520</v>
          </cell>
          <cell r="D114" t="str">
            <v>COOP - SFPS</v>
          </cell>
          <cell r="E114" t="str">
            <v>SEGMENTO 5</v>
          </cell>
          <cell r="F114" t="str">
            <v>AZUAY</v>
          </cell>
          <cell r="G114">
            <v>15700.429999999989</v>
          </cell>
          <cell r="H114">
            <v>375</v>
          </cell>
          <cell r="I114">
            <v>1</v>
          </cell>
          <cell r="J114">
            <v>26537.389999999981</v>
          </cell>
          <cell r="K114">
            <v>14589.18</v>
          </cell>
          <cell r="L114">
            <v>0.92922168373732483</v>
          </cell>
          <cell r="M114">
            <v>1111.25</v>
          </cell>
          <cell r="N114">
            <v>286</v>
          </cell>
          <cell r="O114">
            <v>0.76266666666666671</v>
          </cell>
          <cell r="P114">
            <v>89</v>
          </cell>
        </row>
        <row r="115">
          <cell r="A115" t="str">
            <v>0291510973001</v>
          </cell>
          <cell r="B115" t="str">
            <v>COOPERATIVA DE AHORRO Y CREDITO WIÑARIK KAWSAY EN LIQUIDACION</v>
          </cell>
          <cell r="C115">
            <v>42520</v>
          </cell>
          <cell r="D115" t="str">
            <v>COOP - SFPS</v>
          </cell>
          <cell r="E115" t="str">
            <v>SEGMENTO 5</v>
          </cell>
          <cell r="F115" t="str">
            <v>BOLÍVAR</v>
          </cell>
          <cell r="G115">
            <v>15344.150000000011</v>
          </cell>
          <cell r="H115">
            <v>138</v>
          </cell>
          <cell r="I115">
            <v>2</v>
          </cell>
          <cell r="J115">
            <v>40924.660000000003</v>
          </cell>
          <cell r="K115">
            <v>11528.67</v>
          </cell>
          <cell r="L115">
            <v>0.75133976140744174</v>
          </cell>
          <cell r="M115">
            <v>3815.48</v>
          </cell>
          <cell r="N115">
            <v>88</v>
          </cell>
          <cell r="O115">
            <v>0.6376811594202898</v>
          </cell>
          <cell r="P115">
            <v>50</v>
          </cell>
        </row>
        <row r="116">
          <cell r="A116" t="str">
            <v>0591714163001</v>
          </cell>
          <cell r="B116" t="str">
            <v>COOPERATIVA DE AHORRO Y CREDITO EL MIRADOR EN LIQUIDACION</v>
          </cell>
          <cell r="C116">
            <v>42520</v>
          </cell>
          <cell r="D116" t="str">
            <v>COOP - SFPS</v>
          </cell>
          <cell r="E116" t="str">
            <v>SEGMENTO 5</v>
          </cell>
          <cell r="F116" t="str">
            <v>COTOPAXI</v>
          </cell>
          <cell r="G116">
            <v>34587.309999999969</v>
          </cell>
          <cell r="H116">
            <v>508</v>
          </cell>
          <cell r="I116">
            <v>2</v>
          </cell>
          <cell r="J116">
            <v>51960.910000000033</v>
          </cell>
          <cell r="K116">
            <v>32252.50999999998</v>
          </cell>
          <cell r="L116">
            <v>0.93249547305066549</v>
          </cell>
          <cell r="M116">
            <v>2334.8000000000011</v>
          </cell>
          <cell r="N116">
            <v>293</v>
          </cell>
          <cell r="O116">
            <v>0.57677165354330706</v>
          </cell>
          <cell r="P116">
            <v>215</v>
          </cell>
        </row>
        <row r="117">
          <cell r="A117" t="str">
            <v>1191726711001</v>
          </cell>
          <cell r="B117" t="str">
            <v>COOPERATIVA DE AHORRO Y CREDITO DEL PRODUCTOR Y COMERCIANTE DE SAN LUCAS CADECPROC-SL EN LIQUIDACION</v>
          </cell>
          <cell r="C117">
            <v>42520</v>
          </cell>
          <cell r="D117" t="str">
            <v>COOP - SFPS</v>
          </cell>
          <cell r="E117" t="str">
            <v>SEGMENTO 5</v>
          </cell>
          <cell r="F117" t="str">
            <v>LOJA</v>
          </cell>
          <cell r="G117">
            <v>4013.2799999999961</v>
          </cell>
          <cell r="H117">
            <v>126</v>
          </cell>
          <cell r="I117">
            <v>1</v>
          </cell>
          <cell r="J117">
            <v>12404.300000000079</v>
          </cell>
          <cell r="K117">
            <v>3722.0599999999972</v>
          </cell>
          <cell r="L117">
            <v>0.92743591276960513</v>
          </cell>
          <cell r="M117">
            <v>291.22000000000003</v>
          </cell>
          <cell r="N117">
            <v>92</v>
          </cell>
          <cell r="O117">
            <v>0.73015873015873012</v>
          </cell>
          <cell r="P117">
            <v>34</v>
          </cell>
        </row>
        <row r="118">
          <cell r="A118" t="str">
            <v>1792102391001</v>
          </cell>
          <cell r="B118" t="str">
            <v>COOPERATIVA DE AHORRO Y CREDITO LA BRAMADORA EN LIQUIDACION</v>
          </cell>
          <cell r="C118">
            <v>42520</v>
          </cell>
          <cell r="D118" t="str">
            <v>COOP - SFPS</v>
          </cell>
          <cell r="E118" t="str">
            <v>SEGMENTO 5</v>
          </cell>
          <cell r="F118" t="str">
            <v>MANABÍ</v>
          </cell>
          <cell r="G118">
            <v>26832.030000000039</v>
          </cell>
          <cell r="H118">
            <v>804</v>
          </cell>
          <cell r="I118">
            <v>1</v>
          </cell>
          <cell r="J118">
            <v>43574.129999999983</v>
          </cell>
          <cell r="K118">
            <v>19908.03000000001</v>
          </cell>
          <cell r="L118">
            <v>0.74195019907178017</v>
          </cell>
          <cell r="M118">
            <v>6924.0000000000045</v>
          </cell>
          <cell r="N118">
            <v>551</v>
          </cell>
          <cell r="O118">
            <v>0.68532338308457708</v>
          </cell>
          <cell r="P118">
            <v>253</v>
          </cell>
        </row>
        <row r="119">
          <cell r="A119" t="str">
            <v>1891737501001</v>
          </cell>
          <cell r="B119" t="str">
            <v>COOPERATIVA DE AHORRO Y CREDITO CODESE - ECUADOR EN LIQUIDACION</v>
          </cell>
          <cell r="C119">
            <v>42520</v>
          </cell>
          <cell r="D119" t="str">
            <v>COOP - SFPS</v>
          </cell>
          <cell r="E119" t="str">
            <v>SEGMENTO 5</v>
          </cell>
          <cell r="F119" t="str">
            <v>TUNGURAHUA</v>
          </cell>
          <cell r="G119">
            <v>6584.0700000000024</v>
          </cell>
          <cell r="H119">
            <v>231</v>
          </cell>
          <cell r="I119">
            <v>1</v>
          </cell>
          <cell r="J119">
            <v>8168.1400000000094</v>
          </cell>
          <cell r="K119">
            <v>5819.2400000000016</v>
          </cell>
          <cell r="L119">
            <v>0.88383628971137906</v>
          </cell>
          <cell r="M119">
            <v>764.82999999999947</v>
          </cell>
          <cell r="N119">
            <v>124</v>
          </cell>
          <cell r="O119">
            <v>0.53679653679653683</v>
          </cell>
          <cell r="P119">
            <v>107</v>
          </cell>
        </row>
        <row r="120">
          <cell r="A120" t="str">
            <v>1891738206001</v>
          </cell>
          <cell r="B120" t="str">
            <v>COOPERATIVA DE AHORRO Y CREDITO VALLE DEL SOL EN LIQUIDACION</v>
          </cell>
          <cell r="C120">
            <v>42520</v>
          </cell>
          <cell r="D120" t="str">
            <v>COOP - SFPS</v>
          </cell>
          <cell r="E120" t="str">
            <v>SEGMENTO 5</v>
          </cell>
          <cell r="F120" t="str">
            <v>TUNGURAHUA</v>
          </cell>
          <cell r="G120">
            <v>106339.86</v>
          </cell>
          <cell r="H120">
            <v>1309</v>
          </cell>
          <cell r="I120">
            <v>2</v>
          </cell>
          <cell r="J120">
            <v>186903.08999999979</v>
          </cell>
          <cell r="K120">
            <v>87121.900000000023</v>
          </cell>
          <cell r="L120">
            <v>0.81927792645203812</v>
          </cell>
          <cell r="M120">
            <v>19217.96000000001</v>
          </cell>
          <cell r="N120">
            <v>843</v>
          </cell>
          <cell r="O120">
            <v>0.64400305576776162</v>
          </cell>
          <cell r="P120">
            <v>466</v>
          </cell>
        </row>
        <row r="121">
          <cell r="A121" t="str">
            <v>0691708489001</v>
          </cell>
          <cell r="B121" t="str">
            <v>COOPERATIVA DE AHORRO Y CREDITO RUNA SAPI EN LIQUIDACION</v>
          </cell>
          <cell r="C121">
            <v>42516</v>
          </cell>
          <cell r="D121" t="str">
            <v>COOP - SFPS</v>
          </cell>
          <cell r="E121" t="str">
            <v>SEGMENTO 5</v>
          </cell>
          <cell r="F121" t="str">
            <v>CHIMBORAZO</v>
          </cell>
          <cell r="G121">
            <v>21227.01</v>
          </cell>
          <cell r="H121">
            <v>30</v>
          </cell>
          <cell r="I121">
            <v>2</v>
          </cell>
          <cell r="J121">
            <v>67740.52</v>
          </cell>
          <cell r="K121">
            <v>21227.01</v>
          </cell>
          <cell r="L121">
            <v>1</v>
          </cell>
          <cell r="M121">
            <v>0</v>
          </cell>
          <cell r="N121">
            <v>30</v>
          </cell>
          <cell r="O121">
            <v>1</v>
          </cell>
          <cell r="P121">
            <v>0</v>
          </cell>
        </row>
        <row r="122">
          <cell r="A122" t="str">
            <v>1590017007001</v>
          </cell>
          <cell r="B122" t="str">
            <v>COOPERATIVA DE AHORRO Y CREDITO UNION AMAZONICA</v>
          </cell>
          <cell r="C122">
            <v>42516</v>
          </cell>
          <cell r="D122" t="str">
            <v>COOP - SFPS</v>
          </cell>
          <cell r="E122" t="str">
            <v>SEGMENTO 5</v>
          </cell>
          <cell r="F122" t="str">
            <v>NAPO</v>
          </cell>
          <cell r="G122">
            <v>17331.490000000009</v>
          </cell>
          <cell r="H122">
            <v>119</v>
          </cell>
          <cell r="I122">
            <v>1</v>
          </cell>
          <cell r="J122">
            <v>37384.369999999981</v>
          </cell>
          <cell r="K122">
            <v>13403.92</v>
          </cell>
          <cell r="L122">
            <v>0.77338532347766964</v>
          </cell>
          <cell r="M122">
            <v>3927.57</v>
          </cell>
          <cell r="N122">
            <v>86</v>
          </cell>
          <cell r="O122">
            <v>0.72268907563025209</v>
          </cell>
          <cell r="P122">
            <v>33</v>
          </cell>
        </row>
        <row r="123">
          <cell r="A123" t="str">
            <v>0891700288001</v>
          </cell>
          <cell r="B123" t="str">
            <v>COOPERATIVA DE AHORRO Y CREDITO DE LOS EMPLEADOS JUDICIALES DE ESMERALDAS EN LIQUIDACION</v>
          </cell>
          <cell r="C123">
            <v>42514</v>
          </cell>
          <cell r="D123" t="str">
            <v>COOP - SFPS</v>
          </cell>
          <cell r="E123" t="str">
            <v>SEGMENTO 5</v>
          </cell>
          <cell r="F123" t="str">
            <v>ESMERALDAS</v>
          </cell>
          <cell r="G123">
            <v>10510.92</v>
          </cell>
          <cell r="H123">
            <v>13</v>
          </cell>
          <cell r="I123">
            <v>1</v>
          </cell>
          <cell r="J123">
            <v>11510.92</v>
          </cell>
          <cell r="K123">
            <v>10510.92</v>
          </cell>
          <cell r="L123">
            <v>1</v>
          </cell>
          <cell r="M123">
            <v>0</v>
          </cell>
          <cell r="N123">
            <v>13</v>
          </cell>
          <cell r="O123">
            <v>1</v>
          </cell>
          <cell r="P123">
            <v>0</v>
          </cell>
        </row>
        <row r="124">
          <cell r="A124" t="str">
            <v>1891736947001</v>
          </cell>
          <cell r="B124" t="str">
            <v>COOPERATIVA DE AHORRO Y CREDITO DESARROLLO ESCOLAR COMUNITARIO LTDA EN LIQUIDACION</v>
          </cell>
          <cell r="C124">
            <v>42514</v>
          </cell>
          <cell r="D124" t="str">
            <v>COOP - SFPS</v>
          </cell>
          <cell r="E124" t="str">
            <v>SEGMENTO 5</v>
          </cell>
          <cell r="F124" t="str">
            <v>TUNGURAHUA</v>
          </cell>
          <cell r="G124">
            <v>3200</v>
          </cell>
          <cell r="H124">
            <v>10</v>
          </cell>
          <cell r="I124">
            <v>1</v>
          </cell>
          <cell r="J124">
            <v>3200</v>
          </cell>
          <cell r="K124">
            <v>2600</v>
          </cell>
          <cell r="L124">
            <v>0.8125</v>
          </cell>
          <cell r="M124">
            <v>600</v>
          </cell>
          <cell r="N124">
            <v>9</v>
          </cell>
          <cell r="O124">
            <v>0.9</v>
          </cell>
          <cell r="P124">
            <v>1</v>
          </cell>
        </row>
        <row r="125">
          <cell r="A125" t="str">
            <v>0591715232001</v>
          </cell>
          <cell r="B125" t="str">
            <v>COOPERATIVA DE AHORRO Y CREDITO MUSHUK MUYU LTDA</v>
          </cell>
          <cell r="C125">
            <v>42507</v>
          </cell>
          <cell r="D125" t="str">
            <v>COOP - SFPS</v>
          </cell>
          <cell r="E125" t="str">
            <v>SEGMENTO 5</v>
          </cell>
          <cell r="F125" t="str">
            <v>COTOPAXI</v>
          </cell>
          <cell r="G125">
            <v>3759.59</v>
          </cell>
          <cell r="H125">
            <v>11</v>
          </cell>
          <cell r="I125">
            <v>1</v>
          </cell>
          <cell r="J125">
            <v>20032.919999999998</v>
          </cell>
          <cell r="K125">
            <v>3569.33</v>
          </cell>
          <cell r="L125">
            <v>0.94939341789929221</v>
          </cell>
          <cell r="M125">
            <v>190.26</v>
          </cell>
          <cell r="N125">
            <v>8</v>
          </cell>
          <cell r="O125">
            <v>0.72727272727272729</v>
          </cell>
          <cell r="P125">
            <v>3</v>
          </cell>
        </row>
        <row r="126">
          <cell r="A126" t="str">
            <v>1891749429001</v>
          </cell>
          <cell r="B126" t="str">
            <v>COOPERATIVA DE AHORRO Y CREDITO NUEVOS LUCHADORES EN LIQUIDACION</v>
          </cell>
          <cell r="C126">
            <v>42507</v>
          </cell>
          <cell r="D126" t="str">
            <v>COOP - SFPS</v>
          </cell>
          <cell r="E126" t="str">
            <v>SEGMENTO 5</v>
          </cell>
          <cell r="F126" t="str">
            <v>TUNGURAHUA</v>
          </cell>
          <cell r="G126">
            <v>6560.1300000000138</v>
          </cell>
          <cell r="H126">
            <v>196</v>
          </cell>
          <cell r="I126">
            <v>1</v>
          </cell>
          <cell r="J126">
            <v>12056.290000000041</v>
          </cell>
          <cell r="K126">
            <v>4559.2000000000016</v>
          </cell>
          <cell r="L126">
            <v>0.69498622740707761</v>
          </cell>
          <cell r="M126">
            <v>2000.9299999999989</v>
          </cell>
          <cell r="N126">
            <v>71</v>
          </cell>
          <cell r="O126">
            <v>0.36224489795918369</v>
          </cell>
          <cell r="P126">
            <v>125</v>
          </cell>
        </row>
        <row r="127">
          <cell r="A127" t="str">
            <v>0591705628001</v>
          </cell>
          <cell r="B127" t="str">
            <v>COOPERATIVA DE AHORRO Y CREDITO NUEVA ESPERANZA LTDA. - LATACUNGA EN LIQUIDACION</v>
          </cell>
          <cell r="C127">
            <v>42506</v>
          </cell>
          <cell r="D127" t="str">
            <v>COOP - SFPS</v>
          </cell>
          <cell r="E127" t="str">
            <v>SEGMENTO 5</v>
          </cell>
          <cell r="F127" t="str">
            <v>COTOPAXI</v>
          </cell>
          <cell r="G127">
            <v>12074.71</v>
          </cell>
          <cell r="H127">
            <v>140</v>
          </cell>
          <cell r="I127">
            <v>1</v>
          </cell>
          <cell r="J127">
            <v>17735.05</v>
          </cell>
          <cell r="K127">
            <v>10848.89</v>
          </cell>
          <cell r="L127">
            <v>0.89848037758256727</v>
          </cell>
          <cell r="M127">
            <v>1225.82</v>
          </cell>
          <cell r="N127">
            <v>96</v>
          </cell>
          <cell r="O127">
            <v>0.68571428571428572</v>
          </cell>
          <cell r="P127">
            <v>44</v>
          </cell>
        </row>
        <row r="128">
          <cell r="A128" t="str">
            <v>1190083272001</v>
          </cell>
          <cell r="B128" t="str">
            <v>COOPERATIVA DE AHORRO Y CREDITO MERCADO CENTRO COMERCIAL LOJA</v>
          </cell>
          <cell r="C128">
            <v>42506</v>
          </cell>
          <cell r="D128" t="str">
            <v>COOP - SFPS</v>
          </cell>
          <cell r="E128" t="str">
            <v>SEGMENTO 5</v>
          </cell>
          <cell r="F128" t="str">
            <v>LOJA</v>
          </cell>
          <cell r="G128">
            <v>2138.69</v>
          </cell>
          <cell r="H128">
            <v>85</v>
          </cell>
          <cell r="I128">
            <v>1</v>
          </cell>
          <cell r="J128">
            <v>5859.1600000000053</v>
          </cell>
          <cell r="K128">
            <v>1319.4</v>
          </cell>
          <cell r="L128">
            <v>0.61691970318278933</v>
          </cell>
          <cell r="M128">
            <v>819.29000000000008</v>
          </cell>
          <cell r="N128">
            <v>30</v>
          </cell>
          <cell r="O128">
            <v>0.35294117647058831</v>
          </cell>
          <cell r="P128">
            <v>55</v>
          </cell>
        </row>
        <row r="129">
          <cell r="A129" t="str">
            <v>1891708013001</v>
          </cell>
          <cell r="B129" t="str">
            <v>COOPERATIVA DE AHORRO Y CREDITO 15 DE DICIEMBRE LINDERO LTDA  EN LIQUIDACION</v>
          </cell>
          <cell r="C129">
            <v>42506</v>
          </cell>
          <cell r="D129" t="str">
            <v>COOP - SFPS</v>
          </cell>
          <cell r="E129" t="str">
            <v>SEGMENTO 5</v>
          </cell>
          <cell r="F129" t="str">
            <v>TUNGURAHUA</v>
          </cell>
          <cell r="G129">
            <v>14458.239999999991</v>
          </cell>
          <cell r="H129">
            <v>459</v>
          </cell>
          <cell r="I129">
            <v>2</v>
          </cell>
          <cell r="J129">
            <v>33761.529999999962</v>
          </cell>
          <cell r="K129">
            <v>9957.3799999999992</v>
          </cell>
          <cell r="L129">
            <v>0.6886993160993321</v>
          </cell>
          <cell r="M129">
            <v>4500.8599999999997</v>
          </cell>
          <cell r="N129">
            <v>304</v>
          </cell>
          <cell r="O129">
            <v>0.66230936819172104</v>
          </cell>
          <cell r="P129">
            <v>155</v>
          </cell>
        </row>
        <row r="130">
          <cell r="A130" t="str">
            <v>1891717136001</v>
          </cell>
          <cell r="B130" t="str">
            <v>COOPERATIVA DE AHORRO Y CREDITO PRODEPA LTDA EN LIQUIDACION</v>
          </cell>
          <cell r="C130">
            <v>42506</v>
          </cell>
          <cell r="D130" t="str">
            <v>COOP - SFPS</v>
          </cell>
          <cell r="E130" t="str">
            <v>SEGMENTO 5</v>
          </cell>
          <cell r="F130" t="str">
            <v>TUNGURAHUA</v>
          </cell>
          <cell r="G130">
            <v>40637.339999999997</v>
          </cell>
          <cell r="H130">
            <v>50</v>
          </cell>
          <cell r="I130">
            <v>1</v>
          </cell>
          <cell r="J130">
            <v>40727.339999999997</v>
          </cell>
          <cell r="K130">
            <v>40637.339999999997</v>
          </cell>
          <cell r="L130">
            <v>1</v>
          </cell>
          <cell r="M130">
            <v>0</v>
          </cell>
          <cell r="N130">
            <v>50</v>
          </cell>
          <cell r="O130">
            <v>1</v>
          </cell>
          <cell r="P130">
            <v>0</v>
          </cell>
        </row>
        <row r="131">
          <cell r="A131" t="str">
            <v>1891734545001</v>
          </cell>
          <cell r="B131" t="str">
            <v>COOPERATIVA DE AHORRO Y CREDITO CREDI - LATINA EN LIQUIDACION</v>
          </cell>
          <cell r="C131">
            <v>42488</v>
          </cell>
          <cell r="D131" t="str">
            <v>COOP - SFPS</v>
          </cell>
          <cell r="E131" t="str">
            <v>SEGMENTO 5</v>
          </cell>
          <cell r="F131" t="str">
            <v>TUNGURAHUA</v>
          </cell>
          <cell r="G131">
            <v>38143.47</v>
          </cell>
          <cell r="H131">
            <v>42</v>
          </cell>
          <cell r="I131">
            <v>3</v>
          </cell>
          <cell r="J131">
            <v>145916.18</v>
          </cell>
          <cell r="K131">
            <v>38143.47</v>
          </cell>
          <cell r="L131">
            <v>1</v>
          </cell>
          <cell r="M131">
            <v>0</v>
          </cell>
          <cell r="N131">
            <v>42</v>
          </cell>
          <cell r="O131">
            <v>1</v>
          </cell>
          <cell r="P131">
            <v>0</v>
          </cell>
        </row>
        <row r="132">
          <cell r="A132" t="str">
            <v>0992164727001</v>
          </cell>
          <cell r="B132" t="str">
            <v>COOPERATIVA DE AHORRO Y CREDITO EDUCADORES DEL GUAYAS LTDA. EN LIQUIDACION</v>
          </cell>
          <cell r="C132">
            <v>42465</v>
          </cell>
          <cell r="D132" t="str">
            <v>COOP - SFPS</v>
          </cell>
          <cell r="E132" t="str">
            <v>SEGMENTO 5</v>
          </cell>
          <cell r="F132" t="str">
            <v>GUAYAS</v>
          </cell>
          <cell r="G132">
            <v>29265.25</v>
          </cell>
          <cell r="H132">
            <v>35</v>
          </cell>
          <cell r="I132">
            <v>2</v>
          </cell>
          <cell r="J132">
            <v>46459.009999999987</v>
          </cell>
          <cell r="K132">
            <v>28520.75</v>
          </cell>
          <cell r="L132">
            <v>0.97456027199494277</v>
          </cell>
          <cell r="M132">
            <v>744.5</v>
          </cell>
          <cell r="N132">
            <v>34</v>
          </cell>
          <cell r="O132">
            <v>0.97142857142857142</v>
          </cell>
          <cell r="P132">
            <v>1</v>
          </cell>
        </row>
        <row r="133">
          <cell r="A133" t="str">
            <v>1791981006001</v>
          </cell>
          <cell r="B133" t="str">
            <v>COOPERATIVA DE AHORRO Y CREDITO SANTA FE EN LIQUIDACION</v>
          </cell>
          <cell r="C133">
            <v>42465</v>
          </cell>
          <cell r="D133" t="str">
            <v>COOP - SFPS</v>
          </cell>
          <cell r="E133" t="str">
            <v>SEGMENTO 5</v>
          </cell>
          <cell r="F133" t="str">
            <v>PICHINCHA</v>
          </cell>
          <cell r="G133">
            <v>77616.440000000046</v>
          </cell>
          <cell r="H133">
            <v>737</v>
          </cell>
          <cell r="I133">
            <v>3</v>
          </cell>
          <cell r="J133">
            <v>260003.01000000021</v>
          </cell>
          <cell r="K133">
            <v>69129.09</v>
          </cell>
          <cell r="L133">
            <v>0.89065009938616035</v>
          </cell>
          <cell r="M133">
            <v>8487.35</v>
          </cell>
          <cell r="N133">
            <v>598</v>
          </cell>
          <cell r="O133">
            <v>0.81139755766621435</v>
          </cell>
          <cell r="P133">
            <v>139</v>
          </cell>
        </row>
        <row r="134">
          <cell r="A134" t="str">
            <v>1090007641001</v>
          </cell>
          <cell r="B134" t="str">
            <v>COOPERATIVA DE AHORRO Y CREDITO MAESTROS ASOCIADOS DE IMBABURA LTDA EN LIQUIDACION</v>
          </cell>
          <cell r="C134">
            <v>42459</v>
          </cell>
          <cell r="D134" t="str">
            <v>COOP - SFPS</v>
          </cell>
          <cell r="E134" t="str">
            <v>SEGMENTO 4</v>
          </cell>
          <cell r="F134" t="str">
            <v>IMBABURA</v>
          </cell>
          <cell r="G134">
            <v>672108.7200000002</v>
          </cell>
          <cell r="H134">
            <v>905</v>
          </cell>
          <cell r="I134">
            <v>2</v>
          </cell>
          <cell r="J134">
            <v>723657.25000000035</v>
          </cell>
          <cell r="K134">
            <v>661044.41000000027</v>
          </cell>
          <cell r="L134">
            <v>0.98353791630615961</v>
          </cell>
          <cell r="M134">
            <v>11064.31</v>
          </cell>
          <cell r="N134">
            <v>869</v>
          </cell>
          <cell r="O134">
            <v>0.96022099447513809</v>
          </cell>
          <cell r="P134">
            <v>36</v>
          </cell>
        </row>
        <row r="135">
          <cell r="A135" t="str">
            <v>1792387825001</v>
          </cell>
          <cell r="B135" t="str">
            <v>COOPERATIVA DE AHORRO Y CREDITO TAMBILLO EN LIQUIDACION</v>
          </cell>
          <cell r="C135">
            <v>42458</v>
          </cell>
          <cell r="D135" t="str">
            <v>COOP - SFPS</v>
          </cell>
          <cell r="E135" t="str">
            <v>SEGMENTO 5</v>
          </cell>
          <cell r="F135" t="str">
            <v>PICHINCHA</v>
          </cell>
          <cell r="G135">
            <v>33934.189999999973</v>
          </cell>
          <cell r="H135">
            <v>677</v>
          </cell>
          <cell r="I135">
            <v>1</v>
          </cell>
          <cell r="J135">
            <v>50811.39</v>
          </cell>
          <cell r="K135">
            <v>30387.229999999989</v>
          </cell>
          <cell r="L135">
            <v>0.89547533033792803</v>
          </cell>
          <cell r="M135">
            <v>3546.96</v>
          </cell>
          <cell r="N135">
            <v>430</v>
          </cell>
          <cell r="O135">
            <v>0.63515509601181686</v>
          </cell>
          <cell r="P135">
            <v>247</v>
          </cell>
        </row>
        <row r="136">
          <cell r="A136" t="str">
            <v>0992174099001</v>
          </cell>
          <cell r="B136" t="str">
            <v>COOPERATIVA DE AHORRO Y CREDITO DE EMPLEADOS JUDICIALES DEL GUAYAS ENLIQUIDACION</v>
          </cell>
          <cell r="C136">
            <v>42453</v>
          </cell>
          <cell r="D136" t="str">
            <v>COOP - SFPS</v>
          </cell>
          <cell r="E136" t="str">
            <v>SEGMENTO 5</v>
          </cell>
          <cell r="F136" t="str">
            <v>GUAYAS</v>
          </cell>
          <cell r="G136">
            <v>24563.38</v>
          </cell>
          <cell r="H136">
            <v>30</v>
          </cell>
          <cell r="I136">
            <v>2</v>
          </cell>
          <cell r="J136">
            <v>108111.32</v>
          </cell>
          <cell r="K136">
            <v>24286.53</v>
          </cell>
          <cell r="L136">
            <v>0.98872915698083896</v>
          </cell>
          <cell r="M136">
            <v>276.85000000000002</v>
          </cell>
          <cell r="N136">
            <v>29</v>
          </cell>
          <cell r="O136">
            <v>0.96666666666666667</v>
          </cell>
          <cell r="P136">
            <v>1</v>
          </cell>
        </row>
        <row r="137">
          <cell r="A137" t="str">
            <v>0992658282001</v>
          </cell>
          <cell r="B137" t="str">
            <v>COOPERATIVA DE AHORRO Y CREDITO MUNICIPAL AGROCOMERCIAL LTDA EN LIQUIDACION</v>
          </cell>
          <cell r="C137">
            <v>42453</v>
          </cell>
          <cell r="D137" t="str">
            <v>COOP - SFPS</v>
          </cell>
          <cell r="E137" t="str">
            <v>SEGMENTO 5</v>
          </cell>
          <cell r="F137" t="str">
            <v>MANABÍ</v>
          </cell>
          <cell r="G137">
            <v>2446.61</v>
          </cell>
          <cell r="H137">
            <v>70</v>
          </cell>
          <cell r="I137">
            <v>1</v>
          </cell>
          <cell r="J137">
            <v>3980.8500000000008</v>
          </cell>
          <cell r="K137">
            <v>1917.22</v>
          </cell>
          <cell r="L137">
            <v>0.78362305393994147</v>
          </cell>
          <cell r="M137">
            <v>529.39</v>
          </cell>
          <cell r="N137">
            <v>53</v>
          </cell>
          <cell r="O137">
            <v>0.75714285714285712</v>
          </cell>
          <cell r="P137">
            <v>17</v>
          </cell>
        </row>
        <row r="138">
          <cell r="A138" t="str">
            <v>0992740779001</v>
          </cell>
          <cell r="B138" t="str">
            <v>COOPERATIVA DE AHORRO Y CREDITO LTDA. APOYO FAMILIAR EN LIQUIDACION</v>
          </cell>
          <cell r="C138">
            <v>42453</v>
          </cell>
          <cell r="D138" t="str">
            <v>COOP - SFPS</v>
          </cell>
          <cell r="E138" t="str">
            <v>SEGMENTO 5</v>
          </cell>
          <cell r="F138" t="str">
            <v>GUAYAS</v>
          </cell>
          <cell r="G138">
            <v>370</v>
          </cell>
          <cell r="H138">
            <v>2</v>
          </cell>
          <cell r="I138">
            <v>1</v>
          </cell>
          <cell r="J138">
            <v>370</v>
          </cell>
          <cell r="K138">
            <v>370</v>
          </cell>
          <cell r="L138">
            <v>1</v>
          </cell>
          <cell r="M138">
            <v>0</v>
          </cell>
          <cell r="N138">
            <v>2</v>
          </cell>
          <cell r="O138">
            <v>1</v>
          </cell>
          <cell r="P138">
            <v>0</v>
          </cell>
        </row>
        <row r="139">
          <cell r="A139" t="str">
            <v>1190079569001</v>
          </cell>
          <cell r="B139" t="str">
            <v>COOPERATIVA DE AHORRO Y CREDITO DE LA PEQUEÑA EMPRESA CACPE MACARA EN LIQUIDACION</v>
          </cell>
          <cell r="C139">
            <v>42453</v>
          </cell>
          <cell r="D139" t="str">
            <v>COOP - SFPS</v>
          </cell>
          <cell r="E139" t="str">
            <v>SEGMENTO 4</v>
          </cell>
          <cell r="F139" t="str">
            <v>LOJA</v>
          </cell>
          <cell r="G139">
            <v>365302.12999999837</v>
          </cell>
          <cell r="H139">
            <v>8611</v>
          </cell>
          <cell r="I139">
            <v>2</v>
          </cell>
          <cell r="J139">
            <v>574029.57000000239</v>
          </cell>
          <cell r="K139">
            <v>314959.80999999912</v>
          </cell>
          <cell r="L139">
            <v>0.86218990839172072</v>
          </cell>
          <cell r="M139">
            <v>50342.320000000123</v>
          </cell>
          <cell r="N139">
            <v>6064</v>
          </cell>
          <cell r="O139">
            <v>0.70421553826500982</v>
          </cell>
          <cell r="P139">
            <v>2547</v>
          </cell>
        </row>
        <row r="140">
          <cell r="A140" t="str">
            <v>1191736997001</v>
          </cell>
          <cell r="B140" t="str">
            <v>COOPERATIVA DE AHORRO Y CREDITO PARA EL DESARROLLO DEL SUR BANSUR LTDA EN LIQUIDACION</v>
          </cell>
          <cell r="C140">
            <v>42453</v>
          </cell>
          <cell r="D140" t="str">
            <v>COOP - SFPS</v>
          </cell>
          <cell r="E140" t="str">
            <v>SEGMENTO 5</v>
          </cell>
          <cell r="F140" t="str">
            <v>LOJA</v>
          </cell>
          <cell r="G140">
            <v>31401.56</v>
          </cell>
          <cell r="H140">
            <v>385</v>
          </cell>
          <cell r="I140">
            <v>1</v>
          </cell>
          <cell r="J140">
            <v>37610.010000000038</v>
          </cell>
          <cell r="K140">
            <v>28287.29</v>
          </cell>
          <cell r="L140">
            <v>0.90082435394929417</v>
          </cell>
          <cell r="M140">
            <v>3114.27</v>
          </cell>
          <cell r="N140">
            <v>252</v>
          </cell>
          <cell r="O140">
            <v>0.65454545454545454</v>
          </cell>
          <cell r="P140">
            <v>133</v>
          </cell>
        </row>
        <row r="141">
          <cell r="A141" t="str">
            <v>0190131424001</v>
          </cell>
          <cell r="B141" t="str">
            <v>COOPERATIVA DE AHORRO Y CREDITO ELECTRO PAUTE EN LIQUIDACION</v>
          </cell>
          <cell r="C141">
            <v>42451</v>
          </cell>
          <cell r="D141" t="str">
            <v>COOP - SFPS</v>
          </cell>
          <cell r="E141" t="str">
            <v>SEGMENTO 5</v>
          </cell>
          <cell r="F141" t="str">
            <v>AZUAY</v>
          </cell>
          <cell r="G141">
            <v>83722.140000000043</v>
          </cell>
          <cell r="H141">
            <v>210</v>
          </cell>
          <cell r="I141">
            <v>1</v>
          </cell>
          <cell r="J141">
            <v>94103.240000000034</v>
          </cell>
          <cell r="K141">
            <v>82174.810000000012</v>
          </cell>
          <cell r="L141">
            <v>0.98151826983877821</v>
          </cell>
          <cell r="M141">
            <v>1547.33</v>
          </cell>
          <cell r="N141">
            <v>195</v>
          </cell>
          <cell r="O141">
            <v>0.9285714285714286</v>
          </cell>
          <cell r="P141">
            <v>15</v>
          </cell>
        </row>
        <row r="142">
          <cell r="A142" t="str">
            <v>0991505083001</v>
          </cell>
          <cell r="B142" t="str">
            <v>COOPERATIVA DE AHORRO Y CREDITO 3 DE JUNIO DEL COLEGIO FISCAL JOSE MARIA VELASCO IBARRA EN LIQUIDACION</v>
          </cell>
          <cell r="C142">
            <v>42451</v>
          </cell>
          <cell r="D142" t="str">
            <v>COOP - SFPS</v>
          </cell>
          <cell r="E142" t="str">
            <v>SEGMENTO 5</v>
          </cell>
          <cell r="F142" t="str">
            <v>GUAYAS</v>
          </cell>
          <cell r="G142">
            <v>34709.06</v>
          </cell>
          <cell r="H142">
            <v>45</v>
          </cell>
          <cell r="I142">
            <v>1</v>
          </cell>
          <cell r="J142">
            <v>82567.53</v>
          </cell>
          <cell r="K142">
            <v>34709.06</v>
          </cell>
          <cell r="L142">
            <v>1</v>
          </cell>
          <cell r="M142">
            <v>0</v>
          </cell>
          <cell r="N142">
            <v>45</v>
          </cell>
          <cell r="O142">
            <v>1</v>
          </cell>
          <cell r="P142">
            <v>0</v>
          </cell>
        </row>
        <row r="143">
          <cell r="A143" t="str">
            <v>1191733246001</v>
          </cell>
          <cell r="B143" t="str">
            <v>COOPERATIVA DE AHORRO Y CREDITO EL EMPRENDEDOR EN LIQUIDACION</v>
          </cell>
          <cell r="C143">
            <v>42451</v>
          </cell>
          <cell r="D143" t="str">
            <v>COOP - SFPS</v>
          </cell>
          <cell r="E143" t="str">
            <v>SEGMENTO 5</v>
          </cell>
          <cell r="F143" t="str">
            <v>LOJA</v>
          </cell>
          <cell r="G143">
            <v>2240.4699999999998</v>
          </cell>
          <cell r="H143">
            <v>51</v>
          </cell>
          <cell r="I143">
            <v>1</v>
          </cell>
          <cell r="J143">
            <v>3913.91</v>
          </cell>
          <cell r="K143">
            <v>2210.869999999999</v>
          </cell>
          <cell r="L143">
            <v>0.98678848634438299</v>
          </cell>
          <cell r="M143">
            <v>29.6</v>
          </cell>
          <cell r="N143">
            <v>46</v>
          </cell>
          <cell r="O143">
            <v>0.90196078431372562</v>
          </cell>
          <cell r="P143">
            <v>5</v>
          </cell>
        </row>
        <row r="144">
          <cell r="A144" t="str">
            <v>1791237242001</v>
          </cell>
          <cell r="B144" t="str">
            <v>COOPERATIVA DE AHORRO Y CREDITO VISION MUNDIAL EN LIQUIDACION</v>
          </cell>
          <cell r="C144">
            <v>42451</v>
          </cell>
          <cell r="D144" t="str">
            <v>COOP - SFPS</v>
          </cell>
          <cell r="E144" t="str">
            <v>SEGMENTO 5</v>
          </cell>
          <cell r="F144" t="str">
            <v>PICHINCHA</v>
          </cell>
          <cell r="G144">
            <v>24726.749999999982</v>
          </cell>
          <cell r="H144">
            <v>68</v>
          </cell>
          <cell r="I144">
            <v>1</v>
          </cell>
          <cell r="J144">
            <v>25189.839999999978</v>
          </cell>
          <cell r="K144">
            <v>24726.749999999982</v>
          </cell>
          <cell r="L144">
            <v>1</v>
          </cell>
          <cell r="M144">
            <v>0</v>
          </cell>
          <cell r="N144">
            <v>68</v>
          </cell>
          <cell r="O144">
            <v>1</v>
          </cell>
          <cell r="P144">
            <v>0</v>
          </cell>
        </row>
        <row r="145">
          <cell r="A145" t="str">
            <v>1191715671001</v>
          </cell>
          <cell r="B145" t="str">
            <v>COOPERATIVA DE AHORRO Y CREDITO DE PROFESIONALES DE LOJA EN LIQUIDACION</v>
          </cell>
          <cell r="C145">
            <v>42450</v>
          </cell>
          <cell r="D145" t="str">
            <v>COOP - SFPS</v>
          </cell>
          <cell r="E145" t="str">
            <v>SEGMENTO 5</v>
          </cell>
          <cell r="F145" t="str">
            <v>LOJA</v>
          </cell>
          <cell r="G145">
            <v>84061.830000000016</v>
          </cell>
          <cell r="H145">
            <v>1474</v>
          </cell>
          <cell r="I145">
            <v>4</v>
          </cell>
          <cell r="J145">
            <v>617415.14999999851</v>
          </cell>
          <cell r="K145">
            <v>79824.339999999982</v>
          </cell>
          <cell r="L145">
            <v>0.94959079525154244</v>
          </cell>
          <cell r="M145">
            <v>4237.4900000000016</v>
          </cell>
          <cell r="N145">
            <v>1288</v>
          </cell>
          <cell r="O145">
            <v>0.87381275440976935</v>
          </cell>
          <cell r="P145">
            <v>186</v>
          </cell>
        </row>
        <row r="146">
          <cell r="A146" t="str">
            <v>1191735702001</v>
          </cell>
          <cell r="B146" t="str">
            <v>COOPERATIVA DE AHORRO Y CREDITO PROBIENESTAR LTDA EN LIQUIDACION</v>
          </cell>
          <cell r="C146">
            <v>42450</v>
          </cell>
          <cell r="D146" t="str">
            <v>COOP - SFPS</v>
          </cell>
          <cell r="E146" t="str">
            <v>SEGMENTO 4</v>
          </cell>
          <cell r="F146" t="str">
            <v>LOJA</v>
          </cell>
          <cell r="G146">
            <v>64547.300000000047</v>
          </cell>
          <cell r="H146">
            <v>1236</v>
          </cell>
          <cell r="I146">
            <v>1</v>
          </cell>
          <cell r="J146">
            <v>451070.2399999997</v>
          </cell>
          <cell r="K146">
            <v>59181.330000000053</v>
          </cell>
          <cell r="L146">
            <v>0.91686763040437014</v>
          </cell>
          <cell r="M146">
            <v>5365.9699999999984</v>
          </cell>
          <cell r="N146">
            <v>1043</v>
          </cell>
          <cell r="O146">
            <v>0.84385113268608414</v>
          </cell>
          <cell r="P146">
            <v>193</v>
          </cell>
        </row>
        <row r="147">
          <cell r="A147" t="str">
            <v>1891723241001</v>
          </cell>
          <cell r="B147" t="str">
            <v>COOPERATIVA DE AHORRO Y CREDITO PAKARYMUY - AMANECIENDO EN LIQUIDACION</v>
          </cell>
          <cell r="C147">
            <v>42450</v>
          </cell>
          <cell r="D147" t="str">
            <v>COOP - SFPS</v>
          </cell>
          <cell r="E147" t="str">
            <v>SEGMENTO 5</v>
          </cell>
          <cell r="F147" t="str">
            <v>TUNGURAHUA</v>
          </cell>
          <cell r="G147">
            <v>425134.77000000299</v>
          </cell>
          <cell r="H147">
            <v>7346</v>
          </cell>
          <cell r="I147">
            <v>3</v>
          </cell>
          <cell r="J147">
            <v>1686501.9700000121</v>
          </cell>
          <cell r="K147">
            <v>372364.54000000103</v>
          </cell>
          <cell r="L147">
            <v>0.87587411398977866</v>
          </cell>
          <cell r="M147">
            <v>52770.230000000083</v>
          </cell>
          <cell r="N147">
            <v>4184</v>
          </cell>
          <cell r="O147">
            <v>0.56956166621290494</v>
          </cell>
          <cell r="P147">
            <v>3162</v>
          </cell>
        </row>
        <row r="148">
          <cell r="A148" t="str">
            <v>0291505783001</v>
          </cell>
          <cell r="B148" t="str">
            <v>COOPERATIVA DE AHORRO Y CREDITO INTIÑAN LTDA EN LIQUIDACION</v>
          </cell>
          <cell r="C148">
            <v>42445</v>
          </cell>
          <cell r="D148" t="str">
            <v>COOP - SFPS</v>
          </cell>
          <cell r="E148" t="str">
            <v>SEGMENTO 5</v>
          </cell>
          <cell r="F148" t="str">
            <v>BOLÍVAR</v>
          </cell>
          <cell r="G148">
            <v>18435.569999999982</v>
          </cell>
          <cell r="H148">
            <v>280</v>
          </cell>
          <cell r="I148">
            <v>2</v>
          </cell>
          <cell r="J148">
            <v>44843.489999999867</v>
          </cell>
          <cell r="K148">
            <v>16490.279999999981</v>
          </cell>
          <cell r="L148">
            <v>0.89448170032171515</v>
          </cell>
          <cell r="M148">
            <v>1945.2900000000029</v>
          </cell>
          <cell r="N148">
            <v>179</v>
          </cell>
          <cell r="O148">
            <v>0.63928571428571412</v>
          </cell>
          <cell r="P148">
            <v>101</v>
          </cell>
        </row>
        <row r="149">
          <cell r="A149" t="str">
            <v>1191724530001</v>
          </cell>
          <cell r="B149" t="str">
            <v>COOPERATIVA DE AHORRO Y CREDITO CAMARA DE COMERCIO DE PALANDA LTDA. EN LIQUIDACION</v>
          </cell>
          <cell r="C149">
            <v>42445</v>
          </cell>
          <cell r="D149" t="str">
            <v>COOP - SFPS</v>
          </cell>
          <cell r="E149" t="str">
            <v>SEGMENTO 5</v>
          </cell>
          <cell r="F149" t="str">
            <v>ZAMORA CHINCHIPE</v>
          </cell>
          <cell r="G149">
            <v>23028.87</v>
          </cell>
          <cell r="H149">
            <v>305</v>
          </cell>
          <cell r="I149">
            <v>1</v>
          </cell>
          <cell r="J149">
            <v>81695.400000000081</v>
          </cell>
          <cell r="K149">
            <v>20171.75</v>
          </cell>
          <cell r="L149">
            <v>0.87593312220703845</v>
          </cell>
          <cell r="M149">
            <v>2857.12</v>
          </cell>
          <cell r="N149">
            <v>221</v>
          </cell>
          <cell r="O149">
            <v>0.72459016393442621</v>
          </cell>
          <cell r="P149">
            <v>84</v>
          </cell>
        </row>
        <row r="150">
          <cell r="A150" t="str">
            <v>1191738329001</v>
          </cell>
          <cell r="B150" t="str">
            <v>COOPERATIVA DE AHORRO Y CREDITO MIGRANTES Y EMPRENDEDORES LTDA EN LIQUIDACION</v>
          </cell>
          <cell r="C150">
            <v>42445</v>
          </cell>
          <cell r="D150" t="str">
            <v>COOP - SFPS</v>
          </cell>
          <cell r="E150" t="str">
            <v>SEGMENTO 5</v>
          </cell>
          <cell r="F150" t="str">
            <v>LOJA</v>
          </cell>
          <cell r="G150">
            <v>24107.799999999948</v>
          </cell>
          <cell r="H150">
            <v>397</v>
          </cell>
          <cell r="I150">
            <v>1</v>
          </cell>
          <cell r="J150">
            <v>65359.09</v>
          </cell>
          <cell r="K150">
            <v>21827.73</v>
          </cell>
          <cell r="L150">
            <v>0.90542189664755979</v>
          </cell>
          <cell r="M150">
            <v>2280.0700000000011</v>
          </cell>
          <cell r="N150">
            <v>301</v>
          </cell>
          <cell r="O150">
            <v>0.75818639798488663</v>
          </cell>
          <cell r="P150">
            <v>96</v>
          </cell>
        </row>
        <row r="151">
          <cell r="A151" t="str">
            <v>1792353521001</v>
          </cell>
          <cell r="B151" t="str">
            <v>COOPERATIVA DE AHORRO Y CREDITO ACCION INDIGENA EN LIQUIDACION</v>
          </cell>
          <cell r="C151">
            <v>42445</v>
          </cell>
          <cell r="D151" t="str">
            <v>COOP - SFPS</v>
          </cell>
          <cell r="E151" t="str">
            <v>SEGMENTO 5</v>
          </cell>
          <cell r="F151" t="str">
            <v>PICHINCHA</v>
          </cell>
          <cell r="G151">
            <v>31387.62</v>
          </cell>
          <cell r="H151">
            <v>36</v>
          </cell>
          <cell r="I151">
            <v>1</v>
          </cell>
          <cell r="J151">
            <v>35487.620000000003</v>
          </cell>
          <cell r="K151">
            <v>27387.62</v>
          </cell>
          <cell r="L151">
            <v>0.87256121999692882</v>
          </cell>
          <cell r="M151">
            <v>4000</v>
          </cell>
          <cell r="N151">
            <v>32</v>
          </cell>
          <cell r="O151">
            <v>0.88888888888888884</v>
          </cell>
          <cell r="P151">
            <v>4</v>
          </cell>
        </row>
        <row r="152">
          <cell r="A152" t="str">
            <v>1891745040001</v>
          </cell>
          <cell r="B152" t="str">
            <v>COOPERATIVA DE AHORRO Y CREDITO CONTINENTAL EN LIQUIDACION</v>
          </cell>
          <cell r="C152">
            <v>42445</v>
          </cell>
          <cell r="D152" t="str">
            <v>COOP - SFPS</v>
          </cell>
          <cell r="E152" t="str">
            <v>SEGMENTO 5</v>
          </cell>
          <cell r="F152" t="str">
            <v>TUNGURAHUA</v>
          </cell>
          <cell r="G152">
            <v>38973.300000000127</v>
          </cell>
          <cell r="H152">
            <v>937</v>
          </cell>
          <cell r="I152">
            <v>1</v>
          </cell>
          <cell r="J152">
            <v>218561.45000000249</v>
          </cell>
          <cell r="K152">
            <v>31058.699999999801</v>
          </cell>
          <cell r="L152">
            <v>0.79692250848657153</v>
          </cell>
          <cell r="M152">
            <v>7914.6000000000131</v>
          </cell>
          <cell r="N152">
            <v>660</v>
          </cell>
          <cell r="O152">
            <v>0.70437566702241194</v>
          </cell>
          <cell r="P152">
            <v>277</v>
          </cell>
        </row>
        <row r="153">
          <cell r="A153" t="str">
            <v>1891719430001</v>
          </cell>
          <cell r="B153" t="str">
            <v>COOPERATIVA DE AHORRO Y CREDITO TUNGURAHUA LTDA. EN LIQUIDACION</v>
          </cell>
          <cell r="C153">
            <v>42367</v>
          </cell>
          <cell r="D153" t="str">
            <v>COOP - SFPS</v>
          </cell>
          <cell r="E153" t="str">
            <v>SEGMENTO 5</v>
          </cell>
          <cell r="F153" t="str">
            <v>TUNGURAHUA</v>
          </cell>
          <cell r="G153">
            <v>245309.38999999891</v>
          </cell>
          <cell r="H153">
            <v>2706</v>
          </cell>
          <cell r="I153">
            <v>3</v>
          </cell>
          <cell r="J153">
            <v>429430.97000000213</v>
          </cell>
          <cell r="K153">
            <v>225308.3099999995</v>
          </cell>
          <cell r="L153">
            <v>0.9184659013664358</v>
          </cell>
          <cell r="M153">
            <v>20001.08000000002</v>
          </cell>
          <cell r="N153">
            <v>1802</v>
          </cell>
          <cell r="O153">
            <v>0.66592756836659273</v>
          </cell>
          <cell r="P153">
            <v>904</v>
          </cell>
        </row>
        <row r="154">
          <cell r="A154" t="str">
            <v>1891724124001</v>
          </cell>
          <cell r="B154" t="str">
            <v>COOPERATIVA DE AHORRO Y CREDITO TRES ESQUINAS LIQUIDACION EN LIQUIDACION</v>
          </cell>
          <cell r="C154">
            <v>42367</v>
          </cell>
          <cell r="D154" t="str">
            <v>COOP - SFPS</v>
          </cell>
          <cell r="E154" t="str">
            <v>SEGMENTO 5</v>
          </cell>
          <cell r="F154" t="str">
            <v>TUNGURAHUA</v>
          </cell>
          <cell r="G154">
            <v>118889.94</v>
          </cell>
          <cell r="H154">
            <v>3795</v>
          </cell>
          <cell r="I154">
            <v>3</v>
          </cell>
          <cell r="J154">
            <v>188421.90999999869</v>
          </cell>
          <cell r="K154">
            <v>95505.870000000054</v>
          </cell>
          <cell r="L154">
            <v>0.80331329967867826</v>
          </cell>
          <cell r="M154">
            <v>23384.070000000029</v>
          </cell>
          <cell r="N154">
            <v>2131</v>
          </cell>
          <cell r="O154">
            <v>0.56152832674571806</v>
          </cell>
          <cell r="P154">
            <v>1664</v>
          </cell>
        </row>
        <row r="155">
          <cell r="A155" t="str">
            <v>1891735207001</v>
          </cell>
          <cell r="B155" t="str">
            <v>COOPERATIVA DE AHORRO Y CREDITO KURI WASI LTDA EN LIQUIDACION</v>
          </cell>
          <cell r="C155">
            <v>42367</v>
          </cell>
          <cell r="D155" t="str">
            <v>COOP - SFPS</v>
          </cell>
          <cell r="E155" t="str">
            <v>SEGMENTO 5</v>
          </cell>
          <cell r="F155" t="str">
            <v>TUNGURAHUA</v>
          </cell>
          <cell r="G155">
            <v>128718.69000000029</v>
          </cell>
          <cell r="H155">
            <v>3148</v>
          </cell>
          <cell r="I155">
            <v>2</v>
          </cell>
          <cell r="J155">
            <v>351272.5099999978</v>
          </cell>
          <cell r="K155">
            <v>97071.500000000102</v>
          </cell>
          <cell r="L155">
            <v>0.7541367924114194</v>
          </cell>
          <cell r="M155">
            <v>31647.190000000039</v>
          </cell>
          <cell r="N155">
            <v>1145</v>
          </cell>
          <cell r="O155">
            <v>0.36372299872935199</v>
          </cell>
          <cell r="P155">
            <v>2003</v>
          </cell>
        </row>
        <row r="156">
          <cell r="A156" t="str">
            <v>0691733610001</v>
          </cell>
          <cell r="B156" t="str">
            <v>COOPERATIVA DE AHORRO Y CREDITO INTI LTDA.  EN LIQUIDACION</v>
          </cell>
          <cell r="C156">
            <v>42345</v>
          </cell>
          <cell r="D156" t="str">
            <v>COOP - SFPS</v>
          </cell>
          <cell r="E156" t="str">
            <v>SEGMENTO 5</v>
          </cell>
          <cell r="F156" t="str">
            <v>CHIMBORAZO</v>
          </cell>
          <cell r="G156">
            <v>27247.01</v>
          </cell>
          <cell r="H156">
            <v>36</v>
          </cell>
          <cell r="I156">
            <v>2</v>
          </cell>
          <cell r="J156">
            <v>37182.370000000003</v>
          </cell>
          <cell r="K156">
            <v>27247.01</v>
          </cell>
          <cell r="L156">
            <v>1</v>
          </cell>
          <cell r="M156">
            <v>0</v>
          </cell>
          <cell r="N156">
            <v>36</v>
          </cell>
          <cell r="O156">
            <v>1</v>
          </cell>
          <cell r="P156">
            <v>0</v>
          </cell>
        </row>
        <row r="157">
          <cell r="A157" t="str">
            <v>0190343847001</v>
          </cell>
          <cell r="B157" t="str">
            <v>COOPERATIVA DE AHORRO Y CREDITO COOPTSUR TESORO DEL SUR LTDA EN LIQUIDACION</v>
          </cell>
          <cell r="C157">
            <v>42298</v>
          </cell>
          <cell r="D157" t="str">
            <v>COOP - SFPS</v>
          </cell>
          <cell r="E157" t="str">
            <v>SEGMENTO 5</v>
          </cell>
          <cell r="F157" t="str">
            <v>AZUAY</v>
          </cell>
          <cell r="G157">
            <v>16225.81000000001</v>
          </cell>
          <cell r="H157">
            <v>178</v>
          </cell>
          <cell r="I157">
            <v>1</v>
          </cell>
          <cell r="J157">
            <v>159586.79</v>
          </cell>
          <cell r="K157">
            <v>14265.15</v>
          </cell>
          <cell r="L157">
            <v>0.87916412185277648</v>
          </cell>
          <cell r="M157">
            <v>1960.66</v>
          </cell>
          <cell r="N157">
            <v>131</v>
          </cell>
          <cell r="O157">
            <v>0.73595505617977541</v>
          </cell>
          <cell r="P157">
            <v>47</v>
          </cell>
        </row>
        <row r="158">
          <cell r="A158" t="str">
            <v>0190360008001</v>
          </cell>
          <cell r="B158" t="str">
            <v>COOPERATIVA DE AHORRO Y CREDITO COTOPAXI PROGRESISTA EN LIQUIDACION</v>
          </cell>
          <cell r="C158">
            <v>42298</v>
          </cell>
          <cell r="D158" t="str">
            <v>COOP - SFPS</v>
          </cell>
          <cell r="E158" t="str">
            <v>SEGMENTO 5</v>
          </cell>
          <cell r="F158" t="str">
            <v>AZUAY</v>
          </cell>
          <cell r="G158">
            <v>1131.56</v>
          </cell>
          <cell r="H158">
            <v>109</v>
          </cell>
          <cell r="I158">
            <v>1</v>
          </cell>
          <cell r="J158">
            <v>1948.08</v>
          </cell>
          <cell r="K158">
            <v>994.4799999999999</v>
          </cell>
          <cell r="L158">
            <v>0.87885750645127092</v>
          </cell>
          <cell r="M158">
            <v>137.08000000000001</v>
          </cell>
          <cell r="N158">
            <v>80</v>
          </cell>
          <cell r="O158">
            <v>0.73394495412844041</v>
          </cell>
          <cell r="P158">
            <v>29</v>
          </cell>
        </row>
        <row r="159">
          <cell r="A159" t="str">
            <v>0291500064001</v>
          </cell>
          <cell r="B159" t="str">
            <v>COOPERATIVA DE AHORRO Y CREDITO LUZ Y PROGRESO LTDA  EN LIQUIDACION</v>
          </cell>
          <cell r="C159">
            <v>42298</v>
          </cell>
          <cell r="D159" t="str">
            <v>COOP - SFPS</v>
          </cell>
          <cell r="E159" t="str">
            <v>SEGMENTO 5</v>
          </cell>
          <cell r="F159" t="str">
            <v>BOLÍVAR</v>
          </cell>
          <cell r="G159">
            <v>9351.6300000000028</v>
          </cell>
          <cell r="H159">
            <v>183</v>
          </cell>
          <cell r="I159">
            <v>0</v>
          </cell>
          <cell r="J159">
            <v>10859.67</v>
          </cell>
          <cell r="K159">
            <v>9239.5100000000057</v>
          </cell>
          <cell r="L159">
            <v>0.98801064627236135</v>
          </cell>
          <cell r="M159">
            <v>112.12</v>
          </cell>
          <cell r="N159">
            <v>164</v>
          </cell>
          <cell r="O159">
            <v>0.89617486338797814</v>
          </cell>
          <cell r="P159">
            <v>19</v>
          </cell>
        </row>
        <row r="160">
          <cell r="A160" t="str">
            <v>0591710389001</v>
          </cell>
          <cell r="B160" t="str">
            <v>COOPERATIVA DE AHORRO Y CREDITO COTOPAXI LTDA EN LIQUIDACION EN LIQUIDACION</v>
          </cell>
          <cell r="C160">
            <v>42298</v>
          </cell>
          <cell r="D160" t="str">
            <v>COOP - SFPS</v>
          </cell>
          <cell r="E160" t="str">
            <v>SEGMENTO 5</v>
          </cell>
          <cell r="F160" t="str">
            <v>COTOPAXI</v>
          </cell>
          <cell r="G160">
            <v>14684.06</v>
          </cell>
          <cell r="H160">
            <v>359</v>
          </cell>
          <cell r="I160">
            <v>0</v>
          </cell>
          <cell r="J160">
            <v>26219.879999999968</v>
          </cell>
          <cell r="K160">
            <v>8339.4300000000039</v>
          </cell>
          <cell r="L160">
            <v>0.56792399377283975</v>
          </cell>
          <cell r="M160">
            <v>6344.63</v>
          </cell>
          <cell r="N160">
            <v>240</v>
          </cell>
          <cell r="O160">
            <v>0.66852367688022285</v>
          </cell>
          <cell r="P160">
            <v>119</v>
          </cell>
        </row>
        <row r="161">
          <cell r="A161" t="str">
            <v>1891707297001</v>
          </cell>
          <cell r="B161" t="str">
            <v>COOPERATIVA DE AHORRO Y CREDITO NUEVA ESPERANZA Y DESARROLLO EN LIQUIDACION</v>
          </cell>
          <cell r="C161">
            <v>42298</v>
          </cell>
          <cell r="D161" t="str">
            <v>COOP - SFPS</v>
          </cell>
          <cell r="E161" t="str">
            <v>SEGMENTO 5</v>
          </cell>
          <cell r="F161" t="str">
            <v>TUNGURAHUA</v>
          </cell>
          <cell r="G161">
            <v>2942.82</v>
          </cell>
          <cell r="H161">
            <v>8</v>
          </cell>
          <cell r="I161">
            <v>2</v>
          </cell>
          <cell r="J161">
            <v>12657.03</v>
          </cell>
          <cell r="K161">
            <v>2918.82</v>
          </cell>
          <cell r="L161">
            <v>0.99184455726140242</v>
          </cell>
          <cell r="M161">
            <v>24</v>
          </cell>
          <cell r="N161">
            <v>6</v>
          </cell>
          <cell r="O161">
            <v>0.75</v>
          </cell>
          <cell r="P161">
            <v>2</v>
          </cell>
        </row>
        <row r="162">
          <cell r="A162" t="str">
            <v>1891735053001</v>
          </cell>
          <cell r="B162" t="str">
            <v>COOPERATIVA DE AHORRO Y CREDITO REY DE LOS ANDES LTDA. EN LIQUIDACION</v>
          </cell>
          <cell r="C162">
            <v>42298</v>
          </cell>
          <cell r="D162" t="str">
            <v>COOP - SFPS</v>
          </cell>
          <cell r="E162" t="str">
            <v>SEGMENTO 5</v>
          </cell>
          <cell r="F162" t="str">
            <v>TUNGURAHUA</v>
          </cell>
          <cell r="G162">
            <v>1402.01</v>
          </cell>
          <cell r="H162">
            <v>2</v>
          </cell>
          <cell r="I162">
            <v>1</v>
          </cell>
          <cell r="J162">
            <v>1402.01</v>
          </cell>
          <cell r="K162">
            <v>1402.01</v>
          </cell>
          <cell r="L162">
            <v>1</v>
          </cell>
          <cell r="M162">
            <v>0</v>
          </cell>
          <cell r="N162">
            <v>2</v>
          </cell>
          <cell r="O162">
            <v>1</v>
          </cell>
          <cell r="P162">
            <v>0</v>
          </cell>
        </row>
        <row r="163">
          <cell r="A163" t="str">
            <v>1891737633001</v>
          </cell>
          <cell r="B163" t="str">
            <v>COOPERATIVA DE AHORRO Y CREDITO SAN PEDRO DE PELILEO LTDA. EN LIQUIDACION</v>
          </cell>
          <cell r="C163">
            <v>42298</v>
          </cell>
          <cell r="D163" t="str">
            <v>COOP - SFPS</v>
          </cell>
          <cell r="E163" t="str">
            <v>SEGMENTO 5</v>
          </cell>
          <cell r="F163" t="str">
            <v>TUNGURAHUA</v>
          </cell>
          <cell r="G163">
            <v>41115.07</v>
          </cell>
          <cell r="H163">
            <v>487</v>
          </cell>
          <cell r="I163">
            <v>1</v>
          </cell>
          <cell r="J163">
            <v>67199.499999999956</v>
          </cell>
          <cell r="K163">
            <v>33361.89</v>
          </cell>
          <cell r="L163">
            <v>0.81142729417704995</v>
          </cell>
          <cell r="M163">
            <v>7753.1799999999957</v>
          </cell>
          <cell r="N163">
            <v>290</v>
          </cell>
          <cell r="O163">
            <v>0.59548254620123209</v>
          </cell>
          <cell r="P163">
            <v>197</v>
          </cell>
        </row>
        <row r="164">
          <cell r="A164" t="str">
            <v>0691702405001</v>
          </cell>
          <cell r="B164" t="str">
            <v>COOPERATIVA DE AHORRO Y CREDITO ACCION RURAL LTDA EN LIQUIDACION</v>
          </cell>
          <cell r="C164">
            <v>42240</v>
          </cell>
          <cell r="D164" t="str">
            <v>COOP - SFPS</v>
          </cell>
          <cell r="E164" t="str">
            <v>SEGMENTO 2</v>
          </cell>
          <cell r="F164" t="str">
            <v>CHIMBORAZO</v>
          </cell>
          <cell r="G164">
            <v>7872238.7400000822</v>
          </cell>
          <cell r="H164">
            <v>46305</v>
          </cell>
          <cell r="I164">
            <v>3</v>
          </cell>
          <cell r="J164">
            <v>9429312.8199997991</v>
          </cell>
          <cell r="K164">
            <v>7530731.240000058</v>
          </cell>
          <cell r="L164">
            <v>0.95661875722025902</v>
          </cell>
          <cell r="M164">
            <v>341507.49999999779</v>
          </cell>
          <cell r="N164">
            <v>32912</v>
          </cell>
          <cell r="O164">
            <v>0.71076557607169855</v>
          </cell>
          <cell r="P164">
            <v>13393</v>
          </cell>
        </row>
        <row r="165">
          <cell r="A165" t="str">
            <v>1890124077001</v>
          </cell>
          <cell r="B165" t="str">
            <v>COOPERATIVA DE AHORRO Y CREDITO CACPET TUNGURAHUA EN LIQUIDACION</v>
          </cell>
          <cell r="C165">
            <v>42240</v>
          </cell>
          <cell r="D165" t="str">
            <v>COOP - SFPS</v>
          </cell>
          <cell r="E165" t="str">
            <v>SEGMENTO 2</v>
          </cell>
          <cell r="F165" t="str">
            <v>TUNGURAHUA</v>
          </cell>
          <cell r="G165">
            <v>734990.99000002933</v>
          </cell>
          <cell r="H165">
            <v>7097</v>
          </cell>
          <cell r="I165">
            <v>1</v>
          </cell>
          <cell r="J165">
            <v>807927.86000006157</v>
          </cell>
          <cell r="K165">
            <v>710321.7700000027</v>
          </cell>
          <cell r="L165">
            <v>0.96643602393000005</v>
          </cell>
          <cell r="M165">
            <v>24669.22000000042</v>
          </cell>
          <cell r="N165">
            <v>3299</v>
          </cell>
          <cell r="O165">
            <v>0.46484430040862329</v>
          </cell>
          <cell r="P165">
            <v>3798</v>
          </cell>
        </row>
        <row r="166">
          <cell r="A166" t="str">
            <v>0391013306001</v>
          </cell>
          <cell r="B166" t="str">
            <v>COOPERATIVA DE AHORRO Y CREDITO EFKA EN LIQUIDACION</v>
          </cell>
          <cell r="C166">
            <v>42144</v>
          </cell>
          <cell r="D166" t="str">
            <v>COOP - SFPS</v>
          </cell>
          <cell r="E166" t="str">
            <v>SEGMENTO 5</v>
          </cell>
          <cell r="F166" t="str">
            <v>CAÑAR</v>
          </cell>
          <cell r="G166">
            <v>22210.929999999949</v>
          </cell>
          <cell r="H166">
            <v>650</v>
          </cell>
          <cell r="I166">
            <v>1</v>
          </cell>
          <cell r="J166">
            <v>27923.589999999582</v>
          </cell>
          <cell r="K166">
            <v>17783.479999999981</v>
          </cell>
          <cell r="L166">
            <v>0.80066345713574438</v>
          </cell>
          <cell r="M166">
            <v>4427.4500000000462</v>
          </cell>
          <cell r="N166">
            <v>213</v>
          </cell>
          <cell r="O166">
            <v>0.32769230769230773</v>
          </cell>
          <cell r="P166">
            <v>437</v>
          </cell>
        </row>
        <row r="167">
          <cell r="A167" t="str">
            <v>0391014558001</v>
          </cell>
          <cell r="B167" t="str">
            <v>COOPERATIVA DE AHORRO Y CREDITO FINANCIERA AMERICA COOPAMERICA LTDA. EN LIQUIDACION</v>
          </cell>
          <cell r="C167">
            <v>42144</v>
          </cell>
          <cell r="D167" t="str">
            <v>COOP - SFPS</v>
          </cell>
          <cell r="E167" t="str">
            <v>SEGMENTO 5</v>
          </cell>
          <cell r="F167" t="str">
            <v>CAÑAR</v>
          </cell>
          <cell r="G167">
            <v>31189.87999999999</v>
          </cell>
          <cell r="H167">
            <v>184</v>
          </cell>
          <cell r="I167">
            <v>1</v>
          </cell>
          <cell r="J167">
            <v>36671.69000000001</v>
          </cell>
          <cell r="K167">
            <v>28415.040000000001</v>
          </cell>
          <cell r="L167">
            <v>0.91103396358049482</v>
          </cell>
          <cell r="M167">
            <v>2774.84</v>
          </cell>
          <cell r="N167">
            <v>114</v>
          </cell>
          <cell r="O167">
            <v>0.61956521739130432</v>
          </cell>
          <cell r="P167">
            <v>70</v>
          </cell>
        </row>
        <row r="168">
          <cell r="A168" t="str">
            <v>1792066972001</v>
          </cell>
          <cell r="B168" t="str">
            <v>COOPERATIVA DE AHORRO Y CREDITO CAPITALIZA LTDA. EN LIQUIDACION</v>
          </cell>
          <cell r="C168">
            <v>42094</v>
          </cell>
          <cell r="D168" t="str">
            <v>COOP - SFPS</v>
          </cell>
          <cell r="E168" t="str">
            <v>SEGMENTO 5</v>
          </cell>
          <cell r="F168" t="str">
            <v>GUAYAS</v>
          </cell>
          <cell r="G168">
            <v>2640.34</v>
          </cell>
          <cell r="H168">
            <v>7</v>
          </cell>
          <cell r="I168">
            <v>2</v>
          </cell>
          <cell r="J168">
            <v>3189.54</v>
          </cell>
          <cell r="K168">
            <v>2561.75</v>
          </cell>
          <cell r="L168">
            <v>0.97023489399092555</v>
          </cell>
          <cell r="M168">
            <v>78.59</v>
          </cell>
          <cell r="N168">
            <v>6</v>
          </cell>
          <cell r="O168">
            <v>0.8571428571428571</v>
          </cell>
          <cell r="P168">
            <v>1</v>
          </cell>
        </row>
        <row r="169">
          <cell r="A169" t="str">
            <v>1891741959001</v>
          </cell>
          <cell r="B169" t="str">
            <v>COOPERATIVA DE AHORRO Y CREDITO SUMAK YARI EN LIQUIDACION</v>
          </cell>
          <cell r="C169">
            <v>42083</v>
          </cell>
          <cell r="D169" t="str">
            <v>COOP - SFPS</v>
          </cell>
          <cell r="E169" t="str">
            <v>S/G</v>
          </cell>
          <cell r="F169" t="str">
            <v>TUNGURAHUA</v>
          </cell>
          <cell r="G169">
            <v>364473.55000000581</v>
          </cell>
          <cell r="H169">
            <v>7672</v>
          </cell>
          <cell r="I169">
            <v>1</v>
          </cell>
          <cell r="J169">
            <v>455177.75000001042</v>
          </cell>
          <cell r="K169">
            <v>327916.12000000209</v>
          </cell>
          <cell r="L169">
            <v>0.89969798905845688</v>
          </cell>
          <cell r="M169">
            <v>36557.43000000008</v>
          </cell>
          <cell r="N169">
            <v>4449</v>
          </cell>
          <cell r="O169">
            <v>0.57990093847758084</v>
          </cell>
          <cell r="P169">
            <v>3223</v>
          </cell>
        </row>
        <row r="170">
          <cell r="A170" t="str">
            <v>1790525503001</v>
          </cell>
          <cell r="B170" t="str">
            <v>COOPERATIVA DE AHORRO Y CREDITO EJERCITO NACIONAL EN LIQUIDACION</v>
          </cell>
          <cell r="C170">
            <v>42025</v>
          </cell>
          <cell r="D170" t="str">
            <v>COOP - SFPS</v>
          </cell>
          <cell r="E170" t="str">
            <v>S/G</v>
          </cell>
          <cell r="F170" t="str">
            <v>PICHINCHA</v>
          </cell>
          <cell r="G170">
            <v>4673173.4099999806</v>
          </cell>
          <cell r="H170">
            <v>8588</v>
          </cell>
          <cell r="I170">
            <v>4</v>
          </cell>
          <cell r="J170">
            <v>4961203.3199999724</v>
          </cell>
          <cell r="K170">
            <v>4648259.0199999874</v>
          </cell>
          <cell r="L170">
            <v>0.9946686356755603</v>
          </cell>
          <cell r="M170">
            <v>24914.38999999997</v>
          </cell>
          <cell r="N170">
            <v>8410</v>
          </cell>
          <cell r="O170">
            <v>0.97927340475081515</v>
          </cell>
          <cell r="P170">
            <v>178</v>
          </cell>
        </row>
        <row r="171">
          <cell r="A171" t="str">
            <v>1391747942001</v>
          </cell>
          <cell r="B171" t="str">
            <v>COOPERATIVA DE AHORRO Y CREDITO CHARAPOTO LTDA. EN LIQUIDACION</v>
          </cell>
          <cell r="C171">
            <v>41975</v>
          </cell>
          <cell r="D171" t="str">
            <v>COOP - SFPS</v>
          </cell>
          <cell r="E171" t="str">
            <v>S/G</v>
          </cell>
          <cell r="F171" t="str">
            <v>MANABÍ</v>
          </cell>
          <cell r="G171">
            <v>8780.4799999999977</v>
          </cell>
          <cell r="H171">
            <v>167</v>
          </cell>
          <cell r="I171">
            <v>1</v>
          </cell>
          <cell r="J171">
            <v>16577.8</v>
          </cell>
          <cell r="K171">
            <v>2964.5700000000011</v>
          </cell>
          <cell r="L171">
            <v>0.33763188345056327</v>
          </cell>
          <cell r="M171">
            <v>5815.9100000000017</v>
          </cell>
          <cell r="N171">
            <v>70</v>
          </cell>
          <cell r="O171">
            <v>0.41916167664670662</v>
          </cell>
          <cell r="P171">
            <v>97</v>
          </cell>
        </row>
        <row r="172">
          <cell r="A172" t="str">
            <v>1291713501001</v>
          </cell>
          <cell r="B172" t="str">
            <v>COOPERATIVA DE AHORRO Y CREDITO CREDI-AHORRO LTDA. LOS RIOS EN LIQUIDACION</v>
          </cell>
          <cell r="C172">
            <v>41887</v>
          </cell>
          <cell r="D172" t="str">
            <v>COOP - SFPS</v>
          </cell>
          <cell r="E172" t="str">
            <v>S/G</v>
          </cell>
          <cell r="F172" t="str">
            <v>LOS RÍOS</v>
          </cell>
          <cell r="G172">
            <v>6950.64</v>
          </cell>
          <cell r="H172">
            <v>8</v>
          </cell>
          <cell r="I172">
            <v>0</v>
          </cell>
          <cell r="J172">
            <v>0</v>
          </cell>
          <cell r="K172">
            <v>6950.64</v>
          </cell>
          <cell r="L172">
            <v>1</v>
          </cell>
          <cell r="M172">
            <v>0</v>
          </cell>
          <cell r="N172">
            <v>8</v>
          </cell>
          <cell r="O172">
            <v>1</v>
          </cell>
          <cell r="P172">
            <v>0</v>
          </cell>
        </row>
        <row r="173">
          <cell r="A173" t="str">
            <v>1791281322001</v>
          </cell>
          <cell r="B173" t="str">
            <v>BANCO SUDAMERICANO EN LIQUIDACION</v>
          </cell>
          <cell r="C173">
            <v>41876</v>
          </cell>
          <cell r="D173" t="str">
            <v>BANCO - SFP</v>
          </cell>
          <cell r="E173" t="str">
            <v>-</v>
          </cell>
          <cell r="F173" t="str">
            <v>PICHINCHA</v>
          </cell>
          <cell r="G173">
            <v>1805602.3500000059</v>
          </cell>
          <cell r="H173">
            <v>11063</v>
          </cell>
          <cell r="I173">
            <v>1</v>
          </cell>
          <cell r="J173">
            <v>2191327.190000026</v>
          </cell>
          <cell r="K173">
            <v>1707248.940000002</v>
          </cell>
          <cell r="L173">
            <v>0.94552875388093993</v>
          </cell>
          <cell r="M173">
            <v>98353.409999999727</v>
          </cell>
          <cell r="N173">
            <v>7205</v>
          </cell>
          <cell r="O173">
            <v>0.65126999909608596</v>
          </cell>
          <cell r="P173">
            <v>3858</v>
          </cell>
        </row>
        <row r="174">
          <cell r="A174" t="str">
            <v>1291737591001</v>
          </cell>
          <cell r="B174" t="str">
            <v>COOPERATIVA DE AHORRO Y CREDITO EL DISCAPACITADO EN LIQUIDACION</v>
          </cell>
          <cell r="C174">
            <v>41866</v>
          </cell>
          <cell r="D174" t="str">
            <v>COOP - SFPS</v>
          </cell>
          <cell r="E174" t="str">
            <v>S/G</v>
          </cell>
          <cell r="F174" t="str">
            <v>GUAYAS</v>
          </cell>
          <cell r="G174">
            <v>23730</v>
          </cell>
          <cell r="H174">
            <v>30</v>
          </cell>
          <cell r="I174">
            <v>1</v>
          </cell>
          <cell r="J174">
            <v>23825</v>
          </cell>
          <cell r="K174">
            <v>23725</v>
          </cell>
          <cell r="L174">
            <v>0.9997892962494731</v>
          </cell>
          <cell r="M174">
            <v>5</v>
          </cell>
          <cell r="N174">
            <v>29</v>
          </cell>
          <cell r="O174">
            <v>0.96666666666666667</v>
          </cell>
          <cell r="P174">
            <v>1</v>
          </cell>
        </row>
        <row r="175">
          <cell r="A175" t="str">
            <v>0992579765001</v>
          </cell>
          <cell r="B175" t="str">
            <v>COOPERATIVA DE AHORRO Y CREDITO GUARUMAL DEL CENTRO LTDA. EN LIQUIDACION</v>
          </cell>
          <cell r="C175">
            <v>41857</v>
          </cell>
          <cell r="D175" t="str">
            <v>COOP - SFPS</v>
          </cell>
          <cell r="E175" t="str">
            <v>S/G</v>
          </cell>
          <cell r="F175" t="str">
            <v>GUAYAS</v>
          </cell>
          <cell r="G175">
            <v>6789.0900000000038</v>
          </cell>
          <cell r="H175">
            <v>106</v>
          </cell>
          <cell r="I175">
            <v>1</v>
          </cell>
          <cell r="J175">
            <v>7478.1900000000051</v>
          </cell>
          <cell r="K175">
            <v>6276.6499999999987</v>
          </cell>
          <cell r="L175">
            <v>0.924520075591868</v>
          </cell>
          <cell r="M175">
            <v>512.43999999999994</v>
          </cell>
          <cell r="N175">
            <v>89</v>
          </cell>
          <cell r="O175">
            <v>0.839622641509434</v>
          </cell>
          <cell r="P175">
            <v>17</v>
          </cell>
        </row>
        <row r="176">
          <cell r="A176" t="str">
            <v>1291734622001</v>
          </cell>
          <cell r="B176" t="str">
            <v>COOPERATIVA DE AHORRO Y CREDITO BUENA FE LTDA. EN LIQUIDACION</v>
          </cell>
          <cell r="C176">
            <v>41857</v>
          </cell>
          <cell r="D176" t="str">
            <v>COOP - SFPS</v>
          </cell>
          <cell r="E176" t="str">
            <v>S/G</v>
          </cell>
          <cell r="F176" t="str">
            <v>LOS RÍOS</v>
          </cell>
          <cell r="G176">
            <v>22973.88</v>
          </cell>
          <cell r="H176">
            <v>66</v>
          </cell>
          <cell r="I176">
            <v>1</v>
          </cell>
          <cell r="J176">
            <v>27120.79</v>
          </cell>
          <cell r="K176">
            <v>20376.71</v>
          </cell>
          <cell r="L176">
            <v>0.88695118108042725</v>
          </cell>
          <cell r="M176">
            <v>2597.17</v>
          </cell>
          <cell r="N176">
            <v>58</v>
          </cell>
          <cell r="O176">
            <v>0.87878787878787878</v>
          </cell>
          <cell r="P176">
            <v>8</v>
          </cell>
        </row>
        <row r="177">
          <cell r="A177" t="str">
            <v>1191734978001</v>
          </cell>
          <cell r="B177" t="str">
            <v>COOPERATIVA DE AHORRO Y CREDITO PROSPERAR LTDA. EN LIQUIDACION</v>
          </cell>
          <cell r="C177">
            <v>41809</v>
          </cell>
          <cell r="D177" t="str">
            <v>COOP - SFPS</v>
          </cell>
          <cell r="E177" t="str">
            <v>S/G</v>
          </cell>
          <cell r="F177" t="str">
            <v>LOJA</v>
          </cell>
          <cell r="G177">
            <v>19676.64</v>
          </cell>
          <cell r="H177">
            <v>601</v>
          </cell>
          <cell r="I177">
            <v>1</v>
          </cell>
          <cell r="J177">
            <v>28687.01000000002</v>
          </cell>
          <cell r="K177">
            <v>19149.830000000002</v>
          </cell>
          <cell r="L177">
            <v>0.97322662812350047</v>
          </cell>
          <cell r="M177">
            <v>526.80999999999949</v>
          </cell>
          <cell r="N177">
            <v>408</v>
          </cell>
          <cell r="O177">
            <v>0.67886855241264554</v>
          </cell>
          <cell r="P177">
            <v>193</v>
          </cell>
        </row>
        <row r="178">
          <cell r="A178" t="str">
            <v>1390100120001</v>
          </cell>
          <cell r="B178" t="str">
            <v>COOPERATIVA DE AHORRO Y CREDITO ARCO IRIS LTDA. EN LIQUIDACION</v>
          </cell>
          <cell r="C178">
            <v>41809</v>
          </cell>
          <cell r="D178" t="str">
            <v>COOP - SFPS</v>
          </cell>
          <cell r="E178" t="str">
            <v>S/G</v>
          </cell>
          <cell r="F178" t="str">
            <v>MANABÍ</v>
          </cell>
          <cell r="G178">
            <v>39583.659999999989</v>
          </cell>
          <cell r="H178">
            <v>123</v>
          </cell>
          <cell r="I178">
            <v>2</v>
          </cell>
          <cell r="J178">
            <v>419622.46000000031</v>
          </cell>
          <cell r="K178">
            <v>37665.620000000003</v>
          </cell>
          <cell r="L178">
            <v>0.95154465251570997</v>
          </cell>
          <cell r="M178">
            <v>1918.04</v>
          </cell>
          <cell r="N178">
            <v>109</v>
          </cell>
          <cell r="O178">
            <v>0.88617886178861793</v>
          </cell>
          <cell r="P178">
            <v>14</v>
          </cell>
        </row>
        <row r="179">
          <cell r="A179" t="str">
            <v>1391773021001</v>
          </cell>
          <cell r="B179" t="str">
            <v>COOPERATIVA DE AHORRO Y CREDITO CRUCITA LTDA EN LIQUIDACION</v>
          </cell>
          <cell r="C179">
            <v>41809</v>
          </cell>
          <cell r="D179" t="str">
            <v>COOP - SFPS</v>
          </cell>
          <cell r="E179" t="str">
            <v>S/G</v>
          </cell>
          <cell r="F179" t="str">
            <v>MANABÍ</v>
          </cell>
          <cell r="G179">
            <v>6570.9699999999984</v>
          </cell>
          <cell r="H179">
            <v>20</v>
          </cell>
          <cell r="I179">
            <v>1</v>
          </cell>
          <cell r="J179">
            <v>46674.14</v>
          </cell>
          <cell r="K179">
            <v>6570.9699999999984</v>
          </cell>
          <cell r="L179">
            <v>1</v>
          </cell>
          <cell r="M179">
            <v>0</v>
          </cell>
          <cell r="N179">
            <v>20</v>
          </cell>
          <cell r="O179">
            <v>1</v>
          </cell>
          <cell r="P179">
            <v>0</v>
          </cell>
        </row>
        <row r="180">
          <cell r="A180" t="str">
            <v>1691704536001</v>
          </cell>
          <cell r="B180" t="str">
            <v>COOPERATIVA DE AHORRO Y CREDITO AMAZONAS LTDA. EN LIQUIDACION</v>
          </cell>
          <cell r="C180">
            <v>41800</v>
          </cell>
          <cell r="D180" t="str">
            <v>COOP - SFPS</v>
          </cell>
          <cell r="E180" t="str">
            <v>S/G</v>
          </cell>
          <cell r="F180" t="str">
            <v>PASTAZA</v>
          </cell>
          <cell r="G180">
            <v>661913.24000000022</v>
          </cell>
          <cell r="H180">
            <v>20235</v>
          </cell>
          <cell r="I180">
            <v>1</v>
          </cell>
          <cell r="J180">
            <v>896591.60000002361</v>
          </cell>
          <cell r="K180">
            <v>548888.5499999983</v>
          </cell>
          <cell r="L180">
            <v>0.82924546123295273</v>
          </cell>
          <cell r="M180">
            <v>113024.69</v>
          </cell>
          <cell r="N180">
            <v>11377</v>
          </cell>
          <cell r="O180">
            <v>0.56224363726216953</v>
          </cell>
          <cell r="P180">
            <v>8858</v>
          </cell>
        </row>
        <row r="181">
          <cell r="A181" t="str">
            <v>0790057813001</v>
          </cell>
          <cell r="B181" t="str">
            <v>COOPERATIVA DE AHORRO Y CREDITO EMPLEADOS BANCARIOS DE EL ORO LTDA EN LIQUIDACION</v>
          </cell>
          <cell r="C181">
            <v>41787</v>
          </cell>
          <cell r="D181" t="str">
            <v>COOP - SFPS</v>
          </cell>
          <cell r="E181" t="str">
            <v>S/G</v>
          </cell>
          <cell r="F181" t="str">
            <v>EL ORO</v>
          </cell>
          <cell r="G181">
            <v>77923.789999999397</v>
          </cell>
          <cell r="H181">
            <v>1662</v>
          </cell>
          <cell r="I181">
            <v>2</v>
          </cell>
          <cell r="J181">
            <v>131452.22000000061</v>
          </cell>
          <cell r="K181">
            <v>60707.809999999918</v>
          </cell>
          <cell r="L181">
            <v>0.77906644427844685</v>
          </cell>
          <cell r="M181">
            <v>17215.980000000101</v>
          </cell>
          <cell r="N181">
            <v>924</v>
          </cell>
          <cell r="O181">
            <v>0.55595667870036103</v>
          </cell>
          <cell r="P181">
            <v>738</v>
          </cell>
        </row>
        <row r="182">
          <cell r="A182" t="str">
            <v>0791753082001</v>
          </cell>
          <cell r="B182" t="str">
            <v>COOPERATIVA DE AHORRO Y CREDITO PUKRO LTDA EN LIQUIDACION</v>
          </cell>
          <cell r="C182">
            <v>41779</v>
          </cell>
          <cell r="D182" t="str">
            <v>COOP - SFPS</v>
          </cell>
          <cell r="E182" t="str">
            <v>S/G</v>
          </cell>
          <cell r="F182" t="str">
            <v>EL ORO</v>
          </cell>
          <cell r="G182">
            <v>1319.3</v>
          </cell>
          <cell r="H182">
            <v>61</v>
          </cell>
          <cell r="I182">
            <v>2</v>
          </cell>
          <cell r="J182">
            <v>3553.6000000000008</v>
          </cell>
          <cell r="K182">
            <v>410.98</v>
          </cell>
          <cell r="L182">
            <v>0.31151368149776398</v>
          </cell>
          <cell r="M182">
            <v>908.32</v>
          </cell>
          <cell r="N182">
            <v>26</v>
          </cell>
          <cell r="O182">
            <v>0.42622950819672129</v>
          </cell>
          <cell r="P182">
            <v>35</v>
          </cell>
        </row>
        <row r="183">
          <cell r="A183" t="str">
            <v>1190080966001</v>
          </cell>
          <cell r="B183" t="str">
            <v>COOPERATIVA DE AHORRO Y CREDITO NUEVOS HORIZONTES LOJA LTDA. EN LIQUIDACION</v>
          </cell>
          <cell r="C183">
            <v>41768</v>
          </cell>
          <cell r="D183" t="str">
            <v>COOP - SFPS</v>
          </cell>
          <cell r="E183" t="str">
            <v>S/G</v>
          </cell>
          <cell r="F183" t="str">
            <v>LOJA</v>
          </cell>
          <cell r="G183">
            <v>644316.94000000053</v>
          </cell>
          <cell r="H183">
            <v>4669</v>
          </cell>
          <cell r="I183">
            <v>3</v>
          </cell>
          <cell r="J183">
            <v>1049547.1500000099</v>
          </cell>
          <cell r="K183">
            <v>618599.95999999961</v>
          </cell>
          <cell r="L183">
            <v>0.96008644441351965</v>
          </cell>
          <cell r="M183">
            <v>25716.979999999989</v>
          </cell>
          <cell r="N183">
            <v>3334</v>
          </cell>
          <cell r="O183">
            <v>0.71407153566074111</v>
          </cell>
          <cell r="P183">
            <v>1335</v>
          </cell>
        </row>
        <row r="184">
          <cell r="A184" t="str">
            <v>0190156478001</v>
          </cell>
          <cell r="B184" t="str">
            <v>COOPERATIVA DE AHORRO Y CREDITO DE LA PEQUEÑA EMPRESA CACPE UROCAL EN LIQUIDACION</v>
          </cell>
          <cell r="C184">
            <v>41739</v>
          </cell>
          <cell r="D184" t="str">
            <v>COOP - SFPS</v>
          </cell>
          <cell r="E184" t="str">
            <v>S/G</v>
          </cell>
          <cell r="F184" t="str">
            <v>AZUAY</v>
          </cell>
          <cell r="G184">
            <v>326716.98000000062</v>
          </cell>
          <cell r="H184">
            <v>7893</v>
          </cell>
          <cell r="I184">
            <v>3</v>
          </cell>
          <cell r="J184">
            <v>491912.42000000487</v>
          </cell>
          <cell r="K184">
            <v>283586.40999999997</v>
          </cell>
          <cell r="L184">
            <v>0.86798797540305206</v>
          </cell>
          <cell r="M184">
            <v>43130.569999999963</v>
          </cell>
          <cell r="N184">
            <v>4758</v>
          </cell>
          <cell r="O184">
            <v>0.60281261877613079</v>
          </cell>
          <cell r="P184">
            <v>3135</v>
          </cell>
        </row>
        <row r="185">
          <cell r="A185" t="str">
            <v>1391700261001</v>
          </cell>
          <cell r="B185" t="str">
            <v>COOPERATIVA DE AHORRO Y CREDITO OLMEDO LTDA. EN LIQUIDACION</v>
          </cell>
          <cell r="C185">
            <v>41739</v>
          </cell>
          <cell r="D185" t="str">
            <v>COOP - SFPS</v>
          </cell>
          <cell r="E185" t="str">
            <v>S/G</v>
          </cell>
          <cell r="F185" t="str">
            <v>MANABÍ</v>
          </cell>
          <cell r="G185">
            <v>135109.18000000011</v>
          </cell>
          <cell r="H185">
            <v>1026</v>
          </cell>
          <cell r="I185">
            <v>1</v>
          </cell>
          <cell r="J185">
            <v>767634.52999999991</v>
          </cell>
          <cell r="K185">
            <v>92122.510000000053</v>
          </cell>
          <cell r="L185">
            <v>0.68183753317132123</v>
          </cell>
          <cell r="M185">
            <v>42986.670000000013</v>
          </cell>
          <cell r="N185">
            <v>413</v>
          </cell>
          <cell r="O185">
            <v>0.40253411306042891</v>
          </cell>
          <cell r="P185">
            <v>613</v>
          </cell>
        </row>
        <row r="186">
          <cell r="A186" t="str">
            <v>1891724892001</v>
          </cell>
          <cell r="B186" t="str">
            <v>COOPERATIVA DE AHORRO Y CREDITO YUYAK RUNA LTDA. EN LIQUIDACION</v>
          </cell>
          <cell r="C186">
            <v>41739</v>
          </cell>
          <cell r="D186" t="str">
            <v>COOP - SFPS</v>
          </cell>
          <cell r="E186" t="str">
            <v>S/G</v>
          </cell>
          <cell r="F186" t="str">
            <v>TUNGURAHUA</v>
          </cell>
          <cell r="G186">
            <v>286364.81000000378</v>
          </cell>
          <cell r="H186">
            <v>8528</v>
          </cell>
          <cell r="I186">
            <v>1</v>
          </cell>
          <cell r="J186">
            <v>409262.14000002888</v>
          </cell>
          <cell r="K186">
            <v>259412.01999999979</v>
          </cell>
          <cell r="L186">
            <v>0.90587953177625546</v>
          </cell>
          <cell r="M186">
            <v>26952.789999999521</v>
          </cell>
          <cell r="N186">
            <v>5803</v>
          </cell>
          <cell r="O186">
            <v>0.68046435272045025</v>
          </cell>
          <cell r="P186">
            <v>2725</v>
          </cell>
        </row>
        <row r="187">
          <cell r="A187" t="str">
            <v>0291510981001</v>
          </cell>
          <cell r="B187" t="str">
            <v>COOPERATIVA DE AHORRO Y CREDITO MONSEÑOR CANDIDO RADA LTDA EN LIQUIDACION</v>
          </cell>
          <cell r="C187">
            <v>41738</v>
          </cell>
          <cell r="D187" t="str">
            <v>COOP - SFPS</v>
          </cell>
          <cell r="E187" t="str">
            <v>S/G</v>
          </cell>
          <cell r="F187" t="str">
            <v>BOLÍVAR</v>
          </cell>
          <cell r="G187">
            <v>7727.2900000000009</v>
          </cell>
          <cell r="H187">
            <v>86</v>
          </cell>
          <cell r="I187">
            <v>1</v>
          </cell>
          <cell r="J187">
            <v>11673.04</v>
          </cell>
          <cell r="K187">
            <v>6248.8399999999983</v>
          </cell>
          <cell r="L187">
            <v>0.80867160414582584</v>
          </cell>
          <cell r="M187">
            <v>1478.45</v>
          </cell>
          <cell r="N187">
            <v>49</v>
          </cell>
          <cell r="O187">
            <v>0.56976744186046513</v>
          </cell>
          <cell r="P187">
            <v>37</v>
          </cell>
        </row>
        <row r="188">
          <cell r="A188" t="str">
            <v>1891710697001</v>
          </cell>
          <cell r="B188" t="str">
            <v>COOPERATIVA DE AHORRO Y CREDITO FORTALEZA INDIGENA EN LIQUIDACION</v>
          </cell>
          <cell r="C188">
            <v>41738</v>
          </cell>
          <cell r="D188" t="str">
            <v>COOP - SFPS</v>
          </cell>
          <cell r="E188" t="str">
            <v>SEGMENTO 5</v>
          </cell>
          <cell r="F188" t="str">
            <v>TUNGURAHUA</v>
          </cell>
          <cell r="G188">
            <v>9912.1599999999889</v>
          </cell>
          <cell r="H188">
            <v>1166</v>
          </cell>
          <cell r="I188">
            <v>1</v>
          </cell>
          <cell r="J188">
            <v>21507.789999999819</v>
          </cell>
          <cell r="K188">
            <v>2315.869999999999</v>
          </cell>
          <cell r="L188">
            <v>0.2336392875014125</v>
          </cell>
          <cell r="M188">
            <v>7596.2900000000009</v>
          </cell>
          <cell r="N188">
            <v>225</v>
          </cell>
          <cell r="O188">
            <v>0.192967409948542</v>
          </cell>
          <cell r="P188">
            <v>941</v>
          </cell>
        </row>
        <row r="189">
          <cell r="A189" t="str">
            <v>1792077354001</v>
          </cell>
          <cell r="B189" t="str">
            <v>COOPERATIVA DE AHORRO Y CREDITO COMUNIDAD EMPRESARIAL PARA EL DESARROLLO SOCIAL CEDES LTDA. EN LIQUIDACION</v>
          </cell>
          <cell r="C189">
            <v>41724</v>
          </cell>
          <cell r="D189" t="str">
            <v>COOP - SFPS</v>
          </cell>
          <cell r="E189" t="str">
            <v>S/G</v>
          </cell>
          <cell r="F189" t="str">
            <v>PICHINCHA</v>
          </cell>
          <cell r="G189">
            <v>118158.18</v>
          </cell>
          <cell r="H189">
            <v>168</v>
          </cell>
          <cell r="I189">
            <v>1</v>
          </cell>
          <cell r="J189">
            <v>128616.07</v>
          </cell>
          <cell r="K189">
            <v>116661.5900000001</v>
          </cell>
          <cell r="L189">
            <v>0.98733401276153732</v>
          </cell>
          <cell r="M189">
            <v>1496.59</v>
          </cell>
          <cell r="N189">
            <v>163</v>
          </cell>
          <cell r="O189">
            <v>0.97023809523809523</v>
          </cell>
          <cell r="P189">
            <v>5</v>
          </cell>
        </row>
        <row r="190">
          <cell r="A190" t="str">
            <v>0691732886001</v>
          </cell>
          <cell r="B190" t="str">
            <v>COOPERATIVA DE AHORRO Y CREDITO ACCION CHIMBORAZO LTDA EN LIQUIDACION</v>
          </cell>
          <cell r="C190">
            <v>41666</v>
          </cell>
          <cell r="D190" t="str">
            <v>COOP - SFPS</v>
          </cell>
          <cell r="E190" t="str">
            <v>S/G</v>
          </cell>
          <cell r="F190" t="str">
            <v>CHIMBORAZO</v>
          </cell>
          <cell r="G190">
            <v>37705.93</v>
          </cell>
          <cell r="H190">
            <v>46</v>
          </cell>
          <cell r="I190">
            <v>2</v>
          </cell>
          <cell r="J190">
            <v>37705.93</v>
          </cell>
          <cell r="K190">
            <v>37705.93</v>
          </cell>
          <cell r="L190">
            <v>1</v>
          </cell>
          <cell r="M190">
            <v>0</v>
          </cell>
          <cell r="N190">
            <v>46</v>
          </cell>
          <cell r="O190">
            <v>1</v>
          </cell>
          <cell r="P190">
            <v>0</v>
          </cell>
        </row>
        <row r="191">
          <cell r="A191" t="str">
            <v>0691723356001</v>
          </cell>
          <cell r="B191" t="str">
            <v>COOPERATIVA DE AHORRO Y CREDITO SANTIAGO DE QUITO LTDA EN LIQUIDACION</v>
          </cell>
          <cell r="C191">
            <v>41568</v>
          </cell>
          <cell r="D191" t="str">
            <v>COOP - SFPS</v>
          </cell>
          <cell r="E191" t="str">
            <v>S/G</v>
          </cell>
          <cell r="F191" t="str">
            <v>CHIMBORAZO</v>
          </cell>
          <cell r="G191">
            <v>18606.669999999991</v>
          </cell>
          <cell r="H191">
            <v>43</v>
          </cell>
          <cell r="I191">
            <v>2</v>
          </cell>
          <cell r="J191">
            <v>60773.899999999972</v>
          </cell>
          <cell r="K191">
            <v>17486.61</v>
          </cell>
          <cell r="L191">
            <v>0.93980330709363913</v>
          </cell>
          <cell r="M191">
            <v>1120.06</v>
          </cell>
          <cell r="N191">
            <v>38</v>
          </cell>
          <cell r="O191">
            <v>0.88372093023255816</v>
          </cell>
          <cell r="P191">
            <v>5</v>
          </cell>
        </row>
        <row r="192">
          <cell r="A192" t="str">
            <v>1691712059001</v>
          </cell>
          <cell r="B192" t="str">
            <v>COOPERATIVA DE AHORRO Y CREDITO SOL DE ORIENTE LTDA EN LIQUIDACION</v>
          </cell>
          <cell r="C192">
            <v>41555</v>
          </cell>
          <cell r="D192" t="str">
            <v>COOP - SFPS</v>
          </cell>
          <cell r="E192" t="str">
            <v>S/G</v>
          </cell>
          <cell r="F192" t="str">
            <v>PASTAZA</v>
          </cell>
          <cell r="G192">
            <v>15809.49</v>
          </cell>
          <cell r="H192">
            <v>616</v>
          </cell>
          <cell r="I192">
            <v>1</v>
          </cell>
          <cell r="J192">
            <v>27336.89999999998</v>
          </cell>
          <cell r="K192">
            <v>12152.67</v>
          </cell>
          <cell r="L192">
            <v>0.76869462582284442</v>
          </cell>
          <cell r="M192">
            <v>3656.8200000000011</v>
          </cell>
          <cell r="N192">
            <v>484</v>
          </cell>
          <cell r="O192">
            <v>0.7857142857142857</v>
          </cell>
          <cell r="P192">
            <v>132</v>
          </cell>
        </row>
        <row r="193">
          <cell r="A193" t="str">
            <v>1791021029001</v>
          </cell>
          <cell r="B193" t="str">
            <v>COOPERATIVA DE AHORRO Y CREDITO CACPE SANTO DOMINGO EN LIQUIDACION</v>
          </cell>
          <cell r="C193">
            <v>41553</v>
          </cell>
          <cell r="D193" t="str">
            <v>COOP - SFPS</v>
          </cell>
          <cell r="E193" t="str">
            <v>SEGMENTO 5</v>
          </cell>
          <cell r="F193" t="str">
            <v>SANTO DOMINGO DE LOS TSÁCHILAS</v>
          </cell>
          <cell r="G193">
            <v>29838.95</v>
          </cell>
          <cell r="H193">
            <v>33</v>
          </cell>
          <cell r="I193">
            <v>1</v>
          </cell>
          <cell r="J193">
            <v>55219.37</v>
          </cell>
          <cell r="K193">
            <v>26023.3</v>
          </cell>
          <cell r="L193">
            <v>0.87212519207277717</v>
          </cell>
          <cell r="M193">
            <v>3815.65</v>
          </cell>
          <cell r="N193">
            <v>29</v>
          </cell>
          <cell r="O193">
            <v>0.87878787878787878</v>
          </cell>
          <cell r="P193">
            <v>4</v>
          </cell>
        </row>
        <row r="194">
          <cell r="A194" t="str">
            <v>1791746562001</v>
          </cell>
          <cell r="B194" t="str">
            <v>COOPERATIVA DE AHORRO Y CREDITO FACC FONDO DE AHORRO Y CREDITO COOPERATIVO EN LIQUIDACION</v>
          </cell>
          <cell r="C194">
            <v>41530</v>
          </cell>
          <cell r="D194" t="str">
            <v>COOP - SFPS</v>
          </cell>
          <cell r="E194" t="str">
            <v>S/G</v>
          </cell>
          <cell r="F194" t="str">
            <v>PICHINCHA</v>
          </cell>
          <cell r="G194">
            <v>258993.3899999999</v>
          </cell>
          <cell r="H194">
            <v>398</v>
          </cell>
          <cell r="I194">
            <v>1</v>
          </cell>
          <cell r="J194">
            <v>304574.88000000012</v>
          </cell>
          <cell r="K194">
            <v>250864.7</v>
          </cell>
          <cell r="L194">
            <v>0.96861429552314071</v>
          </cell>
          <cell r="M194">
            <v>8128.69</v>
          </cell>
          <cell r="N194">
            <v>382</v>
          </cell>
          <cell r="O194">
            <v>0.95979899497487442</v>
          </cell>
          <cell r="P194">
            <v>16</v>
          </cell>
        </row>
        <row r="195">
          <cell r="A195" t="str">
            <v>0992415894001</v>
          </cell>
          <cell r="B195" t="str">
            <v>COOPERATIVA DE AHORRO Y CREDITO MAKITA KUK EN LIQUIDACION</v>
          </cell>
          <cell r="C195">
            <v>41528</v>
          </cell>
          <cell r="D195" t="str">
            <v>COOP - SFPS</v>
          </cell>
          <cell r="E195" t="str">
            <v>SEGMENTO 5</v>
          </cell>
          <cell r="F195" t="str">
            <v>GUAYAS</v>
          </cell>
          <cell r="G195">
            <v>19765.53</v>
          </cell>
          <cell r="H195">
            <v>38</v>
          </cell>
          <cell r="I195">
            <v>1</v>
          </cell>
          <cell r="J195">
            <v>24639.69999999999</v>
          </cell>
          <cell r="K195">
            <v>17450.96</v>
          </cell>
          <cell r="L195">
            <v>0.88289866246946092</v>
          </cell>
          <cell r="M195">
            <v>2314.5700000000002</v>
          </cell>
          <cell r="N195">
            <v>30</v>
          </cell>
          <cell r="O195">
            <v>0.78947368421052633</v>
          </cell>
          <cell r="P195">
            <v>8</v>
          </cell>
        </row>
        <row r="196">
          <cell r="A196" t="str">
            <v>0190332314001</v>
          </cell>
          <cell r="B196" t="str">
            <v>COOPERATIVA DE AHORRO Y CREDITO PRIMERO DE ENERO DEL AUSTRO EN LIQUIDACION</v>
          </cell>
          <cell r="C196">
            <v>41445</v>
          </cell>
          <cell r="D196" t="str">
            <v>COOP - SFPS</v>
          </cell>
          <cell r="E196" t="str">
            <v>S/G</v>
          </cell>
          <cell r="F196" t="str">
            <v>AZUAY</v>
          </cell>
          <cell r="G196">
            <v>375376.18000000791</v>
          </cell>
          <cell r="H196">
            <v>7559</v>
          </cell>
          <cell r="I196">
            <v>1</v>
          </cell>
          <cell r="J196">
            <v>849591.7800000225</v>
          </cell>
          <cell r="K196">
            <v>303959.1700000019</v>
          </cell>
          <cell r="L196">
            <v>0.80974549317432853</v>
          </cell>
          <cell r="M196">
            <v>71417.010000000024</v>
          </cell>
          <cell r="N196">
            <v>4009</v>
          </cell>
          <cell r="O196">
            <v>0.53036115888345015</v>
          </cell>
          <cell r="P196">
            <v>3550</v>
          </cell>
        </row>
        <row r="197">
          <cell r="A197" t="str">
            <v>0190322637001</v>
          </cell>
          <cell r="B197" t="str">
            <v>COOPERATIVA DE AHORRO Y CREDITO COOPERA EN LIQUIDACION</v>
          </cell>
          <cell r="C197">
            <v>41437</v>
          </cell>
          <cell r="D197" t="str">
            <v>COOP - SFPS</v>
          </cell>
          <cell r="E197" t="str">
            <v>S/G</v>
          </cell>
          <cell r="F197" t="str">
            <v>AZUAY</v>
          </cell>
          <cell r="G197">
            <v>9925782.4899999946</v>
          </cell>
          <cell r="H197">
            <v>104800</v>
          </cell>
          <cell r="I197">
            <v>1</v>
          </cell>
          <cell r="J197">
            <v>107885727.6300077</v>
          </cell>
          <cell r="K197">
            <v>8829878.2300000433</v>
          </cell>
          <cell r="L197">
            <v>0.88959013950748467</v>
          </cell>
          <cell r="M197">
            <v>1095904.2600000191</v>
          </cell>
          <cell r="N197">
            <v>33328</v>
          </cell>
          <cell r="O197">
            <v>0.31801526717557249</v>
          </cell>
          <cell r="P197">
            <v>71472</v>
          </cell>
        </row>
        <row r="198">
          <cell r="A198" t="str">
            <v>0990029105001</v>
          </cell>
          <cell r="B198" t="str">
            <v>BANCO TERRITORIAL EN LIQUIDACION</v>
          </cell>
          <cell r="C198">
            <v>41350</v>
          </cell>
          <cell r="D198" t="str">
            <v>BANCO - SFP</v>
          </cell>
          <cell r="E198" t="str">
            <v>-</v>
          </cell>
          <cell r="F198" t="str">
            <v>GUAYAS</v>
          </cell>
          <cell r="G198">
            <v>53941751.529997803</v>
          </cell>
          <cell r="H198">
            <v>70413</v>
          </cell>
          <cell r="I198">
            <v>1</v>
          </cell>
          <cell r="J198">
            <v>56302989.739997521</v>
          </cell>
          <cell r="K198">
            <v>53464544.709999017</v>
          </cell>
          <cell r="L198">
            <v>0.99115329394275609</v>
          </cell>
          <cell r="M198">
            <v>477206.82000003551</v>
          </cell>
          <cell r="N198">
            <v>40017</v>
          </cell>
          <cell r="O198">
            <v>0.56831835030463129</v>
          </cell>
          <cell r="P198">
            <v>30396</v>
          </cell>
        </row>
      </sheetData>
    </sheetDataSet>
  </externalBook>
</externalLink>
</file>

<file path=xl/theme/theme1.xml><?xml version="1.0" encoding="utf-8"?>
<a:theme xmlns:a="http://schemas.openxmlformats.org/drawingml/2006/main" name="Tema de 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 Id="rId4"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12"/>
  <sheetViews>
    <sheetView tabSelected="1" zoomScaleNormal="100" workbookViewId="0">
      <selection activeCell="G18" sqref="G18"/>
    </sheetView>
  </sheetViews>
  <sheetFormatPr baseColWidth="10" defaultColWidth="11.5546875" defaultRowHeight="13.8" x14ac:dyDescent="0.3"/>
  <cols>
    <col min="1" max="1" width="11.5546875" style="1"/>
    <col min="2" max="2" width="4.6640625" style="1" customWidth="1"/>
    <col min="3" max="7" width="11.5546875" style="1"/>
    <col min="8" max="8" width="21.5546875" style="1" customWidth="1"/>
    <col min="9" max="16384" width="11.5546875" style="1"/>
  </cols>
  <sheetData>
    <row r="2" spans="2:8" x14ac:dyDescent="0.3">
      <c r="G2" s="65" t="s">
        <v>608</v>
      </c>
      <c r="H2" s="65"/>
    </row>
    <row r="3" spans="2:8" ht="13.95" customHeight="1" x14ac:dyDescent="0.3">
      <c r="G3" s="65"/>
      <c r="H3" s="65"/>
    </row>
    <row r="4" spans="2:8" ht="13.95" customHeight="1" x14ac:dyDescent="0.3">
      <c r="G4" s="65"/>
      <c r="H4" s="65"/>
    </row>
    <row r="5" spans="2:8" ht="13.95" customHeight="1" x14ac:dyDescent="0.3">
      <c r="G5" s="65"/>
      <c r="H5" s="65"/>
    </row>
    <row r="6" spans="2:8" ht="13.95" customHeight="1" x14ac:dyDescent="0.3">
      <c r="G6" s="65"/>
      <c r="H6" s="65"/>
    </row>
    <row r="7" spans="2:8" ht="13.95" customHeight="1" x14ac:dyDescent="0.3"/>
    <row r="8" spans="2:8" ht="18" x14ac:dyDescent="0.35">
      <c r="B8" s="66" t="s">
        <v>5</v>
      </c>
      <c r="C8" s="66"/>
      <c r="D8" s="66"/>
      <c r="E8" s="66"/>
      <c r="F8" s="66"/>
      <c r="G8" s="66"/>
      <c r="H8" s="66"/>
    </row>
    <row r="9" spans="2:8" ht="8.6999999999999993" customHeight="1" x14ac:dyDescent="0.3"/>
    <row r="10" spans="2:8" ht="18" customHeight="1" x14ac:dyDescent="0.3">
      <c r="B10" s="2" t="s">
        <v>6</v>
      </c>
      <c r="C10" s="67" t="s">
        <v>7</v>
      </c>
      <c r="D10" s="67"/>
      <c r="E10" s="67"/>
      <c r="F10" s="67"/>
      <c r="G10" s="67"/>
      <c r="H10" s="67"/>
    </row>
    <row r="11" spans="2:8" ht="18" customHeight="1" x14ac:dyDescent="0.3">
      <c r="B11" s="31" t="s">
        <v>8</v>
      </c>
      <c r="C11" s="68" t="s">
        <v>9</v>
      </c>
      <c r="D11" s="68"/>
      <c r="E11" s="68"/>
      <c r="F11" s="68"/>
      <c r="G11" s="68"/>
      <c r="H11" s="68"/>
    </row>
    <row r="12" spans="2:8" ht="14.4" x14ac:dyDescent="0.3">
      <c r="B12" s="30" t="s">
        <v>220</v>
      </c>
      <c r="C12" s="69" t="s">
        <v>589</v>
      </c>
      <c r="D12" s="70"/>
      <c r="E12" s="70"/>
      <c r="F12" s="70"/>
      <c r="G12" s="70"/>
      <c r="H12" s="71"/>
    </row>
  </sheetData>
  <customSheetViews>
    <customSheetView guid="{54D1B231-99FE-45D1-9CA6-4C062A8254AD}">
      <selection activeCell="C12" sqref="C12:H12"/>
      <pageMargins left="0.7" right="0.7" top="0.75" bottom="0.75" header="0.3" footer="0.3"/>
      <pageSetup paperSize="9" orientation="portrait" r:id="rId1"/>
    </customSheetView>
    <customSheetView guid="{78F72573-CDBA-4596-9EE6-521230658988}">
      <selection activeCell="C12" sqref="C12:H12"/>
      <pageMargins left="0.7" right="0.7" top="0.75" bottom="0.75" header="0.3" footer="0.3"/>
      <pageSetup paperSize="9" orientation="portrait" r:id="rId2"/>
    </customSheetView>
  </customSheetViews>
  <mergeCells count="5">
    <mergeCell ref="G2:H6"/>
    <mergeCell ref="B8:H8"/>
    <mergeCell ref="C10:H10"/>
    <mergeCell ref="C11:H11"/>
    <mergeCell ref="C12:H12"/>
  </mergeCells>
  <hyperlinks>
    <hyperlink ref="C10:H10" location="'8.1'!A1" display="SISTEMA FINANCIERO PRIVADO"/>
    <hyperlink ref="C11:H11" location="'8.2'!A1" display="SISTEMA FINANCIERO POPULAR Y SOLIDARIO"/>
    <hyperlink ref="C12:H12" location="'8.3'!A1" display="GRAFICOS "/>
  </hyperlinks>
  <pageMargins left="0.7" right="0.7" top="0.75" bottom="0.75" header="0.3" footer="0.3"/>
  <pageSetup paperSize="9" orientation="portrait"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O18"/>
  <sheetViews>
    <sheetView workbookViewId="0">
      <selection activeCell="E21" sqref="E21"/>
    </sheetView>
  </sheetViews>
  <sheetFormatPr baseColWidth="10" defaultColWidth="11.5546875" defaultRowHeight="13.8" x14ac:dyDescent="0.3"/>
  <cols>
    <col min="1" max="1" width="3.88671875" style="1" customWidth="1"/>
    <col min="2" max="2" width="23.33203125" style="1" customWidth="1"/>
    <col min="3" max="3" width="0.6640625" style="1" customWidth="1"/>
    <col min="4" max="4" width="52.88671875" style="1" customWidth="1"/>
    <col min="5" max="5" width="14.109375" style="19" customWidth="1"/>
    <col min="6" max="6" width="20.109375" style="1" bestFit="1" customWidth="1"/>
    <col min="7" max="7" width="15.5546875" style="1" customWidth="1"/>
    <col min="8" max="8" width="15.109375" style="1" customWidth="1"/>
    <col min="9" max="9" width="13" style="1" customWidth="1"/>
    <col min="10" max="10" width="15.33203125" style="1" customWidth="1"/>
    <col min="11" max="11" width="36.33203125" style="1" customWidth="1"/>
    <col min="12" max="12" width="13.6640625" style="1" customWidth="1"/>
    <col min="13" max="16384" width="11.5546875" style="1"/>
  </cols>
  <sheetData>
    <row r="2" spans="2:15" ht="15.6" x14ac:dyDescent="0.3">
      <c r="C2" s="73" t="s">
        <v>0</v>
      </c>
      <c r="D2" s="73"/>
      <c r="E2" s="73"/>
      <c r="F2" s="73"/>
      <c r="G2" s="73"/>
      <c r="H2" s="73"/>
      <c r="I2" s="73"/>
      <c r="J2" s="73"/>
      <c r="K2" s="9"/>
      <c r="L2" s="9"/>
    </row>
    <row r="3" spans="2:15" ht="14.4" x14ac:dyDescent="0.3">
      <c r="C3" s="74" t="s">
        <v>2</v>
      </c>
      <c r="D3" s="74"/>
      <c r="E3" s="74"/>
      <c r="F3" s="74"/>
      <c r="G3" s="74"/>
      <c r="H3" s="74"/>
      <c r="I3" s="74"/>
      <c r="J3" s="74"/>
      <c r="K3" s="10"/>
      <c r="L3" s="10"/>
    </row>
    <row r="4" spans="2:15" ht="14.4" x14ac:dyDescent="0.3">
      <c r="C4" s="74" t="s">
        <v>609</v>
      </c>
      <c r="D4" s="74"/>
      <c r="E4" s="74"/>
      <c r="F4" s="74"/>
      <c r="G4" s="74"/>
      <c r="H4" s="74"/>
      <c r="I4" s="74"/>
      <c r="J4" s="74"/>
      <c r="K4" s="10"/>
      <c r="L4" s="10"/>
    </row>
    <row r="5" spans="2:15" ht="14.4" x14ac:dyDescent="0.3">
      <c r="C5" s="75" t="s">
        <v>15</v>
      </c>
      <c r="D5" s="75"/>
      <c r="E5" s="75"/>
      <c r="F5" s="75"/>
      <c r="G5" s="75"/>
      <c r="H5" s="75"/>
      <c r="I5" s="75"/>
      <c r="J5" s="75"/>
      <c r="K5" s="11"/>
      <c r="L5" s="11"/>
    </row>
    <row r="6" spans="2:15" ht="14.7" customHeight="1" x14ac:dyDescent="0.3">
      <c r="B6" s="8" t="s">
        <v>1</v>
      </c>
      <c r="F6" s="8"/>
      <c r="G6" s="8"/>
      <c r="H6" s="3"/>
      <c r="I6" s="3"/>
      <c r="J6" s="3"/>
      <c r="K6" s="3"/>
      <c r="L6" s="3"/>
    </row>
    <row r="8" spans="2:15" ht="41.4" x14ac:dyDescent="0.3">
      <c r="D8" s="6" t="s">
        <v>10</v>
      </c>
      <c r="E8" s="6" t="s">
        <v>17</v>
      </c>
      <c r="F8" s="6" t="s">
        <v>13</v>
      </c>
      <c r="G8" s="6" t="s">
        <v>196</v>
      </c>
      <c r="H8" s="6" t="s">
        <v>11</v>
      </c>
      <c r="I8" s="6" t="s">
        <v>12</v>
      </c>
    </row>
    <row r="9" spans="2:15" ht="14.4" x14ac:dyDescent="0.3">
      <c r="D9" s="77" t="s">
        <v>199</v>
      </c>
      <c r="E9" s="78">
        <v>1</v>
      </c>
      <c r="F9" s="77" t="s">
        <v>198</v>
      </c>
      <c r="G9" s="79">
        <v>41350</v>
      </c>
      <c r="H9" s="80">
        <v>53941751.529999703</v>
      </c>
      <c r="I9" s="81">
        <v>70413</v>
      </c>
      <c r="L9" s="14"/>
      <c r="M9" s="14"/>
      <c r="N9" s="4"/>
      <c r="O9" s="4"/>
    </row>
    <row r="10" spans="2:15" ht="14.4" x14ac:dyDescent="0.3">
      <c r="D10" s="77" t="s">
        <v>197</v>
      </c>
      <c r="E10" s="78">
        <v>1</v>
      </c>
      <c r="F10" s="77" t="s">
        <v>198</v>
      </c>
      <c r="G10" s="79">
        <v>41876</v>
      </c>
      <c r="H10" s="80">
        <v>1805602.3500000129</v>
      </c>
      <c r="I10" s="81">
        <v>11063</v>
      </c>
      <c r="L10" s="14"/>
      <c r="M10" s="14"/>
      <c r="N10" s="4"/>
      <c r="O10" s="4"/>
    </row>
    <row r="11" spans="2:15" ht="14.4" x14ac:dyDescent="0.3">
      <c r="C11" s="20"/>
      <c r="D11" s="77" t="s">
        <v>200</v>
      </c>
      <c r="E11" s="78">
        <v>2</v>
      </c>
      <c r="F11" s="77" t="s">
        <v>201</v>
      </c>
      <c r="G11" s="79">
        <v>42534</v>
      </c>
      <c r="H11" s="80">
        <v>222701.04</v>
      </c>
      <c r="I11" s="81">
        <v>10</v>
      </c>
      <c r="L11" s="14"/>
      <c r="M11" s="14"/>
      <c r="N11" s="4"/>
      <c r="O11" s="4"/>
    </row>
    <row r="12" spans="2:15" x14ac:dyDescent="0.3">
      <c r="D12" s="82" t="s">
        <v>16</v>
      </c>
      <c r="E12" s="82"/>
      <c r="F12" s="82"/>
      <c r="G12" s="82"/>
      <c r="H12" s="32">
        <f>SUM(H9:H11)</f>
        <v>55970054.919999719</v>
      </c>
      <c r="I12" s="7">
        <f>SUM(I9:I11)</f>
        <v>81486</v>
      </c>
      <c r="J12" s="4"/>
      <c r="K12" s="13"/>
      <c r="L12" s="15"/>
      <c r="M12" s="14"/>
      <c r="N12" s="4"/>
      <c r="O12" s="4"/>
    </row>
    <row r="13" spans="2:15" x14ac:dyDescent="0.3">
      <c r="D13" s="83" t="s">
        <v>600</v>
      </c>
      <c r="E13" s="83"/>
      <c r="F13" s="83"/>
      <c r="G13" s="83"/>
      <c r="H13" s="83"/>
      <c r="I13" s="50">
        <v>81334</v>
      </c>
      <c r="J13" s="4"/>
      <c r="K13" s="13"/>
      <c r="L13" s="15"/>
      <c r="M13" s="14"/>
      <c r="N13" s="4"/>
      <c r="O13" s="4"/>
    </row>
    <row r="14" spans="2:15" x14ac:dyDescent="0.3">
      <c r="D14" s="12"/>
      <c r="E14" s="21"/>
      <c r="F14" s="12"/>
      <c r="G14" s="12"/>
      <c r="H14" s="12"/>
      <c r="I14" s="12"/>
      <c r="J14" s="4"/>
      <c r="K14" s="13"/>
      <c r="L14" s="15"/>
      <c r="M14" s="14"/>
      <c r="N14" s="4"/>
      <c r="O14" s="4"/>
    </row>
    <row r="15" spans="2:15" x14ac:dyDescent="0.3">
      <c r="C15" s="5"/>
      <c r="D15" s="5" t="s">
        <v>4</v>
      </c>
      <c r="E15" s="22"/>
      <c r="J15" s="12"/>
    </row>
    <row r="16" spans="2:15" x14ac:dyDescent="0.3">
      <c r="C16" s="18"/>
      <c r="D16" s="72" t="s">
        <v>195</v>
      </c>
      <c r="E16" s="72"/>
      <c r="F16" s="72"/>
      <c r="G16" s="72"/>
      <c r="H16" s="72"/>
      <c r="I16" s="72"/>
      <c r="J16" s="13"/>
    </row>
    <row r="17" spans="4:5" x14ac:dyDescent="0.3">
      <c r="D17" s="16" t="s">
        <v>599</v>
      </c>
      <c r="E17" s="22"/>
    </row>
    <row r="18" spans="4:5" x14ac:dyDescent="0.3">
      <c r="D18" s="5" t="s">
        <v>14</v>
      </c>
    </row>
  </sheetData>
  <sortState ref="D10:I190">
    <sortCondition ref="G9:G11"/>
  </sortState>
  <customSheetViews>
    <customSheetView guid="{54D1B231-99FE-45D1-9CA6-4C062A8254AD}" state="hidden">
      <selection activeCell="C12" sqref="C12:H12"/>
      <pageMargins left="0.7" right="0.7" top="0.75" bottom="0.75" header="0.3" footer="0.3"/>
    </customSheetView>
    <customSheetView guid="{78F72573-CDBA-4596-9EE6-521230658988}">
      <pageMargins left="0.7" right="0.7" top="0.75" bottom="0.75" header="0.3" footer="0.3"/>
    </customSheetView>
  </customSheetViews>
  <mergeCells count="7">
    <mergeCell ref="D16:I16"/>
    <mergeCell ref="C2:J2"/>
    <mergeCell ref="C3:J3"/>
    <mergeCell ref="C4:J4"/>
    <mergeCell ref="C5:J5"/>
    <mergeCell ref="D12:G12"/>
    <mergeCell ref="D13:H13"/>
  </mergeCells>
  <hyperlinks>
    <hyperlink ref="B6:F6" location="Hoja3!A1" display="&lt;- Volver a índice"/>
    <hyperlink ref="B6" location="Menú!A1" display="&lt;- Volver a índice"/>
  </hyperlink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R219"/>
  <sheetViews>
    <sheetView showGridLines="0" zoomScaleNormal="100" workbookViewId="0">
      <pane ySplit="8" topLeftCell="A9" activePane="bottomLeft" state="frozen"/>
      <selection pane="bottomLeft" activeCell="D17" sqref="D17"/>
    </sheetView>
  </sheetViews>
  <sheetFormatPr baseColWidth="10" defaultColWidth="11.5546875" defaultRowHeight="13.8" x14ac:dyDescent="0.3"/>
  <cols>
    <col min="1" max="1" width="3.88671875" style="1" customWidth="1"/>
    <col min="2" max="2" width="12.5546875" style="1" customWidth="1"/>
    <col min="3" max="3" width="1.6640625" style="1" customWidth="1"/>
    <col min="4" max="4" width="98.5546875" style="1" customWidth="1"/>
    <col min="5" max="5" width="14.109375" style="19" customWidth="1"/>
    <col min="6" max="6" width="30.33203125" style="28" bestFit="1" customWidth="1"/>
    <col min="7" max="7" width="15.5546875" style="28" customWidth="1"/>
    <col min="8" max="8" width="15.109375" style="1" customWidth="1"/>
    <col min="9" max="9" width="13" style="1" customWidth="1"/>
    <col min="10" max="10" width="19.109375" style="1" bestFit="1" customWidth="1"/>
    <col min="11" max="11" width="13.6640625" style="1" customWidth="1"/>
    <col min="12" max="14" width="11.5546875" style="1"/>
    <col min="15" max="15" width="16.33203125" style="1" bestFit="1" customWidth="1"/>
    <col min="16" max="16" width="14.88671875" style="1" bestFit="1" customWidth="1"/>
    <col min="17" max="16384" width="11.5546875" style="1"/>
  </cols>
  <sheetData>
    <row r="2" spans="2:14" ht="15.6" x14ac:dyDescent="0.3">
      <c r="C2" s="73" t="s">
        <v>0</v>
      </c>
      <c r="D2" s="73"/>
      <c r="E2" s="73"/>
      <c r="F2" s="73"/>
      <c r="G2" s="73"/>
      <c r="H2" s="73"/>
      <c r="I2" s="73"/>
      <c r="J2" s="73"/>
      <c r="K2" s="9"/>
    </row>
    <row r="3" spans="2:14" ht="14.4" x14ac:dyDescent="0.3">
      <c r="C3" s="74" t="s">
        <v>3</v>
      </c>
      <c r="D3" s="74"/>
      <c r="E3" s="74"/>
      <c r="F3" s="74"/>
      <c r="G3" s="74"/>
      <c r="H3" s="74"/>
      <c r="I3" s="74"/>
      <c r="J3" s="74"/>
      <c r="K3" s="10"/>
    </row>
    <row r="4" spans="2:14" ht="14.4" x14ac:dyDescent="0.3">
      <c r="C4" s="74" t="s">
        <v>609</v>
      </c>
      <c r="D4" s="74"/>
      <c r="E4" s="74"/>
      <c r="F4" s="74"/>
      <c r="G4" s="74"/>
      <c r="H4" s="74"/>
      <c r="I4" s="74"/>
      <c r="J4" s="74"/>
      <c r="K4" s="10"/>
    </row>
    <row r="5" spans="2:14" ht="14.4" x14ac:dyDescent="0.3">
      <c r="C5" s="75" t="s">
        <v>15</v>
      </c>
      <c r="D5" s="75"/>
      <c r="E5" s="75"/>
      <c r="F5" s="75"/>
      <c r="G5" s="75"/>
      <c r="H5" s="75"/>
      <c r="I5" s="75"/>
      <c r="J5" s="75"/>
      <c r="K5" s="11"/>
    </row>
    <row r="6" spans="2:14" ht="14.7" customHeight="1" x14ac:dyDescent="0.3">
      <c r="B6" s="76" t="s">
        <v>1</v>
      </c>
      <c r="C6" s="76"/>
      <c r="D6" s="76"/>
      <c r="F6" s="27"/>
      <c r="G6" s="27"/>
      <c r="H6" s="3"/>
      <c r="I6" s="3"/>
      <c r="J6" s="3"/>
      <c r="K6" s="3"/>
    </row>
    <row r="7" spans="2:14" x14ac:dyDescent="0.3">
      <c r="C7" s="29"/>
    </row>
    <row r="8" spans="2:14" ht="41.4" x14ac:dyDescent="0.3">
      <c r="C8" s="23"/>
      <c r="D8" s="6" t="s">
        <v>10</v>
      </c>
      <c r="E8" s="6" t="s">
        <v>17</v>
      </c>
      <c r="F8" s="6" t="s">
        <v>13</v>
      </c>
      <c r="G8" s="6" t="s">
        <v>196</v>
      </c>
      <c r="H8" s="6" t="s">
        <v>11</v>
      </c>
      <c r="I8" s="6" t="s">
        <v>596</v>
      </c>
    </row>
    <row r="9" spans="2:14" x14ac:dyDescent="0.3">
      <c r="D9" s="51" t="s">
        <v>26</v>
      </c>
      <c r="E9" s="55"/>
      <c r="F9" s="51" t="s">
        <v>204</v>
      </c>
      <c r="G9" s="52">
        <v>41437</v>
      </c>
      <c r="H9" s="53">
        <v>9925782.4899996724</v>
      </c>
      <c r="I9" s="54">
        <v>104800</v>
      </c>
      <c r="K9" s="25"/>
      <c r="L9" s="25"/>
      <c r="M9" s="23"/>
      <c r="N9" s="23"/>
    </row>
    <row r="10" spans="2:14" x14ac:dyDescent="0.3">
      <c r="D10" s="51" t="s">
        <v>57</v>
      </c>
      <c r="E10" s="55">
        <v>1</v>
      </c>
      <c r="F10" s="51" t="s">
        <v>204</v>
      </c>
      <c r="G10" s="52">
        <v>42240</v>
      </c>
      <c r="H10" s="53">
        <v>7872238.7400001194</v>
      </c>
      <c r="I10" s="54">
        <v>46305</v>
      </c>
      <c r="K10" s="25"/>
      <c r="L10" s="25"/>
      <c r="M10" s="23"/>
      <c r="N10" s="23"/>
    </row>
    <row r="11" spans="2:14" x14ac:dyDescent="0.3">
      <c r="D11" s="51" t="s">
        <v>52</v>
      </c>
      <c r="E11" s="55">
        <v>1</v>
      </c>
      <c r="F11" s="51" t="s">
        <v>204</v>
      </c>
      <c r="G11" s="52">
        <v>42025</v>
      </c>
      <c r="H11" s="53">
        <v>4673173.4099999871</v>
      </c>
      <c r="I11" s="54">
        <v>8588</v>
      </c>
      <c r="K11" s="25"/>
      <c r="L11" s="25"/>
      <c r="M11" s="23"/>
      <c r="N11" s="23"/>
    </row>
    <row r="12" spans="2:14" x14ac:dyDescent="0.3">
      <c r="D12" s="51" t="s">
        <v>157</v>
      </c>
      <c r="E12" s="55">
        <v>1</v>
      </c>
      <c r="F12" s="51" t="s">
        <v>204</v>
      </c>
      <c r="G12" s="52">
        <v>42884</v>
      </c>
      <c r="H12" s="53">
        <v>4541460.579999988</v>
      </c>
      <c r="I12" s="54">
        <v>20602</v>
      </c>
      <c r="K12" s="25"/>
      <c r="L12" s="25"/>
      <c r="M12" s="23"/>
      <c r="N12" s="23"/>
    </row>
    <row r="13" spans="2:14" x14ac:dyDescent="0.3">
      <c r="D13" s="51" t="s">
        <v>208</v>
      </c>
      <c r="E13" s="55">
        <v>1</v>
      </c>
      <c r="F13" s="51" t="s">
        <v>204</v>
      </c>
      <c r="G13" s="52">
        <v>43851</v>
      </c>
      <c r="H13" s="53">
        <v>4344031.1299996041</v>
      </c>
      <c r="I13" s="54">
        <v>12772</v>
      </c>
      <c r="K13" s="25"/>
      <c r="L13" s="25"/>
      <c r="M13" s="23"/>
      <c r="N13" s="23"/>
    </row>
    <row r="14" spans="2:14" x14ac:dyDescent="0.3">
      <c r="D14" s="51" t="s">
        <v>172</v>
      </c>
      <c r="E14" s="55">
        <v>1</v>
      </c>
      <c r="F14" s="51" t="s">
        <v>204</v>
      </c>
      <c r="G14" s="52">
        <v>43076</v>
      </c>
      <c r="H14" s="53">
        <v>3425614.2999999728</v>
      </c>
      <c r="I14" s="54">
        <v>17185</v>
      </c>
      <c r="K14" s="25"/>
      <c r="L14" s="25"/>
      <c r="M14" s="23"/>
      <c r="N14" s="23"/>
    </row>
    <row r="15" spans="2:14" x14ac:dyDescent="0.3">
      <c r="D15" s="51" t="s">
        <v>162</v>
      </c>
      <c r="E15" s="55">
        <v>1</v>
      </c>
      <c r="F15" s="51" t="s">
        <v>204</v>
      </c>
      <c r="G15" s="52">
        <v>42951</v>
      </c>
      <c r="H15" s="53">
        <v>1572881.510000011</v>
      </c>
      <c r="I15" s="54">
        <v>3290</v>
      </c>
      <c r="K15" s="25"/>
      <c r="L15" s="25"/>
      <c r="M15" s="23"/>
      <c r="N15" s="23"/>
    </row>
    <row r="16" spans="2:14" x14ac:dyDescent="0.3">
      <c r="D16" s="51" t="s">
        <v>163</v>
      </c>
      <c r="E16" s="55">
        <v>1</v>
      </c>
      <c r="F16" s="51" t="s">
        <v>204</v>
      </c>
      <c r="G16" s="52">
        <v>42951</v>
      </c>
      <c r="H16" s="53">
        <v>1517929.9400000039</v>
      </c>
      <c r="I16" s="54">
        <v>9273</v>
      </c>
      <c r="K16" s="25"/>
      <c r="L16" s="25"/>
      <c r="M16" s="23"/>
      <c r="N16" s="23"/>
    </row>
    <row r="17" spans="4:14" x14ac:dyDescent="0.3">
      <c r="D17" s="51" t="s">
        <v>213</v>
      </c>
      <c r="E17" s="55">
        <v>1</v>
      </c>
      <c r="F17" s="51" t="s">
        <v>204</v>
      </c>
      <c r="G17" s="52">
        <v>43873</v>
      </c>
      <c r="H17" s="53">
        <v>872695.80000000284</v>
      </c>
      <c r="I17" s="54">
        <v>3148</v>
      </c>
      <c r="K17" s="25"/>
      <c r="L17" s="25"/>
      <c r="M17" s="23"/>
      <c r="N17" s="23"/>
    </row>
    <row r="18" spans="4:14" x14ac:dyDescent="0.3">
      <c r="D18" s="51" t="s">
        <v>58</v>
      </c>
      <c r="E18" s="55"/>
      <c r="F18" s="51" t="s">
        <v>204</v>
      </c>
      <c r="G18" s="52">
        <v>42240</v>
      </c>
      <c r="H18" s="53">
        <v>734990.9900000128</v>
      </c>
      <c r="I18" s="54">
        <v>7097</v>
      </c>
      <c r="K18" s="25"/>
      <c r="L18" s="25"/>
      <c r="M18" s="23"/>
      <c r="N18" s="23"/>
    </row>
    <row r="19" spans="4:14" x14ac:dyDescent="0.3">
      <c r="D19" s="51" t="s">
        <v>87</v>
      </c>
      <c r="E19" s="55">
        <v>1</v>
      </c>
      <c r="F19" s="51" t="s">
        <v>204</v>
      </c>
      <c r="G19" s="52">
        <v>42459</v>
      </c>
      <c r="H19" s="53">
        <v>672108.71999999986</v>
      </c>
      <c r="I19" s="54">
        <v>905</v>
      </c>
      <c r="K19" s="25"/>
      <c r="L19" s="25"/>
      <c r="M19" s="23"/>
      <c r="N19" s="23"/>
    </row>
    <row r="20" spans="4:14" x14ac:dyDescent="0.3">
      <c r="D20" s="51" t="s">
        <v>43</v>
      </c>
      <c r="E20" s="55"/>
      <c r="F20" s="51" t="s">
        <v>204</v>
      </c>
      <c r="G20" s="52">
        <v>41800</v>
      </c>
      <c r="H20" s="53">
        <v>661913.23999999941</v>
      </c>
      <c r="I20" s="54">
        <v>20235</v>
      </c>
      <c r="K20" s="25"/>
      <c r="L20" s="25"/>
      <c r="M20" s="23"/>
      <c r="N20" s="23"/>
    </row>
    <row r="21" spans="4:14" x14ac:dyDescent="0.3">
      <c r="D21" s="51" t="s">
        <v>40</v>
      </c>
      <c r="E21" s="55">
        <v>1</v>
      </c>
      <c r="F21" s="51" t="s">
        <v>204</v>
      </c>
      <c r="G21" s="52">
        <v>41768</v>
      </c>
      <c r="H21" s="53">
        <v>644316.94000000157</v>
      </c>
      <c r="I21" s="54">
        <v>4669</v>
      </c>
      <c r="K21" s="25"/>
      <c r="L21" s="25"/>
      <c r="M21" s="23"/>
      <c r="N21" s="23"/>
    </row>
    <row r="22" spans="4:14" x14ac:dyDescent="0.3">
      <c r="D22" s="51" t="s">
        <v>152</v>
      </c>
      <c r="E22" s="55"/>
      <c r="F22" s="51" t="s">
        <v>204</v>
      </c>
      <c r="G22" s="52">
        <v>42762</v>
      </c>
      <c r="H22" s="53">
        <v>552403.74000000465</v>
      </c>
      <c r="I22" s="54">
        <v>4875</v>
      </c>
      <c r="K22" s="25"/>
      <c r="L22" s="25"/>
      <c r="M22" s="23"/>
      <c r="N22" s="23"/>
    </row>
    <row r="23" spans="4:14" x14ac:dyDescent="0.3">
      <c r="D23" s="51" t="s">
        <v>75</v>
      </c>
      <c r="E23" s="55">
        <v>1</v>
      </c>
      <c r="F23" s="51" t="s">
        <v>204</v>
      </c>
      <c r="G23" s="52">
        <v>42450</v>
      </c>
      <c r="H23" s="53">
        <v>425134.77000000112</v>
      </c>
      <c r="I23" s="54">
        <v>7346</v>
      </c>
      <c r="K23" s="25"/>
      <c r="L23" s="25"/>
      <c r="M23" s="23"/>
      <c r="N23" s="23"/>
    </row>
    <row r="24" spans="4:14" x14ac:dyDescent="0.3">
      <c r="D24" s="51" t="s">
        <v>27</v>
      </c>
      <c r="E24" s="55">
        <v>1</v>
      </c>
      <c r="F24" s="51" t="s">
        <v>204</v>
      </c>
      <c r="G24" s="52">
        <v>41445</v>
      </c>
      <c r="H24" s="53">
        <v>375376.1800000089</v>
      </c>
      <c r="I24" s="54">
        <v>7559</v>
      </c>
      <c r="K24" s="25"/>
      <c r="L24" s="25"/>
      <c r="M24" s="23"/>
      <c r="N24" s="23"/>
    </row>
    <row r="25" spans="4:14" x14ac:dyDescent="0.3">
      <c r="D25" s="51" t="s">
        <v>141</v>
      </c>
      <c r="E25" s="55">
        <v>1</v>
      </c>
      <c r="F25" s="51" t="s">
        <v>204</v>
      </c>
      <c r="G25" s="52">
        <v>42675</v>
      </c>
      <c r="H25" s="53">
        <v>371398.47000000108</v>
      </c>
      <c r="I25" s="54">
        <v>6409</v>
      </c>
      <c r="K25" s="25"/>
      <c r="L25" s="25"/>
      <c r="M25" s="23"/>
      <c r="N25" s="23"/>
    </row>
    <row r="26" spans="4:14" x14ac:dyDescent="0.3">
      <c r="D26" s="51" t="s">
        <v>82</v>
      </c>
      <c r="E26" s="55">
        <v>1</v>
      </c>
      <c r="F26" s="51" t="s">
        <v>204</v>
      </c>
      <c r="G26" s="52">
        <v>42453</v>
      </c>
      <c r="H26" s="53">
        <v>365302.12999999907</v>
      </c>
      <c r="I26" s="54">
        <v>8611</v>
      </c>
      <c r="K26" s="25"/>
      <c r="L26" s="25"/>
      <c r="M26" s="23"/>
      <c r="N26" s="23"/>
    </row>
    <row r="27" spans="4:14" x14ac:dyDescent="0.3">
      <c r="D27" s="51" t="s">
        <v>53</v>
      </c>
      <c r="E27" s="55"/>
      <c r="F27" s="51" t="s">
        <v>204</v>
      </c>
      <c r="G27" s="52">
        <v>42083</v>
      </c>
      <c r="H27" s="53">
        <v>364473.54999999981</v>
      </c>
      <c r="I27" s="54">
        <v>7672</v>
      </c>
      <c r="K27" s="25"/>
      <c r="L27" s="25"/>
      <c r="M27" s="23"/>
      <c r="N27" s="23"/>
    </row>
    <row r="28" spans="4:14" x14ac:dyDescent="0.3">
      <c r="D28" s="51" t="s">
        <v>205</v>
      </c>
      <c r="E28" s="55">
        <v>1</v>
      </c>
      <c r="F28" s="51" t="s">
        <v>204</v>
      </c>
      <c r="G28" s="52">
        <v>43542</v>
      </c>
      <c r="H28" s="53">
        <v>350615.72</v>
      </c>
      <c r="I28" s="54">
        <v>778</v>
      </c>
      <c r="K28" s="25"/>
      <c r="L28" s="25"/>
      <c r="M28" s="23"/>
      <c r="N28" s="23"/>
    </row>
    <row r="29" spans="4:14" x14ac:dyDescent="0.3">
      <c r="D29" s="51" t="s">
        <v>161</v>
      </c>
      <c r="E29" s="55">
        <v>1</v>
      </c>
      <c r="F29" s="51" t="s">
        <v>204</v>
      </c>
      <c r="G29" s="52">
        <v>42949</v>
      </c>
      <c r="H29" s="53">
        <v>335624.27000000549</v>
      </c>
      <c r="I29" s="54">
        <v>6347</v>
      </c>
      <c r="K29" s="25"/>
      <c r="L29" s="25"/>
      <c r="M29" s="23"/>
      <c r="N29" s="23"/>
    </row>
    <row r="30" spans="4:14" x14ac:dyDescent="0.3">
      <c r="D30" s="51" t="s">
        <v>137</v>
      </c>
      <c r="E30" s="55">
        <v>1</v>
      </c>
      <c r="F30" s="51" t="s">
        <v>204</v>
      </c>
      <c r="G30" s="52">
        <v>42585</v>
      </c>
      <c r="H30" s="53">
        <v>334662.57000000071</v>
      </c>
      <c r="I30" s="54">
        <v>3614</v>
      </c>
      <c r="K30" s="25"/>
      <c r="L30" s="25"/>
      <c r="M30" s="23"/>
      <c r="N30" s="23"/>
    </row>
    <row r="31" spans="4:14" x14ac:dyDescent="0.3">
      <c r="D31" s="51" t="s">
        <v>133</v>
      </c>
      <c r="E31" s="55">
        <v>1</v>
      </c>
      <c r="F31" s="51" t="s">
        <v>204</v>
      </c>
      <c r="G31" s="52">
        <v>42563</v>
      </c>
      <c r="H31" s="53">
        <v>333274.86000000231</v>
      </c>
      <c r="I31" s="54">
        <v>6556</v>
      </c>
      <c r="K31" s="25"/>
      <c r="L31" s="25"/>
      <c r="M31" s="23"/>
      <c r="N31" s="23"/>
    </row>
    <row r="32" spans="4:14" x14ac:dyDescent="0.3">
      <c r="D32" s="51" t="s">
        <v>38</v>
      </c>
      <c r="E32" s="55">
        <v>1</v>
      </c>
      <c r="F32" s="51" t="s">
        <v>204</v>
      </c>
      <c r="G32" s="52">
        <v>41739</v>
      </c>
      <c r="H32" s="53">
        <v>326716.98000000062</v>
      </c>
      <c r="I32" s="54">
        <v>7893</v>
      </c>
      <c r="K32" s="25"/>
      <c r="L32" s="25"/>
      <c r="M32" s="23"/>
      <c r="N32" s="23"/>
    </row>
    <row r="33" spans="4:15" x14ac:dyDescent="0.3">
      <c r="D33" s="51" t="s">
        <v>39</v>
      </c>
      <c r="E33" s="55"/>
      <c r="F33" s="51" t="s">
        <v>204</v>
      </c>
      <c r="G33" s="52">
        <v>41739</v>
      </c>
      <c r="H33" s="53">
        <v>286364.81000000268</v>
      </c>
      <c r="I33" s="54">
        <v>8528</v>
      </c>
      <c r="K33" s="25"/>
      <c r="L33" s="25"/>
      <c r="M33" s="23"/>
      <c r="N33" s="23"/>
    </row>
    <row r="34" spans="4:15" x14ac:dyDescent="0.3">
      <c r="D34" s="51" t="s">
        <v>173</v>
      </c>
      <c r="E34" s="55">
        <v>1</v>
      </c>
      <c r="F34" s="51" t="s">
        <v>204</v>
      </c>
      <c r="G34" s="52">
        <v>43090</v>
      </c>
      <c r="H34" s="53">
        <v>269704.22000000032</v>
      </c>
      <c r="I34" s="54">
        <v>3625</v>
      </c>
      <c r="K34" s="25"/>
      <c r="L34" s="25"/>
      <c r="M34" s="23"/>
      <c r="N34" s="23"/>
    </row>
    <row r="35" spans="4:15" x14ac:dyDescent="0.3">
      <c r="D35" s="51" t="s">
        <v>115</v>
      </c>
      <c r="E35" s="55">
        <v>1</v>
      </c>
      <c r="F35" s="51" t="s">
        <v>204</v>
      </c>
      <c r="G35" s="52">
        <v>42544</v>
      </c>
      <c r="H35" s="53">
        <v>263787.73999999912</v>
      </c>
      <c r="I35" s="54">
        <v>7807</v>
      </c>
      <c r="K35" s="25"/>
      <c r="L35" s="25"/>
      <c r="M35" s="23"/>
      <c r="N35" s="23"/>
    </row>
    <row r="36" spans="4:15" x14ac:dyDescent="0.3">
      <c r="D36" s="51" t="s">
        <v>29</v>
      </c>
      <c r="E36" s="55"/>
      <c r="F36" s="51" t="s">
        <v>204</v>
      </c>
      <c r="G36" s="52">
        <v>41530</v>
      </c>
      <c r="H36" s="53">
        <v>258993.39</v>
      </c>
      <c r="I36" s="54">
        <v>398</v>
      </c>
      <c r="K36" s="25"/>
      <c r="L36" s="25"/>
      <c r="M36" s="23"/>
      <c r="N36" s="23"/>
    </row>
    <row r="37" spans="4:15" x14ac:dyDescent="0.3">
      <c r="D37" s="51" t="s">
        <v>194</v>
      </c>
      <c r="E37" s="55"/>
      <c r="F37" s="51" t="s">
        <v>204</v>
      </c>
      <c r="G37" s="52">
        <v>43396</v>
      </c>
      <c r="H37" s="53">
        <v>249354.88999999981</v>
      </c>
      <c r="I37" s="54">
        <v>681</v>
      </c>
      <c r="K37" s="26"/>
      <c r="L37" s="25"/>
      <c r="M37" s="23"/>
      <c r="N37" s="23"/>
    </row>
    <row r="38" spans="4:15" x14ac:dyDescent="0.3">
      <c r="D38" s="51" t="s">
        <v>593</v>
      </c>
      <c r="E38" s="55">
        <v>1</v>
      </c>
      <c r="F38" s="51" t="s">
        <v>204</v>
      </c>
      <c r="G38" s="52">
        <v>44103</v>
      </c>
      <c r="H38" s="53">
        <v>246669.89999999991</v>
      </c>
      <c r="I38" s="54">
        <v>2286</v>
      </c>
      <c r="K38" s="25"/>
      <c r="L38" s="25"/>
      <c r="M38" s="23"/>
      <c r="N38" s="23"/>
    </row>
    <row r="39" spans="4:15" x14ac:dyDescent="0.3">
      <c r="D39" s="51" t="s">
        <v>67</v>
      </c>
      <c r="E39" s="55">
        <v>1</v>
      </c>
      <c r="F39" s="51" t="s">
        <v>204</v>
      </c>
      <c r="G39" s="52">
        <v>42367</v>
      </c>
      <c r="H39" s="53">
        <v>245309.3899999992</v>
      </c>
      <c r="I39" s="54">
        <v>2706</v>
      </c>
      <c r="K39" s="25"/>
      <c r="L39" s="25"/>
      <c r="M39" s="23"/>
      <c r="N39" s="23"/>
    </row>
    <row r="40" spans="4:15" x14ac:dyDescent="0.3">
      <c r="D40" s="51" t="s">
        <v>193</v>
      </c>
      <c r="E40" s="55"/>
      <c r="F40" s="51" t="s">
        <v>204</v>
      </c>
      <c r="G40" s="52">
        <v>43385</v>
      </c>
      <c r="H40" s="53">
        <v>226286.1399999994</v>
      </c>
      <c r="I40" s="54">
        <v>3049</v>
      </c>
      <c r="K40" s="25"/>
      <c r="L40" s="25"/>
      <c r="M40" s="23"/>
      <c r="N40" s="23"/>
    </row>
    <row r="41" spans="4:15" x14ac:dyDescent="0.3">
      <c r="D41" s="51" t="s">
        <v>134</v>
      </c>
      <c r="E41" s="55">
        <v>1</v>
      </c>
      <c r="F41" s="51" t="s">
        <v>204</v>
      </c>
      <c r="G41" s="52">
        <v>42563</v>
      </c>
      <c r="H41" s="53">
        <v>222516.06000000011</v>
      </c>
      <c r="I41" s="54">
        <v>2777</v>
      </c>
      <c r="K41" s="25"/>
      <c r="L41" s="25"/>
      <c r="M41" s="23"/>
      <c r="N41" s="23"/>
    </row>
    <row r="42" spans="4:15" x14ac:dyDescent="0.3">
      <c r="D42" s="51" t="s">
        <v>592</v>
      </c>
      <c r="E42" s="55"/>
      <c r="F42" s="51" t="s">
        <v>204</v>
      </c>
      <c r="G42" s="52">
        <v>44151</v>
      </c>
      <c r="H42" s="53">
        <v>219562.21999999919</v>
      </c>
      <c r="I42" s="54">
        <v>4963</v>
      </c>
      <c r="K42" s="25"/>
      <c r="L42" s="25"/>
      <c r="M42" s="23"/>
      <c r="N42" s="23"/>
      <c r="O42" s="17"/>
    </row>
    <row r="43" spans="4:15" x14ac:dyDescent="0.3">
      <c r="D43" s="51" t="s">
        <v>191</v>
      </c>
      <c r="E43" s="55">
        <v>1</v>
      </c>
      <c r="F43" s="51" t="s">
        <v>204</v>
      </c>
      <c r="G43" s="52">
        <v>43368</v>
      </c>
      <c r="H43" s="53">
        <v>218060.85</v>
      </c>
      <c r="I43" s="54">
        <v>326</v>
      </c>
      <c r="K43" s="25"/>
      <c r="L43" s="25"/>
      <c r="M43" s="23"/>
      <c r="N43" s="23"/>
    </row>
    <row r="44" spans="4:15" x14ac:dyDescent="0.3">
      <c r="D44" s="51" t="s">
        <v>140</v>
      </c>
      <c r="E44" s="55">
        <v>1</v>
      </c>
      <c r="F44" s="51" t="s">
        <v>204</v>
      </c>
      <c r="G44" s="52">
        <v>42669</v>
      </c>
      <c r="H44" s="53">
        <v>185945.7200000069</v>
      </c>
      <c r="I44" s="54">
        <v>4763</v>
      </c>
      <c r="K44" s="25"/>
      <c r="L44" s="25"/>
      <c r="M44" s="23"/>
      <c r="N44" s="23"/>
    </row>
    <row r="45" spans="4:15" x14ac:dyDescent="0.3">
      <c r="D45" s="51" t="s">
        <v>136</v>
      </c>
      <c r="E45" s="55">
        <v>1</v>
      </c>
      <c r="F45" s="51" t="s">
        <v>204</v>
      </c>
      <c r="G45" s="52">
        <v>42580</v>
      </c>
      <c r="H45" s="53">
        <v>178816.08999999921</v>
      </c>
      <c r="I45" s="54">
        <v>4502</v>
      </c>
      <c r="K45" s="25"/>
      <c r="L45" s="25"/>
      <c r="M45" s="23"/>
      <c r="N45" s="23"/>
    </row>
    <row r="46" spans="4:15" x14ac:dyDescent="0.3">
      <c r="D46" s="51" t="s">
        <v>20</v>
      </c>
      <c r="E46" s="55">
        <v>1</v>
      </c>
      <c r="F46" s="51" t="s">
        <v>204</v>
      </c>
      <c r="G46" s="52">
        <v>43558</v>
      </c>
      <c r="H46" s="53">
        <v>170893.57999999981</v>
      </c>
      <c r="I46" s="54">
        <v>2843</v>
      </c>
      <c r="K46" s="25"/>
      <c r="L46" s="25"/>
      <c r="M46" s="23"/>
      <c r="N46" s="23"/>
    </row>
    <row r="47" spans="4:15" x14ac:dyDescent="0.3">
      <c r="D47" s="51" t="s">
        <v>165</v>
      </c>
      <c r="E47" s="55"/>
      <c r="F47" s="51" t="s">
        <v>204</v>
      </c>
      <c r="G47" s="52">
        <v>42965</v>
      </c>
      <c r="H47" s="53">
        <v>165933.0199999997</v>
      </c>
      <c r="I47" s="54">
        <v>4347</v>
      </c>
      <c r="K47" s="25"/>
      <c r="L47" s="25"/>
      <c r="M47" s="23"/>
      <c r="N47" s="23"/>
    </row>
    <row r="48" spans="4:15" x14ac:dyDescent="0.3">
      <c r="D48" s="51" t="s">
        <v>139</v>
      </c>
      <c r="E48" s="55">
        <v>1</v>
      </c>
      <c r="F48" s="51" t="s">
        <v>204</v>
      </c>
      <c r="G48" s="52">
        <v>42657</v>
      </c>
      <c r="H48" s="53">
        <v>155416.4700000002</v>
      </c>
      <c r="I48" s="54">
        <v>3287</v>
      </c>
      <c r="K48" s="25"/>
      <c r="L48" s="25"/>
      <c r="M48" s="23"/>
      <c r="N48" s="23"/>
    </row>
    <row r="49" spans="4:14" x14ac:dyDescent="0.3">
      <c r="D49" s="51" t="s">
        <v>183</v>
      </c>
      <c r="E49" s="55">
        <v>1</v>
      </c>
      <c r="F49" s="51" t="s">
        <v>204</v>
      </c>
      <c r="G49" s="52">
        <v>43229</v>
      </c>
      <c r="H49" s="53">
        <v>152123.54</v>
      </c>
      <c r="I49" s="54">
        <v>435</v>
      </c>
      <c r="K49" s="25"/>
      <c r="L49" s="25"/>
      <c r="M49" s="23"/>
      <c r="N49" s="23"/>
    </row>
    <row r="50" spans="4:14" x14ac:dyDescent="0.3">
      <c r="D50" s="51" t="s">
        <v>188</v>
      </c>
      <c r="E50" s="55"/>
      <c r="F50" s="51" t="s">
        <v>204</v>
      </c>
      <c r="G50" s="52">
        <v>43343</v>
      </c>
      <c r="H50" s="53">
        <v>135958.3599999999</v>
      </c>
      <c r="I50" s="54">
        <v>983</v>
      </c>
      <c r="K50" s="25"/>
      <c r="L50" s="25"/>
      <c r="M50" s="23"/>
      <c r="N50" s="23"/>
    </row>
    <row r="51" spans="4:14" x14ac:dyDescent="0.3">
      <c r="D51" s="51" t="s">
        <v>37</v>
      </c>
      <c r="E51" s="55"/>
      <c r="F51" s="51" t="s">
        <v>204</v>
      </c>
      <c r="G51" s="52">
        <v>41739</v>
      </c>
      <c r="H51" s="53">
        <v>135109.17999999991</v>
      </c>
      <c r="I51" s="54">
        <v>1026</v>
      </c>
      <c r="K51" s="25"/>
      <c r="L51" s="25"/>
      <c r="M51" s="23"/>
      <c r="N51" s="23"/>
    </row>
    <row r="52" spans="4:14" x14ac:dyDescent="0.3">
      <c r="D52" s="51" t="s">
        <v>207</v>
      </c>
      <c r="E52" s="55">
        <v>1</v>
      </c>
      <c r="F52" s="51" t="s">
        <v>204</v>
      </c>
      <c r="G52" s="52">
        <v>43682</v>
      </c>
      <c r="H52" s="53">
        <v>132771.73000000001</v>
      </c>
      <c r="I52" s="54">
        <v>242</v>
      </c>
      <c r="K52" s="25"/>
      <c r="L52" s="25"/>
      <c r="M52" s="23"/>
      <c r="N52" s="23"/>
    </row>
    <row r="53" spans="4:14" x14ac:dyDescent="0.3">
      <c r="D53" s="51" t="s">
        <v>604</v>
      </c>
      <c r="E53" s="55"/>
      <c r="F53" s="51" t="s">
        <v>204</v>
      </c>
      <c r="G53" s="52">
        <v>44307</v>
      </c>
      <c r="H53" s="53">
        <v>128732.49</v>
      </c>
      <c r="I53" s="54">
        <v>944</v>
      </c>
      <c r="K53" s="25"/>
      <c r="L53" s="25"/>
      <c r="M53" s="23"/>
      <c r="N53" s="23"/>
    </row>
    <row r="54" spans="4:14" x14ac:dyDescent="0.3">
      <c r="D54" s="51" t="s">
        <v>68</v>
      </c>
      <c r="E54" s="55">
        <v>1</v>
      </c>
      <c r="F54" s="51" t="s">
        <v>204</v>
      </c>
      <c r="G54" s="52">
        <v>42367</v>
      </c>
      <c r="H54" s="53">
        <v>128718.69000000029</v>
      </c>
      <c r="I54" s="54">
        <v>3148</v>
      </c>
      <c r="K54" s="25"/>
      <c r="L54" s="25"/>
      <c r="M54" s="23"/>
      <c r="N54" s="23"/>
    </row>
    <row r="55" spans="4:14" x14ac:dyDescent="0.3">
      <c r="D55" s="51" t="s">
        <v>69</v>
      </c>
      <c r="E55" s="55">
        <v>1</v>
      </c>
      <c r="F55" s="51" t="s">
        <v>204</v>
      </c>
      <c r="G55" s="52">
        <v>42367</v>
      </c>
      <c r="H55" s="53">
        <v>118889.9399999998</v>
      </c>
      <c r="I55" s="54">
        <v>3795</v>
      </c>
      <c r="K55" s="25"/>
      <c r="L55" s="25"/>
      <c r="M55" s="23"/>
      <c r="N55" s="23"/>
    </row>
    <row r="56" spans="4:14" x14ac:dyDescent="0.3">
      <c r="D56" s="51" t="s">
        <v>34</v>
      </c>
      <c r="E56" s="55"/>
      <c r="F56" s="51" t="s">
        <v>204</v>
      </c>
      <c r="G56" s="52">
        <v>41724</v>
      </c>
      <c r="H56" s="53">
        <v>118158.18</v>
      </c>
      <c r="I56" s="54">
        <v>168</v>
      </c>
      <c r="K56" s="25"/>
      <c r="L56" s="25"/>
      <c r="M56" s="23"/>
      <c r="N56" s="23"/>
    </row>
    <row r="57" spans="4:14" x14ac:dyDescent="0.3">
      <c r="D57" s="51" t="s">
        <v>101</v>
      </c>
      <c r="E57" s="55">
        <v>1</v>
      </c>
      <c r="F57" s="51" t="s">
        <v>204</v>
      </c>
      <c r="G57" s="52">
        <v>42520</v>
      </c>
      <c r="H57" s="53">
        <v>106339.8600000001</v>
      </c>
      <c r="I57" s="54">
        <v>1309</v>
      </c>
      <c r="K57" s="25"/>
      <c r="L57" s="25"/>
      <c r="M57" s="23"/>
      <c r="N57" s="23"/>
    </row>
    <row r="58" spans="4:14" x14ac:dyDescent="0.3">
      <c r="D58" s="51" t="s">
        <v>166</v>
      </c>
      <c r="E58" s="55">
        <v>1</v>
      </c>
      <c r="F58" s="51" t="s">
        <v>204</v>
      </c>
      <c r="G58" s="52">
        <v>42972</v>
      </c>
      <c r="H58" s="53">
        <v>101998.63</v>
      </c>
      <c r="I58" s="54">
        <v>181</v>
      </c>
      <c r="K58" s="25"/>
      <c r="L58" s="25"/>
      <c r="M58" s="23"/>
      <c r="N58" s="23"/>
    </row>
    <row r="59" spans="4:14" x14ac:dyDescent="0.3">
      <c r="D59" s="51" t="s">
        <v>151</v>
      </c>
      <c r="E59" s="55">
        <v>1</v>
      </c>
      <c r="F59" s="51" t="s">
        <v>204</v>
      </c>
      <c r="G59" s="52">
        <v>42748</v>
      </c>
      <c r="H59" s="53">
        <v>100934.4099999998</v>
      </c>
      <c r="I59" s="54">
        <v>1150</v>
      </c>
      <c r="K59" s="25"/>
      <c r="L59" s="25"/>
      <c r="M59" s="23"/>
      <c r="N59" s="23"/>
    </row>
    <row r="60" spans="4:14" x14ac:dyDescent="0.3">
      <c r="D60" s="51" t="s">
        <v>132</v>
      </c>
      <c r="E60" s="55">
        <v>1</v>
      </c>
      <c r="F60" s="51" t="s">
        <v>204</v>
      </c>
      <c r="G60" s="52">
        <v>42555</v>
      </c>
      <c r="H60" s="53">
        <v>97910.160000001182</v>
      </c>
      <c r="I60" s="54">
        <v>2776</v>
      </c>
      <c r="K60" s="25"/>
      <c r="L60" s="25"/>
      <c r="M60" s="23"/>
      <c r="N60" s="23"/>
    </row>
    <row r="61" spans="4:14" x14ac:dyDescent="0.3">
      <c r="D61" s="51" t="s">
        <v>178</v>
      </c>
      <c r="E61" s="55"/>
      <c r="F61" s="51" t="s">
        <v>204</v>
      </c>
      <c r="G61" s="52">
        <v>43098</v>
      </c>
      <c r="H61" s="53">
        <v>95011.360000000015</v>
      </c>
      <c r="I61" s="54">
        <v>1429</v>
      </c>
      <c r="K61" s="25"/>
      <c r="L61" s="25"/>
      <c r="M61" s="23"/>
      <c r="N61" s="23"/>
    </row>
    <row r="62" spans="4:14" x14ac:dyDescent="0.3">
      <c r="D62" s="51" t="s">
        <v>155</v>
      </c>
      <c r="E62" s="55">
        <v>1</v>
      </c>
      <c r="F62" s="51" t="s">
        <v>204</v>
      </c>
      <c r="G62" s="52">
        <v>42804</v>
      </c>
      <c r="H62" s="53">
        <v>89683.459999999846</v>
      </c>
      <c r="I62" s="54">
        <v>1665</v>
      </c>
      <c r="K62" s="25"/>
      <c r="L62" s="25"/>
      <c r="M62" s="23"/>
      <c r="N62" s="23"/>
    </row>
    <row r="63" spans="4:14" x14ac:dyDescent="0.3">
      <c r="D63" s="51" t="s">
        <v>19</v>
      </c>
      <c r="E63" s="55"/>
      <c r="F63" s="51" t="s">
        <v>204</v>
      </c>
      <c r="G63" s="52">
        <v>43314</v>
      </c>
      <c r="H63" s="53">
        <v>88514.840000000142</v>
      </c>
      <c r="I63" s="54">
        <v>1433</v>
      </c>
      <c r="K63" s="25"/>
      <c r="L63" s="25"/>
      <c r="M63" s="23"/>
      <c r="N63" s="23"/>
    </row>
    <row r="64" spans="4:14" x14ac:dyDescent="0.3">
      <c r="D64" s="51" t="s">
        <v>219</v>
      </c>
      <c r="E64" s="55"/>
      <c r="F64" s="51" t="s">
        <v>204</v>
      </c>
      <c r="G64" s="52">
        <v>44000</v>
      </c>
      <c r="H64" s="53">
        <v>88381.799999999974</v>
      </c>
      <c r="I64" s="54">
        <v>434</v>
      </c>
      <c r="K64" s="25"/>
      <c r="L64" s="25"/>
      <c r="M64" s="23"/>
      <c r="N64" s="23"/>
    </row>
    <row r="65" spans="3:18" x14ac:dyDescent="0.3">
      <c r="D65" s="51" t="s">
        <v>116</v>
      </c>
      <c r="E65" s="55">
        <v>1</v>
      </c>
      <c r="F65" s="51" t="s">
        <v>204</v>
      </c>
      <c r="G65" s="52">
        <v>42550</v>
      </c>
      <c r="H65" s="53">
        <v>85257.719999999972</v>
      </c>
      <c r="I65" s="54">
        <v>1351</v>
      </c>
      <c r="K65" s="25"/>
      <c r="L65" s="25"/>
      <c r="M65" s="23"/>
      <c r="N65" s="23"/>
    </row>
    <row r="66" spans="3:18" x14ac:dyDescent="0.3">
      <c r="D66" s="51" t="s">
        <v>76</v>
      </c>
      <c r="E66" s="55">
        <v>1</v>
      </c>
      <c r="F66" s="51" t="s">
        <v>204</v>
      </c>
      <c r="G66" s="52">
        <v>42450</v>
      </c>
      <c r="H66" s="53">
        <v>84061.830000000031</v>
      </c>
      <c r="I66" s="54">
        <v>1474</v>
      </c>
      <c r="K66" s="25"/>
      <c r="L66" s="25"/>
      <c r="M66" s="23"/>
      <c r="N66" s="23"/>
    </row>
    <row r="67" spans="3:18" x14ac:dyDescent="0.3">
      <c r="D67" s="51" t="s">
        <v>78</v>
      </c>
      <c r="E67" s="55"/>
      <c r="F67" s="51" t="s">
        <v>204</v>
      </c>
      <c r="G67" s="52">
        <v>42451</v>
      </c>
      <c r="H67" s="53">
        <v>83722.139999999956</v>
      </c>
      <c r="I67" s="54">
        <v>210</v>
      </c>
      <c r="K67" s="25"/>
      <c r="L67" s="25"/>
      <c r="M67" s="23"/>
      <c r="N67" s="23"/>
    </row>
    <row r="68" spans="3:18" x14ac:dyDescent="0.3">
      <c r="D68" s="51" t="s">
        <v>126</v>
      </c>
      <c r="E68" s="55">
        <v>1</v>
      </c>
      <c r="F68" s="51" t="s">
        <v>204</v>
      </c>
      <c r="G68" s="52">
        <v>42551</v>
      </c>
      <c r="H68" s="53">
        <v>82208.81</v>
      </c>
      <c r="I68" s="54">
        <v>652</v>
      </c>
      <c r="K68" s="25"/>
      <c r="L68" s="25"/>
      <c r="M68" s="23"/>
      <c r="N68" s="23"/>
    </row>
    <row r="69" spans="3:18" x14ac:dyDescent="0.3">
      <c r="D69" s="51" t="s">
        <v>606</v>
      </c>
      <c r="E69" s="55"/>
      <c r="F69" s="51" t="s">
        <v>204</v>
      </c>
      <c r="G69" s="52">
        <v>44335</v>
      </c>
      <c r="H69" s="53">
        <v>81740.01999999999</v>
      </c>
      <c r="I69" s="54">
        <v>416</v>
      </c>
      <c r="K69" s="25"/>
      <c r="L69" s="25"/>
      <c r="M69" s="23"/>
      <c r="N69" s="23"/>
    </row>
    <row r="70" spans="3:18" x14ac:dyDescent="0.3">
      <c r="D70" s="51" t="s">
        <v>174</v>
      </c>
      <c r="E70" s="55"/>
      <c r="F70" s="51" t="s">
        <v>204</v>
      </c>
      <c r="G70" s="52">
        <v>43090</v>
      </c>
      <c r="H70" s="53">
        <v>80734.519999999917</v>
      </c>
      <c r="I70" s="54">
        <v>624</v>
      </c>
      <c r="K70" s="25"/>
      <c r="L70" s="25"/>
      <c r="M70" s="23"/>
      <c r="N70" s="23"/>
    </row>
    <row r="71" spans="3:18" x14ac:dyDescent="0.3">
      <c r="D71" s="51" t="s">
        <v>125</v>
      </c>
      <c r="E71" s="55">
        <v>1</v>
      </c>
      <c r="F71" s="51" t="s">
        <v>204</v>
      </c>
      <c r="G71" s="52">
        <v>42551</v>
      </c>
      <c r="H71" s="53">
        <v>78695.109999999928</v>
      </c>
      <c r="I71" s="54">
        <v>611</v>
      </c>
      <c r="K71" s="25"/>
      <c r="L71" s="25"/>
      <c r="M71" s="23"/>
      <c r="N71" s="23"/>
    </row>
    <row r="72" spans="3:18" x14ac:dyDescent="0.3">
      <c r="D72" s="51" t="s">
        <v>42</v>
      </c>
      <c r="E72" s="55">
        <v>1</v>
      </c>
      <c r="F72" s="51" t="s">
        <v>204</v>
      </c>
      <c r="G72" s="52">
        <v>41787</v>
      </c>
      <c r="H72" s="53">
        <v>77923.789999999921</v>
      </c>
      <c r="I72" s="54">
        <v>1662</v>
      </c>
      <c r="K72" s="25"/>
      <c r="L72" s="25"/>
      <c r="M72" s="23"/>
      <c r="N72" s="23"/>
    </row>
    <row r="73" spans="3:18" x14ac:dyDescent="0.3">
      <c r="D73" s="51" t="s">
        <v>88</v>
      </c>
      <c r="E73" s="55">
        <v>1</v>
      </c>
      <c r="F73" s="51" t="s">
        <v>204</v>
      </c>
      <c r="G73" s="52">
        <v>42465</v>
      </c>
      <c r="H73" s="53">
        <v>77616.44</v>
      </c>
      <c r="I73" s="54">
        <v>737</v>
      </c>
      <c r="K73" s="25"/>
      <c r="L73" s="25"/>
      <c r="M73" s="23"/>
      <c r="N73" s="23"/>
    </row>
    <row r="74" spans="3:18" s="17" customFormat="1" x14ac:dyDescent="0.3">
      <c r="C74" s="1"/>
      <c r="D74" s="51" t="s">
        <v>206</v>
      </c>
      <c r="E74" s="55"/>
      <c r="F74" s="51" t="s">
        <v>204</v>
      </c>
      <c r="G74" s="52">
        <v>43615</v>
      </c>
      <c r="H74" s="53">
        <v>76188.989999999976</v>
      </c>
      <c r="I74" s="54">
        <v>1392</v>
      </c>
      <c r="J74" s="1"/>
      <c r="K74" s="25"/>
      <c r="L74" s="25"/>
      <c r="M74" s="24"/>
      <c r="N74" s="24"/>
      <c r="O74" s="1"/>
      <c r="P74" s="1"/>
      <c r="R74" s="1"/>
    </row>
    <row r="75" spans="3:18" x14ac:dyDescent="0.3">
      <c r="D75" s="51" t="s">
        <v>177</v>
      </c>
      <c r="E75" s="55">
        <v>1</v>
      </c>
      <c r="F75" s="51" t="s">
        <v>204</v>
      </c>
      <c r="G75" s="52">
        <v>43097</v>
      </c>
      <c r="H75" s="53">
        <v>75532.939999999769</v>
      </c>
      <c r="I75" s="54">
        <v>1621</v>
      </c>
      <c r="K75" s="25"/>
      <c r="L75" s="25"/>
      <c r="M75" s="23"/>
      <c r="N75" s="23"/>
    </row>
    <row r="76" spans="3:18" x14ac:dyDescent="0.3">
      <c r="D76" s="51" t="s">
        <v>184</v>
      </c>
      <c r="E76" s="55"/>
      <c r="F76" s="51" t="s">
        <v>204</v>
      </c>
      <c r="G76" s="52">
        <v>43272</v>
      </c>
      <c r="H76" s="53">
        <v>72248.460000000036</v>
      </c>
      <c r="I76" s="54">
        <v>110</v>
      </c>
      <c r="K76" s="25"/>
      <c r="L76" s="25"/>
      <c r="M76" s="23"/>
      <c r="N76" s="23"/>
    </row>
    <row r="77" spans="3:18" x14ac:dyDescent="0.3">
      <c r="D77" s="51" t="s">
        <v>117</v>
      </c>
      <c r="E77" s="55"/>
      <c r="F77" s="51" t="s">
        <v>204</v>
      </c>
      <c r="G77" s="52">
        <v>42550</v>
      </c>
      <c r="H77" s="53">
        <v>70178.679999999978</v>
      </c>
      <c r="I77" s="54">
        <v>614</v>
      </c>
      <c r="K77" s="25"/>
      <c r="L77" s="25"/>
      <c r="M77" s="23"/>
      <c r="N77" s="23"/>
    </row>
    <row r="78" spans="3:18" x14ac:dyDescent="0.3">
      <c r="D78" s="51" t="s">
        <v>181</v>
      </c>
      <c r="E78" s="55">
        <v>1</v>
      </c>
      <c r="F78" s="51" t="s">
        <v>204</v>
      </c>
      <c r="G78" s="52">
        <v>43153</v>
      </c>
      <c r="H78" s="53">
        <v>70083.309999999983</v>
      </c>
      <c r="I78" s="54">
        <v>485</v>
      </c>
      <c r="K78" s="25"/>
      <c r="L78" s="25"/>
      <c r="M78" s="23"/>
      <c r="N78" s="23"/>
    </row>
    <row r="79" spans="3:18" x14ac:dyDescent="0.3">
      <c r="D79" s="51" t="s">
        <v>128</v>
      </c>
      <c r="E79" s="55"/>
      <c r="F79" s="51" t="s">
        <v>204</v>
      </c>
      <c r="G79" s="52">
        <v>42551</v>
      </c>
      <c r="H79" s="53">
        <v>69601.589999999982</v>
      </c>
      <c r="I79" s="54">
        <v>566</v>
      </c>
      <c r="K79" s="25"/>
      <c r="L79" s="25"/>
      <c r="M79" s="23"/>
      <c r="N79" s="23"/>
    </row>
    <row r="80" spans="3:18" x14ac:dyDescent="0.3">
      <c r="D80" s="51" t="s">
        <v>18</v>
      </c>
      <c r="E80" s="55"/>
      <c r="F80" s="51" t="s">
        <v>204</v>
      </c>
      <c r="G80" s="52">
        <v>43265</v>
      </c>
      <c r="H80" s="53">
        <v>66432.129999999961</v>
      </c>
      <c r="I80" s="54">
        <v>468</v>
      </c>
      <c r="K80" s="25"/>
      <c r="L80" s="25"/>
      <c r="M80" s="23"/>
      <c r="N80" s="23"/>
    </row>
    <row r="81" spans="4:15" x14ac:dyDescent="0.3">
      <c r="D81" s="51" t="s">
        <v>77</v>
      </c>
      <c r="E81" s="55"/>
      <c r="F81" s="51" t="s">
        <v>204</v>
      </c>
      <c r="G81" s="52">
        <v>42450</v>
      </c>
      <c r="H81" s="53">
        <v>64547.300000000097</v>
      </c>
      <c r="I81" s="54">
        <v>1236</v>
      </c>
      <c r="K81" s="25"/>
      <c r="L81" s="25"/>
      <c r="M81" s="23"/>
      <c r="N81" s="23"/>
    </row>
    <row r="82" spans="4:15" x14ac:dyDescent="0.3">
      <c r="D82" s="51" t="s">
        <v>118</v>
      </c>
      <c r="E82" s="55">
        <v>1</v>
      </c>
      <c r="F82" s="51" t="s">
        <v>204</v>
      </c>
      <c r="G82" s="52">
        <v>42550</v>
      </c>
      <c r="H82" s="53">
        <v>63427.710000000028</v>
      </c>
      <c r="I82" s="54">
        <v>1374</v>
      </c>
      <c r="K82" s="25"/>
      <c r="L82" s="25"/>
      <c r="M82" s="23"/>
      <c r="N82" s="23"/>
    </row>
    <row r="83" spans="4:15" x14ac:dyDescent="0.3">
      <c r="D83" s="51" t="s">
        <v>145</v>
      </c>
      <c r="E83" s="55">
        <v>1</v>
      </c>
      <c r="F83" s="51" t="s">
        <v>204</v>
      </c>
      <c r="G83" s="52">
        <v>42709</v>
      </c>
      <c r="H83" s="53">
        <v>63170.509999999907</v>
      </c>
      <c r="I83" s="54">
        <v>732</v>
      </c>
      <c r="K83" s="25"/>
      <c r="L83" s="25"/>
      <c r="M83" s="23"/>
      <c r="N83" s="23"/>
    </row>
    <row r="84" spans="4:15" x14ac:dyDescent="0.3">
      <c r="D84" s="51" t="s">
        <v>160</v>
      </c>
      <c r="E84" s="55"/>
      <c r="F84" s="51" t="s">
        <v>204</v>
      </c>
      <c r="G84" s="52">
        <v>42944</v>
      </c>
      <c r="H84" s="53">
        <v>62112.390000000298</v>
      </c>
      <c r="I84" s="54">
        <v>2561</v>
      </c>
      <c r="K84" s="25"/>
      <c r="L84" s="25"/>
      <c r="M84" s="23"/>
      <c r="N84" s="23"/>
    </row>
    <row r="85" spans="4:15" x14ac:dyDescent="0.3">
      <c r="D85" s="51" t="s">
        <v>108</v>
      </c>
      <c r="E85" s="55"/>
      <c r="F85" s="51" t="s">
        <v>204</v>
      </c>
      <c r="G85" s="52">
        <v>42535</v>
      </c>
      <c r="H85" s="53">
        <v>61398.729999999989</v>
      </c>
      <c r="I85" s="54">
        <v>272</v>
      </c>
      <c r="K85" s="25"/>
      <c r="L85" s="25"/>
      <c r="M85" s="23"/>
      <c r="N85" s="23"/>
    </row>
    <row r="86" spans="4:15" x14ac:dyDescent="0.3">
      <c r="D86" s="51" t="s">
        <v>142</v>
      </c>
      <c r="E86" s="55">
        <v>1</v>
      </c>
      <c r="F86" s="51" t="s">
        <v>204</v>
      </c>
      <c r="G86" s="52">
        <v>42675</v>
      </c>
      <c r="H86" s="53">
        <v>59705.910000000062</v>
      </c>
      <c r="I86" s="54">
        <v>1117</v>
      </c>
      <c r="K86" s="25"/>
      <c r="L86" s="25"/>
      <c r="M86" s="23"/>
      <c r="N86" s="23"/>
    </row>
    <row r="87" spans="4:15" x14ac:dyDescent="0.3">
      <c r="D87" s="51" t="s">
        <v>113</v>
      </c>
      <c r="E87" s="55">
        <v>1</v>
      </c>
      <c r="F87" s="51" t="s">
        <v>204</v>
      </c>
      <c r="G87" s="52">
        <v>42542</v>
      </c>
      <c r="H87" s="53">
        <v>55662.850000000013</v>
      </c>
      <c r="I87" s="54">
        <v>99</v>
      </c>
      <c r="K87" s="25"/>
      <c r="L87" s="25"/>
      <c r="M87" s="23"/>
      <c r="N87" s="23"/>
    </row>
    <row r="88" spans="4:15" x14ac:dyDescent="0.3">
      <c r="D88" s="51" t="s">
        <v>114</v>
      </c>
      <c r="E88" s="55">
        <v>1</v>
      </c>
      <c r="F88" s="51" t="s">
        <v>204</v>
      </c>
      <c r="G88" s="52">
        <v>42542</v>
      </c>
      <c r="H88" s="53">
        <v>53692.23</v>
      </c>
      <c r="I88" s="54">
        <v>83</v>
      </c>
      <c r="K88" s="25"/>
      <c r="L88" s="25"/>
      <c r="M88" s="23"/>
      <c r="N88" s="23"/>
    </row>
    <row r="89" spans="4:15" x14ac:dyDescent="0.3">
      <c r="D89" s="51" t="s">
        <v>23</v>
      </c>
      <c r="E89" s="55">
        <v>1</v>
      </c>
      <c r="F89" s="51" t="s">
        <v>204</v>
      </c>
      <c r="G89" s="52">
        <v>43489</v>
      </c>
      <c r="H89" s="53">
        <v>51175.82</v>
      </c>
      <c r="I89" s="54">
        <v>86</v>
      </c>
      <c r="K89" s="25"/>
      <c r="L89" s="25"/>
      <c r="M89" s="23"/>
      <c r="N89" s="23"/>
    </row>
    <row r="90" spans="4:15" x14ac:dyDescent="0.3">
      <c r="D90" s="51" t="s">
        <v>146</v>
      </c>
      <c r="E90" s="55"/>
      <c r="F90" s="51" t="s">
        <v>204</v>
      </c>
      <c r="G90" s="52">
        <v>42733</v>
      </c>
      <c r="H90" s="53">
        <v>49302.859999999993</v>
      </c>
      <c r="I90" s="54">
        <v>109</v>
      </c>
      <c r="K90" s="25"/>
      <c r="L90" s="25"/>
      <c r="M90" s="23"/>
      <c r="N90" s="23"/>
    </row>
    <row r="91" spans="4:15" x14ac:dyDescent="0.3">
      <c r="D91" s="51" t="s">
        <v>610</v>
      </c>
      <c r="E91" s="55"/>
      <c r="F91" s="51" t="s">
        <v>204</v>
      </c>
      <c r="G91" s="52">
        <v>44440</v>
      </c>
      <c r="H91" s="53">
        <v>48204.319999999992</v>
      </c>
      <c r="I91" s="54">
        <v>777</v>
      </c>
      <c r="K91" s="25"/>
      <c r="L91" s="25"/>
      <c r="M91" s="23"/>
      <c r="N91" s="23"/>
      <c r="O91" s="17"/>
    </row>
    <row r="92" spans="4:15" x14ac:dyDescent="0.3">
      <c r="D92" s="51" t="s">
        <v>24</v>
      </c>
      <c r="E92" s="55">
        <v>1</v>
      </c>
      <c r="F92" s="51" t="s">
        <v>204</v>
      </c>
      <c r="G92" s="52">
        <v>43138</v>
      </c>
      <c r="H92" s="53">
        <v>47552.10000000021</v>
      </c>
      <c r="I92" s="54">
        <v>316</v>
      </c>
      <c r="K92" s="25"/>
      <c r="L92" s="25"/>
      <c r="M92" s="23"/>
      <c r="N92" s="23"/>
    </row>
    <row r="93" spans="4:15" x14ac:dyDescent="0.3">
      <c r="D93" s="51" t="s">
        <v>168</v>
      </c>
      <c r="E93" s="55"/>
      <c r="F93" s="51" t="s">
        <v>204</v>
      </c>
      <c r="G93" s="52">
        <v>43000</v>
      </c>
      <c r="H93" s="53">
        <v>47491.150000000009</v>
      </c>
      <c r="I93" s="54">
        <v>367</v>
      </c>
      <c r="K93" s="25"/>
      <c r="L93" s="25"/>
      <c r="M93" s="23"/>
      <c r="N93" s="23"/>
    </row>
    <row r="94" spans="4:15" x14ac:dyDescent="0.3">
      <c r="D94" s="51" t="s">
        <v>189</v>
      </c>
      <c r="E94" s="55"/>
      <c r="F94" s="51" t="s">
        <v>204</v>
      </c>
      <c r="G94" s="52">
        <v>43355</v>
      </c>
      <c r="H94" s="53">
        <v>45415.930000000088</v>
      </c>
      <c r="I94" s="54">
        <v>963</v>
      </c>
      <c r="K94" s="25"/>
      <c r="L94" s="25"/>
      <c r="M94" s="23"/>
      <c r="N94" s="23"/>
    </row>
    <row r="95" spans="4:15" x14ac:dyDescent="0.3">
      <c r="D95" s="51" t="s">
        <v>158</v>
      </c>
      <c r="E95" s="55">
        <v>1</v>
      </c>
      <c r="F95" s="51" t="s">
        <v>204</v>
      </c>
      <c r="G95" s="52">
        <v>42909</v>
      </c>
      <c r="H95" s="53">
        <v>44363.360000000001</v>
      </c>
      <c r="I95" s="54">
        <v>57</v>
      </c>
      <c r="K95" s="25"/>
      <c r="L95" s="25"/>
      <c r="M95" s="23"/>
      <c r="N95" s="23"/>
    </row>
    <row r="96" spans="4:15" x14ac:dyDescent="0.3">
      <c r="D96" s="51" t="s">
        <v>602</v>
      </c>
      <c r="E96" s="55"/>
      <c r="F96" s="51" t="s">
        <v>204</v>
      </c>
      <c r="G96" s="52">
        <v>44251</v>
      </c>
      <c r="H96" s="53">
        <v>43701.460000000043</v>
      </c>
      <c r="I96" s="54">
        <v>1210</v>
      </c>
      <c r="K96" s="25"/>
      <c r="L96" s="25"/>
      <c r="M96" s="23"/>
      <c r="N96" s="23"/>
    </row>
    <row r="97" spans="4:14" x14ac:dyDescent="0.3">
      <c r="D97" s="51" t="s">
        <v>218</v>
      </c>
      <c r="E97" s="55"/>
      <c r="F97" s="51" t="s">
        <v>204</v>
      </c>
      <c r="G97" s="52">
        <v>44013</v>
      </c>
      <c r="H97" s="53">
        <v>43302.499999999898</v>
      </c>
      <c r="I97" s="54">
        <v>1132</v>
      </c>
      <c r="K97" s="25"/>
      <c r="L97" s="25"/>
      <c r="M97" s="23"/>
      <c r="N97" s="23"/>
    </row>
    <row r="98" spans="4:14" x14ac:dyDescent="0.3">
      <c r="D98" s="51" t="s">
        <v>60</v>
      </c>
      <c r="E98" s="55"/>
      <c r="F98" s="51" t="s">
        <v>204</v>
      </c>
      <c r="G98" s="52">
        <v>42298</v>
      </c>
      <c r="H98" s="53">
        <v>41115.070000000007</v>
      </c>
      <c r="I98" s="54">
        <v>487</v>
      </c>
      <c r="K98" s="25"/>
      <c r="L98" s="25"/>
      <c r="M98" s="23"/>
      <c r="N98" s="23"/>
    </row>
    <row r="99" spans="4:14" x14ac:dyDescent="0.3">
      <c r="D99" s="51" t="s">
        <v>91</v>
      </c>
      <c r="E99" s="55"/>
      <c r="F99" s="51" t="s">
        <v>204</v>
      </c>
      <c r="G99" s="52">
        <v>42506</v>
      </c>
      <c r="H99" s="53">
        <v>40637.339999999997</v>
      </c>
      <c r="I99" s="54">
        <v>50</v>
      </c>
      <c r="K99" s="25"/>
      <c r="L99" s="25"/>
      <c r="M99" s="23"/>
      <c r="N99" s="23"/>
    </row>
    <row r="100" spans="4:14" x14ac:dyDescent="0.3">
      <c r="D100" s="51" t="s">
        <v>44</v>
      </c>
      <c r="E100" s="55">
        <v>1</v>
      </c>
      <c r="F100" s="51" t="s">
        <v>204</v>
      </c>
      <c r="G100" s="52">
        <v>41809</v>
      </c>
      <c r="H100" s="53">
        <v>39583.660000000003</v>
      </c>
      <c r="I100" s="54">
        <v>123</v>
      </c>
      <c r="K100" s="25"/>
      <c r="L100" s="25"/>
      <c r="M100" s="23"/>
      <c r="N100" s="23"/>
    </row>
    <row r="101" spans="4:14" x14ac:dyDescent="0.3">
      <c r="D101" s="51" t="s">
        <v>167</v>
      </c>
      <c r="E101" s="55"/>
      <c r="F101" s="51" t="s">
        <v>204</v>
      </c>
      <c r="G101" s="52">
        <v>43000</v>
      </c>
      <c r="H101" s="53">
        <v>39473.470000000038</v>
      </c>
      <c r="I101" s="54">
        <v>849</v>
      </c>
      <c r="K101" s="17"/>
      <c r="L101" s="25"/>
      <c r="M101" s="23"/>
      <c r="N101" s="23"/>
    </row>
    <row r="102" spans="4:14" x14ac:dyDescent="0.3">
      <c r="D102" s="51" t="s">
        <v>127</v>
      </c>
      <c r="E102" s="55">
        <v>1</v>
      </c>
      <c r="F102" s="51" t="s">
        <v>204</v>
      </c>
      <c r="G102" s="52">
        <v>42551</v>
      </c>
      <c r="H102" s="53">
        <v>39223.769999999982</v>
      </c>
      <c r="I102" s="54">
        <v>567</v>
      </c>
      <c r="K102" s="25"/>
      <c r="L102" s="25"/>
      <c r="M102" s="23"/>
      <c r="N102" s="23"/>
    </row>
    <row r="103" spans="4:14" x14ac:dyDescent="0.3">
      <c r="D103" s="51" t="s">
        <v>70</v>
      </c>
      <c r="E103" s="55"/>
      <c r="F103" s="51" t="s">
        <v>204</v>
      </c>
      <c r="G103" s="52">
        <v>42445</v>
      </c>
      <c r="H103" s="53">
        <v>38973.299999999959</v>
      </c>
      <c r="I103" s="54">
        <v>937</v>
      </c>
      <c r="K103" s="25"/>
      <c r="L103" s="25"/>
      <c r="M103" s="23"/>
      <c r="N103" s="23"/>
    </row>
    <row r="104" spans="4:14" x14ac:dyDescent="0.3">
      <c r="D104" s="51" t="s">
        <v>90</v>
      </c>
      <c r="E104" s="55">
        <v>1</v>
      </c>
      <c r="F104" s="51" t="s">
        <v>204</v>
      </c>
      <c r="G104" s="52">
        <v>42488</v>
      </c>
      <c r="H104" s="53">
        <v>38143.47</v>
      </c>
      <c r="I104" s="54">
        <v>42</v>
      </c>
      <c r="K104" s="25"/>
      <c r="L104" s="25"/>
      <c r="M104" s="23"/>
      <c r="N104" s="23"/>
    </row>
    <row r="105" spans="4:14" x14ac:dyDescent="0.3">
      <c r="D105" s="51" t="s">
        <v>33</v>
      </c>
      <c r="E105" s="55">
        <v>1</v>
      </c>
      <c r="F105" s="51" t="s">
        <v>204</v>
      </c>
      <c r="G105" s="52">
        <v>41666</v>
      </c>
      <c r="H105" s="53">
        <v>37705.929999999993</v>
      </c>
      <c r="I105" s="54">
        <v>46</v>
      </c>
      <c r="K105" s="25"/>
      <c r="L105" s="25"/>
      <c r="M105" s="23"/>
      <c r="N105" s="23"/>
    </row>
    <row r="106" spans="4:14" x14ac:dyDescent="0.3">
      <c r="D106" s="51" t="s">
        <v>186</v>
      </c>
      <c r="E106" s="55">
        <v>1</v>
      </c>
      <c r="F106" s="51" t="s">
        <v>204</v>
      </c>
      <c r="G106" s="52">
        <v>43328</v>
      </c>
      <c r="H106" s="53">
        <v>35509.599999999977</v>
      </c>
      <c r="I106" s="54">
        <v>831</v>
      </c>
      <c r="K106" s="25"/>
      <c r="L106" s="25"/>
      <c r="M106" s="23"/>
      <c r="N106" s="23"/>
    </row>
    <row r="107" spans="4:14" x14ac:dyDescent="0.3">
      <c r="D107" s="51" t="s">
        <v>175</v>
      </c>
      <c r="E107" s="55"/>
      <c r="F107" s="51" t="s">
        <v>204</v>
      </c>
      <c r="G107" s="52">
        <v>43090</v>
      </c>
      <c r="H107" s="53">
        <v>35306.459999999977</v>
      </c>
      <c r="I107" s="54">
        <v>768</v>
      </c>
      <c r="K107" s="25"/>
      <c r="L107" s="25"/>
      <c r="M107" s="23"/>
      <c r="N107" s="23"/>
    </row>
    <row r="108" spans="4:14" x14ac:dyDescent="0.3">
      <c r="D108" s="51" t="s">
        <v>79</v>
      </c>
      <c r="E108" s="55"/>
      <c r="F108" s="51" t="s">
        <v>204</v>
      </c>
      <c r="G108" s="52">
        <v>42451</v>
      </c>
      <c r="H108" s="53">
        <v>34709.06</v>
      </c>
      <c r="I108" s="54">
        <v>45</v>
      </c>
      <c r="K108" s="25"/>
      <c r="L108" s="25"/>
      <c r="M108" s="23"/>
      <c r="N108" s="23"/>
    </row>
    <row r="109" spans="4:14" x14ac:dyDescent="0.3">
      <c r="D109" s="51" t="s">
        <v>102</v>
      </c>
      <c r="E109" s="55">
        <v>1</v>
      </c>
      <c r="F109" s="51" t="s">
        <v>204</v>
      </c>
      <c r="G109" s="52">
        <v>42520</v>
      </c>
      <c r="H109" s="53">
        <v>34587.310000000027</v>
      </c>
      <c r="I109" s="54">
        <v>508</v>
      </c>
      <c r="K109" s="25"/>
      <c r="L109" s="25"/>
      <c r="M109" s="23"/>
      <c r="N109" s="23"/>
    </row>
    <row r="110" spans="4:14" x14ac:dyDescent="0.3">
      <c r="D110" s="51" t="s">
        <v>86</v>
      </c>
      <c r="E110" s="55"/>
      <c r="F110" s="51" t="s">
        <v>204</v>
      </c>
      <c r="G110" s="52">
        <v>42458</v>
      </c>
      <c r="H110" s="53">
        <v>33934.189999999973</v>
      </c>
      <c r="I110" s="54">
        <v>677</v>
      </c>
      <c r="K110" s="25"/>
      <c r="L110" s="25"/>
      <c r="M110" s="23"/>
      <c r="N110" s="23"/>
    </row>
    <row r="111" spans="4:14" x14ac:dyDescent="0.3">
      <c r="D111" s="51" t="s">
        <v>185</v>
      </c>
      <c r="E111" s="55">
        <v>1</v>
      </c>
      <c r="F111" s="51" t="s">
        <v>204</v>
      </c>
      <c r="G111" s="52">
        <v>43301</v>
      </c>
      <c r="H111" s="53">
        <v>33234.709999999926</v>
      </c>
      <c r="I111" s="54">
        <v>785</v>
      </c>
      <c r="K111" s="25"/>
      <c r="L111" s="25"/>
      <c r="M111" s="23"/>
      <c r="N111" s="23"/>
    </row>
    <row r="112" spans="4:14" x14ac:dyDescent="0.3">
      <c r="D112" s="51" t="s">
        <v>170</v>
      </c>
      <c r="E112" s="55"/>
      <c r="F112" s="51" t="s">
        <v>204</v>
      </c>
      <c r="G112" s="52">
        <v>43056</v>
      </c>
      <c r="H112" s="53">
        <v>33068.660000000033</v>
      </c>
      <c r="I112" s="54">
        <v>1020</v>
      </c>
      <c r="K112" s="25"/>
      <c r="L112" s="25"/>
      <c r="M112" s="23"/>
      <c r="N112" s="23"/>
    </row>
    <row r="113" spans="4:14" x14ac:dyDescent="0.3">
      <c r="D113" s="51" t="s">
        <v>147</v>
      </c>
      <c r="E113" s="55"/>
      <c r="F113" s="51" t="s">
        <v>204</v>
      </c>
      <c r="G113" s="52">
        <v>42733</v>
      </c>
      <c r="H113" s="53">
        <v>32936.55999999999</v>
      </c>
      <c r="I113" s="54">
        <v>1091</v>
      </c>
      <c r="K113" s="25"/>
      <c r="L113" s="25"/>
      <c r="M113" s="23"/>
      <c r="N113" s="23"/>
    </row>
    <row r="114" spans="4:14" x14ac:dyDescent="0.3">
      <c r="D114" s="51" t="s">
        <v>190</v>
      </c>
      <c r="E114" s="55"/>
      <c r="F114" s="51" t="s">
        <v>204</v>
      </c>
      <c r="G114" s="52">
        <v>43361</v>
      </c>
      <c r="H114" s="53">
        <v>32931.089999999851</v>
      </c>
      <c r="I114" s="54">
        <v>341</v>
      </c>
      <c r="K114" s="25"/>
      <c r="L114" s="25"/>
      <c r="M114" s="23"/>
      <c r="N114" s="23"/>
    </row>
    <row r="115" spans="4:14" x14ac:dyDescent="0.3">
      <c r="D115" s="51" t="s">
        <v>83</v>
      </c>
      <c r="E115" s="55"/>
      <c r="F115" s="51" t="s">
        <v>204</v>
      </c>
      <c r="G115" s="52">
        <v>42453</v>
      </c>
      <c r="H115" s="53">
        <v>31401.56</v>
      </c>
      <c r="I115" s="54">
        <v>385</v>
      </c>
      <c r="K115" s="25"/>
      <c r="L115" s="25"/>
      <c r="M115" s="23"/>
      <c r="N115" s="23"/>
    </row>
    <row r="116" spans="4:14" x14ac:dyDescent="0.3">
      <c r="D116" s="51" t="s">
        <v>74</v>
      </c>
      <c r="E116" s="55"/>
      <c r="F116" s="51" t="s">
        <v>204</v>
      </c>
      <c r="G116" s="52">
        <v>42445</v>
      </c>
      <c r="H116" s="53">
        <v>31387.62</v>
      </c>
      <c r="I116" s="54">
        <v>36</v>
      </c>
      <c r="K116" s="25"/>
      <c r="L116" s="25"/>
      <c r="M116" s="23"/>
      <c r="N116" s="23"/>
    </row>
    <row r="117" spans="4:14" x14ac:dyDescent="0.3">
      <c r="D117" s="51" t="s">
        <v>216</v>
      </c>
      <c r="E117" s="55">
        <v>1</v>
      </c>
      <c r="F117" s="51" t="s">
        <v>204</v>
      </c>
      <c r="G117" s="52">
        <v>43847</v>
      </c>
      <c r="H117" s="53">
        <v>31343.95</v>
      </c>
      <c r="I117" s="54">
        <v>35</v>
      </c>
      <c r="K117" s="25"/>
      <c r="L117" s="25"/>
      <c r="M117" s="23"/>
      <c r="N117" s="23"/>
    </row>
    <row r="118" spans="4:14" x14ac:dyDescent="0.3">
      <c r="D118" s="51" t="s">
        <v>169</v>
      </c>
      <c r="E118" s="55"/>
      <c r="F118" s="51" t="s">
        <v>204</v>
      </c>
      <c r="G118" s="52">
        <v>43000</v>
      </c>
      <c r="H118" s="53">
        <v>31278.21</v>
      </c>
      <c r="I118" s="54">
        <v>403</v>
      </c>
      <c r="K118" s="25"/>
      <c r="L118" s="25"/>
      <c r="M118" s="23"/>
      <c r="N118" s="23"/>
    </row>
    <row r="119" spans="4:14" x14ac:dyDescent="0.3">
      <c r="D119" s="51" t="s">
        <v>55</v>
      </c>
      <c r="E119" s="55"/>
      <c r="F119" s="51" t="s">
        <v>204</v>
      </c>
      <c r="G119" s="52">
        <v>42144</v>
      </c>
      <c r="H119" s="53">
        <v>31189.88</v>
      </c>
      <c r="I119" s="54">
        <v>184</v>
      </c>
      <c r="K119" s="25"/>
      <c r="L119" s="25"/>
      <c r="M119" s="23"/>
      <c r="N119" s="23"/>
    </row>
    <row r="120" spans="4:14" x14ac:dyDescent="0.3">
      <c r="D120" s="51" t="s">
        <v>30</v>
      </c>
      <c r="E120" s="55"/>
      <c r="F120" s="51" t="s">
        <v>204</v>
      </c>
      <c r="G120" s="52">
        <v>41553</v>
      </c>
      <c r="H120" s="53">
        <v>29838.95</v>
      </c>
      <c r="I120" s="54">
        <v>33</v>
      </c>
      <c r="K120" s="25"/>
      <c r="L120" s="25"/>
      <c r="M120" s="23"/>
      <c r="N120" s="23"/>
    </row>
    <row r="121" spans="4:14" x14ac:dyDescent="0.3">
      <c r="D121" s="51" t="s">
        <v>89</v>
      </c>
      <c r="E121" s="55">
        <v>1</v>
      </c>
      <c r="F121" s="51" t="s">
        <v>204</v>
      </c>
      <c r="G121" s="52">
        <v>42465</v>
      </c>
      <c r="H121" s="53">
        <v>29265.25</v>
      </c>
      <c r="I121" s="54">
        <v>35</v>
      </c>
      <c r="K121" s="17"/>
      <c r="L121" s="25"/>
      <c r="M121" s="23"/>
      <c r="N121" s="23"/>
    </row>
    <row r="122" spans="4:14" x14ac:dyDescent="0.3">
      <c r="D122" s="51" t="s">
        <v>202</v>
      </c>
      <c r="E122" s="55"/>
      <c r="F122" s="51" t="s">
        <v>204</v>
      </c>
      <c r="G122" s="52">
        <v>43594</v>
      </c>
      <c r="H122" s="53">
        <v>27599.19000000001</v>
      </c>
      <c r="I122" s="54">
        <v>602</v>
      </c>
      <c r="K122" s="25"/>
      <c r="L122" s="25"/>
      <c r="M122" s="23"/>
      <c r="N122" s="23"/>
    </row>
    <row r="123" spans="4:14" x14ac:dyDescent="0.3">
      <c r="D123" s="51" t="s">
        <v>109</v>
      </c>
      <c r="E123" s="55"/>
      <c r="F123" s="51" t="s">
        <v>204</v>
      </c>
      <c r="G123" s="52">
        <v>42535</v>
      </c>
      <c r="H123" s="53">
        <v>27596.509999999838</v>
      </c>
      <c r="I123" s="54">
        <v>1455</v>
      </c>
      <c r="K123" s="17"/>
      <c r="L123" s="25"/>
      <c r="M123" s="23"/>
      <c r="N123" s="23"/>
    </row>
    <row r="124" spans="4:14" x14ac:dyDescent="0.3">
      <c r="D124" s="51" t="s">
        <v>66</v>
      </c>
      <c r="E124" s="55">
        <v>1</v>
      </c>
      <c r="F124" s="51" t="s">
        <v>204</v>
      </c>
      <c r="G124" s="52">
        <v>42345</v>
      </c>
      <c r="H124" s="53">
        <v>27247.01</v>
      </c>
      <c r="I124" s="54">
        <v>36</v>
      </c>
      <c r="K124" s="25"/>
      <c r="L124" s="25"/>
      <c r="M124" s="23"/>
      <c r="N124" s="23"/>
    </row>
    <row r="125" spans="4:14" x14ac:dyDescent="0.3">
      <c r="D125" s="51" t="s">
        <v>119</v>
      </c>
      <c r="E125" s="55"/>
      <c r="F125" s="51" t="s">
        <v>204</v>
      </c>
      <c r="G125" s="52">
        <v>42550</v>
      </c>
      <c r="H125" s="53">
        <v>27064.610000000019</v>
      </c>
      <c r="I125" s="54">
        <v>468</v>
      </c>
      <c r="K125" s="25"/>
      <c r="L125" s="25"/>
      <c r="M125" s="23"/>
      <c r="N125" s="23"/>
    </row>
    <row r="126" spans="4:14" x14ac:dyDescent="0.3">
      <c r="D126" s="51" t="s">
        <v>103</v>
      </c>
      <c r="E126" s="55"/>
      <c r="F126" s="51" t="s">
        <v>204</v>
      </c>
      <c r="G126" s="52">
        <v>42520</v>
      </c>
      <c r="H126" s="53">
        <v>26832.030000000021</v>
      </c>
      <c r="I126" s="54">
        <v>804</v>
      </c>
      <c r="K126" s="25"/>
      <c r="L126" s="25"/>
      <c r="M126" s="23"/>
      <c r="N126" s="23"/>
    </row>
    <row r="127" spans="4:14" x14ac:dyDescent="0.3">
      <c r="D127" s="51" t="s">
        <v>120</v>
      </c>
      <c r="E127" s="55"/>
      <c r="F127" s="51" t="s">
        <v>204</v>
      </c>
      <c r="G127" s="52">
        <v>42550</v>
      </c>
      <c r="H127" s="53">
        <v>26166.729999999981</v>
      </c>
      <c r="I127" s="54">
        <v>284</v>
      </c>
      <c r="K127" s="25"/>
      <c r="L127" s="25"/>
      <c r="M127" s="23"/>
      <c r="N127" s="23"/>
    </row>
    <row r="128" spans="4:14" x14ac:dyDescent="0.3">
      <c r="D128" s="51" t="s">
        <v>182</v>
      </c>
      <c r="E128" s="55">
        <v>1</v>
      </c>
      <c r="F128" s="51" t="s">
        <v>204</v>
      </c>
      <c r="G128" s="52">
        <v>43165</v>
      </c>
      <c r="H128" s="53">
        <v>25497.66</v>
      </c>
      <c r="I128" s="54">
        <v>298</v>
      </c>
      <c r="K128" s="25"/>
      <c r="L128" s="25"/>
      <c r="M128" s="23"/>
      <c r="N128" s="23"/>
    </row>
    <row r="129" spans="4:14" x14ac:dyDescent="0.3">
      <c r="D129" s="51" t="s">
        <v>80</v>
      </c>
      <c r="E129" s="55"/>
      <c r="F129" s="51" t="s">
        <v>204</v>
      </c>
      <c r="G129" s="52">
        <v>42451</v>
      </c>
      <c r="H129" s="53">
        <v>24726.75</v>
      </c>
      <c r="I129" s="54">
        <v>68</v>
      </c>
      <c r="K129" s="25"/>
      <c r="L129" s="25"/>
      <c r="M129" s="23"/>
      <c r="N129" s="23"/>
    </row>
    <row r="130" spans="4:14" x14ac:dyDescent="0.3">
      <c r="D130" s="51" t="s">
        <v>143</v>
      </c>
      <c r="E130" s="55"/>
      <c r="F130" s="51" t="s">
        <v>204</v>
      </c>
      <c r="G130" s="52">
        <v>42692</v>
      </c>
      <c r="H130" s="53">
        <v>24605.909999999989</v>
      </c>
      <c r="I130" s="54">
        <v>213</v>
      </c>
      <c r="K130" s="25"/>
      <c r="L130" s="25"/>
      <c r="M130" s="23"/>
      <c r="N130" s="23"/>
    </row>
    <row r="131" spans="4:14" x14ac:dyDescent="0.3">
      <c r="D131" s="51" t="s">
        <v>21</v>
      </c>
      <c r="E131" s="55">
        <v>1</v>
      </c>
      <c r="F131" s="51" t="s">
        <v>204</v>
      </c>
      <c r="G131" s="52">
        <v>42453</v>
      </c>
      <c r="H131" s="53">
        <v>24563.38</v>
      </c>
      <c r="I131" s="54">
        <v>30</v>
      </c>
      <c r="K131" s="25"/>
      <c r="L131" s="25"/>
      <c r="M131" s="23"/>
      <c r="N131" s="23"/>
    </row>
    <row r="132" spans="4:14" x14ac:dyDescent="0.3">
      <c r="D132" s="51" t="s">
        <v>72</v>
      </c>
      <c r="E132" s="55"/>
      <c r="F132" s="51" t="s">
        <v>204</v>
      </c>
      <c r="G132" s="52">
        <v>42445</v>
      </c>
      <c r="H132" s="53">
        <v>24107.799999999988</v>
      </c>
      <c r="I132" s="54">
        <v>397</v>
      </c>
      <c r="K132" s="25"/>
      <c r="L132" s="25"/>
      <c r="M132" s="23"/>
      <c r="N132" s="23"/>
    </row>
    <row r="133" spans="4:14" x14ac:dyDescent="0.3">
      <c r="D133" s="51" t="s">
        <v>121</v>
      </c>
      <c r="E133" s="55"/>
      <c r="F133" s="51" t="s">
        <v>204</v>
      </c>
      <c r="G133" s="52">
        <v>42550</v>
      </c>
      <c r="H133" s="53">
        <v>23971.94</v>
      </c>
      <c r="I133" s="54">
        <v>302</v>
      </c>
      <c r="K133" s="25"/>
      <c r="L133" s="25"/>
      <c r="M133" s="23"/>
      <c r="N133" s="23"/>
    </row>
    <row r="134" spans="4:14" x14ac:dyDescent="0.3">
      <c r="D134" s="51" t="s">
        <v>192</v>
      </c>
      <c r="E134" s="55">
        <v>1</v>
      </c>
      <c r="F134" s="51" t="s">
        <v>204</v>
      </c>
      <c r="G134" s="52">
        <v>43377</v>
      </c>
      <c r="H134" s="53">
        <v>23870.12999999999</v>
      </c>
      <c r="I134" s="54">
        <v>914</v>
      </c>
      <c r="K134" s="25"/>
      <c r="L134" s="25"/>
      <c r="M134" s="23"/>
      <c r="N134" s="23"/>
    </row>
    <row r="135" spans="4:14" x14ac:dyDescent="0.3">
      <c r="D135" s="51" t="s">
        <v>159</v>
      </c>
      <c r="E135" s="55">
        <v>1</v>
      </c>
      <c r="F135" s="51" t="s">
        <v>204</v>
      </c>
      <c r="G135" s="52">
        <v>42916</v>
      </c>
      <c r="H135" s="53">
        <v>23784.709999999988</v>
      </c>
      <c r="I135" s="54">
        <v>214</v>
      </c>
      <c r="K135" s="26"/>
      <c r="L135" s="25"/>
      <c r="M135" s="23"/>
      <c r="N135" s="23"/>
    </row>
    <row r="136" spans="4:14" x14ac:dyDescent="0.3">
      <c r="D136" s="51" t="s">
        <v>49</v>
      </c>
      <c r="E136" s="55"/>
      <c r="F136" s="51" t="s">
        <v>204</v>
      </c>
      <c r="G136" s="52">
        <v>41866</v>
      </c>
      <c r="H136" s="53">
        <v>23730</v>
      </c>
      <c r="I136" s="54">
        <v>30</v>
      </c>
      <c r="K136" s="25"/>
      <c r="L136" s="25"/>
      <c r="M136" s="23"/>
      <c r="N136" s="23"/>
    </row>
    <row r="137" spans="4:14" x14ac:dyDescent="0.3">
      <c r="D137" s="51" t="s">
        <v>123</v>
      </c>
      <c r="E137" s="55">
        <v>1</v>
      </c>
      <c r="F137" s="51" t="s">
        <v>204</v>
      </c>
      <c r="G137" s="52">
        <v>42550</v>
      </c>
      <c r="H137" s="53">
        <v>23166.78</v>
      </c>
      <c r="I137" s="54">
        <v>27</v>
      </c>
      <c r="K137" s="25"/>
      <c r="L137" s="25"/>
      <c r="M137" s="23"/>
      <c r="N137" s="23"/>
    </row>
    <row r="138" spans="4:14" x14ac:dyDescent="0.3">
      <c r="D138" s="51" t="s">
        <v>71</v>
      </c>
      <c r="E138" s="55"/>
      <c r="F138" s="51" t="s">
        <v>204</v>
      </c>
      <c r="G138" s="52">
        <v>42445</v>
      </c>
      <c r="H138" s="53">
        <v>23028.869999999992</v>
      </c>
      <c r="I138" s="54">
        <v>305</v>
      </c>
      <c r="K138" s="25"/>
      <c r="L138" s="25"/>
      <c r="M138" s="23"/>
      <c r="N138" s="23"/>
    </row>
    <row r="139" spans="4:14" x14ac:dyDescent="0.3">
      <c r="D139" s="51" t="s">
        <v>47</v>
      </c>
      <c r="E139" s="55"/>
      <c r="F139" s="51" t="s">
        <v>204</v>
      </c>
      <c r="G139" s="52">
        <v>41857</v>
      </c>
      <c r="H139" s="53">
        <v>22973.88</v>
      </c>
      <c r="I139" s="54">
        <v>66</v>
      </c>
      <c r="K139" s="25"/>
      <c r="L139" s="25"/>
      <c r="M139" s="23"/>
      <c r="N139" s="23"/>
    </row>
    <row r="140" spans="4:14" x14ac:dyDescent="0.3">
      <c r="D140" s="51" t="s">
        <v>144</v>
      </c>
      <c r="E140" s="55">
        <v>1</v>
      </c>
      <c r="F140" s="51" t="s">
        <v>204</v>
      </c>
      <c r="G140" s="52">
        <v>42692</v>
      </c>
      <c r="H140" s="53">
        <v>22863.839999999989</v>
      </c>
      <c r="I140" s="54">
        <v>98</v>
      </c>
      <c r="K140" s="25"/>
      <c r="L140" s="25"/>
      <c r="M140" s="23"/>
      <c r="N140" s="23"/>
    </row>
    <row r="141" spans="4:14" x14ac:dyDescent="0.3">
      <c r="D141" s="51" t="s">
        <v>56</v>
      </c>
      <c r="E141" s="55"/>
      <c r="F141" s="51" t="s">
        <v>204</v>
      </c>
      <c r="G141" s="52">
        <v>42144</v>
      </c>
      <c r="H141" s="53">
        <v>22210.92999999992</v>
      </c>
      <c r="I141" s="54">
        <v>650</v>
      </c>
      <c r="K141" s="25"/>
      <c r="L141" s="25"/>
      <c r="M141" s="23"/>
      <c r="N141" s="23"/>
    </row>
    <row r="142" spans="4:14" x14ac:dyDescent="0.3">
      <c r="D142" s="51" t="s">
        <v>25</v>
      </c>
      <c r="E142" s="55"/>
      <c r="F142" s="51" t="s">
        <v>204</v>
      </c>
      <c r="G142" s="52">
        <v>43265</v>
      </c>
      <c r="H142" s="53">
        <v>21785.13</v>
      </c>
      <c r="I142" s="54">
        <v>381</v>
      </c>
      <c r="K142" s="25"/>
      <c r="L142" s="25"/>
      <c r="M142" s="23"/>
      <c r="N142" s="23"/>
    </row>
    <row r="143" spans="4:14" x14ac:dyDescent="0.3">
      <c r="D143" s="51" t="s">
        <v>122</v>
      </c>
      <c r="E143" s="55">
        <v>1</v>
      </c>
      <c r="F143" s="51" t="s">
        <v>204</v>
      </c>
      <c r="G143" s="52">
        <v>42550</v>
      </c>
      <c r="H143" s="53">
        <v>21433.650000000009</v>
      </c>
      <c r="I143" s="54">
        <v>563</v>
      </c>
      <c r="K143" s="25"/>
      <c r="L143" s="25"/>
      <c r="M143" s="23"/>
      <c r="N143" s="23"/>
    </row>
    <row r="144" spans="4:14" x14ac:dyDescent="0.3">
      <c r="D144" s="51" t="s">
        <v>99</v>
      </c>
      <c r="E144" s="55">
        <v>1</v>
      </c>
      <c r="F144" s="51" t="s">
        <v>204</v>
      </c>
      <c r="G144" s="52">
        <v>42516</v>
      </c>
      <c r="H144" s="53">
        <v>21227.01</v>
      </c>
      <c r="I144" s="54">
        <v>30</v>
      </c>
      <c r="K144" s="25"/>
      <c r="L144" s="25"/>
      <c r="M144" s="23"/>
      <c r="N144" s="23"/>
    </row>
    <row r="145" spans="4:14" x14ac:dyDescent="0.3">
      <c r="D145" s="51" t="s">
        <v>594</v>
      </c>
      <c r="E145" s="55">
        <v>1</v>
      </c>
      <c r="F145" s="51" t="s">
        <v>204</v>
      </c>
      <c r="G145" s="52">
        <v>44077</v>
      </c>
      <c r="H145" s="53">
        <v>20326.810000000001</v>
      </c>
      <c r="I145" s="54">
        <v>330</v>
      </c>
      <c r="K145" s="25"/>
      <c r="L145" s="25"/>
      <c r="M145" s="23"/>
      <c r="N145" s="23"/>
    </row>
    <row r="146" spans="4:14" x14ac:dyDescent="0.3">
      <c r="D146" s="51" t="s">
        <v>176</v>
      </c>
      <c r="E146" s="55"/>
      <c r="F146" s="51" t="s">
        <v>204</v>
      </c>
      <c r="G146" s="52">
        <v>43097</v>
      </c>
      <c r="H146" s="53">
        <v>19808.15000000002</v>
      </c>
      <c r="I146" s="54">
        <v>1056</v>
      </c>
      <c r="K146" s="25"/>
      <c r="L146" s="25"/>
      <c r="M146" s="23"/>
      <c r="N146" s="23"/>
    </row>
    <row r="147" spans="4:14" x14ac:dyDescent="0.3">
      <c r="D147" s="51" t="s">
        <v>28</v>
      </c>
      <c r="E147" s="55"/>
      <c r="F147" s="51" t="s">
        <v>204</v>
      </c>
      <c r="G147" s="52">
        <v>41528</v>
      </c>
      <c r="H147" s="53">
        <v>19765.53</v>
      </c>
      <c r="I147" s="54">
        <v>38</v>
      </c>
      <c r="K147" s="25"/>
      <c r="L147" s="25"/>
      <c r="M147" s="23"/>
      <c r="N147" s="23"/>
    </row>
    <row r="148" spans="4:14" x14ac:dyDescent="0.3">
      <c r="D148" s="51" t="s">
        <v>46</v>
      </c>
      <c r="E148" s="55">
        <v>1</v>
      </c>
      <c r="F148" s="51" t="s">
        <v>204</v>
      </c>
      <c r="G148" s="52">
        <v>41809</v>
      </c>
      <c r="H148" s="53">
        <v>19676.64</v>
      </c>
      <c r="I148" s="54">
        <v>601</v>
      </c>
      <c r="K148" s="25"/>
      <c r="L148" s="25"/>
      <c r="M148" s="23"/>
      <c r="N148" s="23"/>
    </row>
    <row r="149" spans="4:14" x14ac:dyDescent="0.3">
      <c r="D149" s="51" t="s">
        <v>32</v>
      </c>
      <c r="E149" s="55">
        <v>1</v>
      </c>
      <c r="F149" s="51" t="s">
        <v>204</v>
      </c>
      <c r="G149" s="52">
        <v>41568</v>
      </c>
      <c r="H149" s="53">
        <v>18606.669999999998</v>
      </c>
      <c r="I149" s="54">
        <v>43</v>
      </c>
      <c r="K149" s="25"/>
      <c r="L149" s="25"/>
      <c r="M149" s="23"/>
      <c r="N149" s="23"/>
    </row>
    <row r="150" spans="4:14" x14ac:dyDescent="0.3">
      <c r="D150" s="51" t="s">
        <v>73</v>
      </c>
      <c r="E150" s="55">
        <v>1</v>
      </c>
      <c r="F150" s="51" t="s">
        <v>204</v>
      </c>
      <c r="G150" s="52">
        <v>42445</v>
      </c>
      <c r="H150" s="53">
        <v>18435.569999999989</v>
      </c>
      <c r="I150" s="54">
        <v>280</v>
      </c>
      <c r="K150" s="25"/>
      <c r="L150" s="25"/>
      <c r="M150" s="23"/>
      <c r="N150" s="23"/>
    </row>
    <row r="151" spans="4:14" x14ac:dyDescent="0.3">
      <c r="D151" s="51" t="s">
        <v>100</v>
      </c>
      <c r="E151" s="55"/>
      <c r="F151" s="51" t="s">
        <v>204</v>
      </c>
      <c r="G151" s="52">
        <v>42516</v>
      </c>
      <c r="H151" s="53">
        <v>17331.490000000002</v>
      </c>
      <c r="I151" s="54">
        <v>119</v>
      </c>
      <c r="K151" s="25"/>
      <c r="L151" s="25"/>
      <c r="M151" s="23"/>
      <c r="N151" s="23"/>
    </row>
    <row r="152" spans="4:14" x14ac:dyDescent="0.3">
      <c r="D152" s="51" t="s">
        <v>171</v>
      </c>
      <c r="E152" s="55"/>
      <c r="F152" s="51" t="s">
        <v>204</v>
      </c>
      <c r="G152" s="52">
        <v>43070</v>
      </c>
      <c r="H152" s="53">
        <v>16482.920000000009</v>
      </c>
      <c r="I152" s="54">
        <v>163</v>
      </c>
      <c r="K152" s="25"/>
      <c r="L152" s="25"/>
      <c r="M152" s="23"/>
      <c r="N152" s="23"/>
    </row>
    <row r="153" spans="4:14" x14ac:dyDescent="0.3">
      <c r="D153" s="51" t="s">
        <v>135</v>
      </c>
      <c r="E153" s="55"/>
      <c r="F153" s="51" t="s">
        <v>204</v>
      </c>
      <c r="G153" s="52">
        <v>42576</v>
      </c>
      <c r="H153" s="53">
        <v>16323.96</v>
      </c>
      <c r="I153" s="54">
        <v>402</v>
      </c>
      <c r="K153" s="25"/>
      <c r="L153" s="25"/>
      <c r="M153" s="23"/>
      <c r="N153" s="23"/>
    </row>
    <row r="154" spans="4:14" x14ac:dyDescent="0.3">
      <c r="D154" s="51" t="s">
        <v>59</v>
      </c>
      <c r="E154" s="55"/>
      <c r="F154" s="51" t="s">
        <v>204</v>
      </c>
      <c r="G154" s="52">
        <v>42298</v>
      </c>
      <c r="H154" s="53">
        <v>16225.81</v>
      </c>
      <c r="I154" s="54">
        <v>178</v>
      </c>
      <c r="K154" s="25"/>
      <c r="L154" s="25"/>
      <c r="M154" s="23"/>
      <c r="N154" s="23"/>
    </row>
    <row r="155" spans="4:14" x14ac:dyDescent="0.3">
      <c r="D155" s="51" t="s">
        <v>31</v>
      </c>
      <c r="E155" s="55"/>
      <c r="F155" s="51" t="s">
        <v>204</v>
      </c>
      <c r="G155" s="52">
        <v>41555</v>
      </c>
      <c r="H155" s="53">
        <v>15809.490000000011</v>
      </c>
      <c r="I155" s="54">
        <v>616</v>
      </c>
      <c r="K155" s="25"/>
      <c r="L155" s="25"/>
      <c r="M155" s="23"/>
      <c r="N155" s="23"/>
    </row>
    <row r="156" spans="4:14" x14ac:dyDescent="0.3">
      <c r="D156" s="51" t="s">
        <v>105</v>
      </c>
      <c r="E156" s="55"/>
      <c r="F156" s="51" t="s">
        <v>204</v>
      </c>
      <c r="G156" s="52">
        <v>42520</v>
      </c>
      <c r="H156" s="53">
        <v>15700.43</v>
      </c>
      <c r="I156" s="54">
        <v>375</v>
      </c>
      <c r="K156" s="25"/>
      <c r="L156" s="25"/>
      <c r="M156" s="23"/>
      <c r="N156" s="23"/>
    </row>
    <row r="157" spans="4:14" x14ac:dyDescent="0.3">
      <c r="D157" s="51" t="s">
        <v>104</v>
      </c>
      <c r="E157" s="55">
        <v>1</v>
      </c>
      <c r="F157" s="51" t="s">
        <v>204</v>
      </c>
      <c r="G157" s="52">
        <v>42520</v>
      </c>
      <c r="H157" s="53">
        <v>15344.15</v>
      </c>
      <c r="I157" s="54">
        <v>138</v>
      </c>
      <c r="K157" s="25"/>
      <c r="L157" s="25"/>
      <c r="M157" s="23"/>
      <c r="N157" s="23"/>
    </row>
    <row r="158" spans="4:14" x14ac:dyDescent="0.3">
      <c r="D158" s="51" t="s">
        <v>61</v>
      </c>
      <c r="E158" s="55"/>
      <c r="F158" s="51" t="s">
        <v>204</v>
      </c>
      <c r="G158" s="52">
        <v>42298</v>
      </c>
      <c r="H158" s="53">
        <v>14684.05999999999</v>
      </c>
      <c r="I158" s="54">
        <v>359</v>
      </c>
      <c r="K158" s="25"/>
      <c r="L158" s="25"/>
      <c r="M158" s="23"/>
      <c r="N158" s="23"/>
    </row>
    <row r="159" spans="4:14" x14ac:dyDescent="0.3">
      <c r="D159" s="51" t="s">
        <v>92</v>
      </c>
      <c r="E159" s="55">
        <v>1</v>
      </c>
      <c r="F159" s="51" t="s">
        <v>204</v>
      </c>
      <c r="G159" s="52">
        <v>42506</v>
      </c>
      <c r="H159" s="53">
        <v>14458.239999999991</v>
      </c>
      <c r="I159" s="54">
        <v>459</v>
      </c>
      <c r="K159" s="25"/>
      <c r="L159" s="25"/>
      <c r="M159" s="23"/>
      <c r="N159" s="23"/>
    </row>
    <row r="160" spans="4:14" x14ac:dyDescent="0.3">
      <c r="D160" s="51" t="s">
        <v>129</v>
      </c>
      <c r="E160" s="55"/>
      <c r="F160" s="51" t="s">
        <v>204</v>
      </c>
      <c r="G160" s="52">
        <v>42551</v>
      </c>
      <c r="H160" s="53">
        <v>13856.95000000001</v>
      </c>
      <c r="I160" s="54">
        <v>437</v>
      </c>
      <c r="K160" s="25"/>
      <c r="L160" s="25"/>
      <c r="M160" s="23"/>
      <c r="N160" s="23"/>
    </row>
    <row r="161" spans="3:18" x14ac:dyDescent="0.3">
      <c r="D161" s="51" t="s">
        <v>22</v>
      </c>
      <c r="E161" s="55"/>
      <c r="F161" s="51" t="s">
        <v>204</v>
      </c>
      <c r="G161" s="52">
        <v>43265</v>
      </c>
      <c r="H161" s="53">
        <v>12311.51000000002</v>
      </c>
      <c r="I161" s="54">
        <v>295</v>
      </c>
      <c r="K161" s="25"/>
      <c r="L161" s="25"/>
      <c r="M161" s="23"/>
      <c r="N161" s="23"/>
    </row>
    <row r="162" spans="3:18" s="17" customFormat="1" x14ac:dyDescent="0.3">
      <c r="C162" s="1"/>
      <c r="D162" s="51" t="s">
        <v>595</v>
      </c>
      <c r="E162" s="55">
        <v>1</v>
      </c>
      <c r="F162" s="51" t="s">
        <v>204</v>
      </c>
      <c r="G162" s="52">
        <v>43880</v>
      </c>
      <c r="H162" s="53">
        <v>12303</v>
      </c>
      <c r="I162" s="54">
        <v>19</v>
      </c>
      <c r="J162" s="1"/>
      <c r="K162" s="25"/>
      <c r="L162" s="25"/>
      <c r="M162" s="24"/>
      <c r="N162" s="24"/>
      <c r="O162" s="1"/>
      <c r="P162" s="1"/>
      <c r="R162" s="1"/>
    </row>
    <row r="163" spans="3:18" x14ac:dyDescent="0.3">
      <c r="D163" s="51" t="s">
        <v>180</v>
      </c>
      <c r="E163" s="55"/>
      <c r="F163" s="51" t="s">
        <v>204</v>
      </c>
      <c r="G163" s="52">
        <v>43138</v>
      </c>
      <c r="H163" s="53">
        <v>12081.320000000011</v>
      </c>
      <c r="I163" s="54">
        <v>186</v>
      </c>
      <c r="K163" s="25"/>
      <c r="L163" s="25"/>
      <c r="M163" s="23"/>
      <c r="N163" s="23"/>
    </row>
    <row r="164" spans="3:18" x14ac:dyDescent="0.3">
      <c r="D164" s="51" t="s">
        <v>93</v>
      </c>
      <c r="E164" s="55"/>
      <c r="F164" s="51" t="s">
        <v>204</v>
      </c>
      <c r="G164" s="52">
        <v>42506</v>
      </c>
      <c r="H164" s="53">
        <v>12074.71</v>
      </c>
      <c r="I164" s="54">
        <v>140</v>
      </c>
      <c r="K164" s="25"/>
      <c r="L164" s="25"/>
      <c r="M164" s="23"/>
      <c r="N164" s="23"/>
    </row>
    <row r="165" spans="3:18" x14ac:dyDescent="0.3">
      <c r="D165" s="51" t="s">
        <v>97</v>
      </c>
      <c r="E165" s="55"/>
      <c r="F165" s="51" t="s">
        <v>204</v>
      </c>
      <c r="G165" s="52">
        <v>42514</v>
      </c>
      <c r="H165" s="53">
        <v>10510.92</v>
      </c>
      <c r="I165" s="54">
        <v>13</v>
      </c>
      <c r="K165" s="25"/>
      <c r="L165" s="25"/>
      <c r="M165" s="23"/>
      <c r="N165" s="23"/>
    </row>
    <row r="166" spans="3:18" x14ac:dyDescent="0.3">
      <c r="D166" s="51" t="s">
        <v>35</v>
      </c>
      <c r="E166" s="55"/>
      <c r="F166" s="51" t="s">
        <v>204</v>
      </c>
      <c r="G166" s="52">
        <v>41738</v>
      </c>
      <c r="H166" s="53">
        <v>9912.1600000000908</v>
      </c>
      <c r="I166" s="54">
        <v>1166</v>
      </c>
      <c r="K166" s="25"/>
      <c r="L166" s="25"/>
      <c r="M166" s="23"/>
      <c r="N166" s="23"/>
    </row>
    <row r="167" spans="3:18" x14ac:dyDescent="0.3">
      <c r="D167" s="51" t="s">
        <v>214</v>
      </c>
      <c r="E167" s="55">
        <v>1</v>
      </c>
      <c r="F167" s="51" t="s">
        <v>204</v>
      </c>
      <c r="G167" s="52">
        <v>43741</v>
      </c>
      <c r="H167" s="53">
        <v>9571.07</v>
      </c>
      <c r="I167" s="54">
        <v>59</v>
      </c>
      <c r="K167" s="25"/>
      <c r="L167" s="25"/>
      <c r="M167" s="23"/>
      <c r="N167" s="23"/>
    </row>
    <row r="168" spans="3:18" x14ac:dyDescent="0.3">
      <c r="D168" s="51" t="s">
        <v>63</v>
      </c>
      <c r="E168" s="55"/>
      <c r="F168" s="51" t="s">
        <v>204</v>
      </c>
      <c r="G168" s="52">
        <v>42298</v>
      </c>
      <c r="H168" s="53">
        <v>9351.6300000000028</v>
      </c>
      <c r="I168" s="54">
        <v>183</v>
      </c>
      <c r="K168" s="25"/>
      <c r="L168" s="25"/>
      <c r="M168" s="23"/>
      <c r="N168" s="23"/>
    </row>
    <row r="169" spans="3:18" x14ac:dyDescent="0.3">
      <c r="D169" s="51" t="s">
        <v>211</v>
      </c>
      <c r="E169" s="55"/>
      <c r="F169" s="51" t="s">
        <v>204</v>
      </c>
      <c r="G169" s="52">
        <v>43851</v>
      </c>
      <c r="H169" s="53">
        <v>9256.77</v>
      </c>
      <c r="I169" s="54">
        <v>56</v>
      </c>
      <c r="K169" s="25"/>
      <c r="L169" s="25"/>
      <c r="M169" s="23"/>
      <c r="N169" s="23"/>
    </row>
    <row r="170" spans="3:18" x14ac:dyDescent="0.3">
      <c r="D170" s="51" t="s">
        <v>605</v>
      </c>
      <c r="E170" s="55"/>
      <c r="F170" s="51" t="s">
        <v>204</v>
      </c>
      <c r="G170" s="52">
        <v>44336</v>
      </c>
      <c r="H170" s="53">
        <v>9124.0100000000057</v>
      </c>
      <c r="I170" s="54">
        <v>171</v>
      </c>
      <c r="K170" s="25"/>
      <c r="L170" s="25"/>
      <c r="M170" s="23"/>
      <c r="N170" s="23"/>
    </row>
    <row r="171" spans="3:18" x14ac:dyDescent="0.3">
      <c r="D171" s="51" t="s">
        <v>51</v>
      </c>
      <c r="E171" s="55"/>
      <c r="F171" s="51" t="s">
        <v>204</v>
      </c>
      <c r="G171" s="52">
        <v>41975</v>
      </c>
      <c r="H171" s="53">
        <v>8780.4800000000014</v>
      </c>
      <c r="I171" s="54">
        <v>167</v>
      </c>
      <c r="K171" s="25"/>
      <c r="L171" s="25"/>
      <c r="M171" s="23"/>
      <c r="N171" s="23"/>
    </row>
    <row r="172" spans="3:18" x14ac:dyDescent="0.3">
      <c r="D172" s="51" t="s">
        <v>36</v>
      </c>
      <c r="E172" s="55"/>
      <c r="F172" s="51" t="s">
        <v>204</v>
      </c>
      <c r="G172" s="52">
        <v>41738</v>
      </c>
      <c r="H172" s="53">
        <v>7727.29</v>
      </c>
      <c r="I172" s="54">
        <v>86</v>
      </c>
      <c r="K172" s="25"/>
      <c r="L172" s="25"/>
      <c r="M172" s="23"/>
      <c r="N172" s="23"/>
    </row>
    <row r="173" spans="3:18" x14ac:dyDescent="0.3">
      <c r="D173" s="51" t="s">
        <v>153</v>
      </c>
      <c r="E173" s="55">
        <v>1</v>
      </c>
      <c r="F173" s="51" t="s">
        <v>204</v>
      </c>
      <c r="G173" s="52">
        <v>42762</v>
      </c>
      <c r="H173" s="53">
        <v>7470</v>
      </c>
      <c r="I173" s="54">
        <v>8</v>
      </c>
      <c r="K173" s="25"/>
      <c r="L173" s="25"/>
      <c r="M173" s="23"/>
      <c r="N173" s="23"/>
    </row>
    <row r="174" spans="3:18" x14ac:dyDescent="0.3">
      <c r="D174" s="51" t="s">
        <v>603</v>
      </c>
      <c r="E174" s="55"/>
      <c r="F174" s="51" t="s">
        <v>204</v>
      </c>
      <c r="G174" s="52">
        <v>44286</v>
      </c>
      <c r="H174" s="53">
        <v>7371.920000000001</v>
      </c>
      <c r="I174" s="54">
        <v>90</v>
      </c>
      <c r="K174" s="25"/>
      <c r="L174" s="25"/>
      <c r="M174" s="23"/>
      <c r="N174" s="23"/>
    </row>
    <row r="175" spans="3:18" x14ac:dyDescent="0.3">
      <c r="D175" s="51" t="s">
        <v>130</v>
      </c>
      <c r="E175" s="55"/>
      <c r="F175" s="51" t="s">
        <v>204</v>
      </c>
      <c r="G175" s="52">
        <v>42551</v>
      </c>
      <c r="H175" s="53">
        <v>7183.5399999999991</v>
      </c>
      <c r="I175" s="54">
        <v>79</v>
      </c>
      <c r="K175" s="25"/>
      <c r="L175" s="25"/>
      <c r="M175" s="23"/>
      <c r="N175" s="23"/>
    </row>
    <row r="176" spans="3:18" x14ac:dyDescent="0.3">
      <c r="D176" s="51" t="s">
        <v>187</v>
      </c>
      <c r="E176" s="55"/>
      <c r="F176" s="51" t="s">
        <v>204</v>
      </c>
      <c r="G176" s="52">
        <v>43341</v>
      </c>
      <c r="H176" s="53">
        <v>7122.0099999999984</v>
      </c>
      <c r="I176" s="54">
        <v>331</v>
      </c>
      <c r="K176" s="25"/>
      <c r="L176" s="25"/>
      <c r="M176" s="23"/>
      <c r="N176" s="23"/>
    </row>
    <row r="177" spans="4:14" x14ac:dyDescent="0.3">
      <c r="D177" s="51" t="s">
        <v>50</v>
      </c>
      <c r="E177" s="55"/>
      <c r="F177" s="51" t="s">
        <v>204</v>
      </c>
      <c r="G177" s="52">
        <v>41887</v>
      </c>
      <c r="H177" s="53">
        <v>6950.64</v>
      </c>
      <c r="I177" s="54">
        <v>8</v>
      </c>
      <c r="K177" s="25"/>
      <c r="L177" s="25"/>
      <c r="M177" s="23"/>
      <c r="N177" s="23"/>
    </row>
    <row r="178" spans="4:14" x14ac:dyDescent="0.3">
      <c r="D178" s="51" t="s">
        <v>110</v>
      </c>
      <c r="E178" s="55"/>
      <c r="F178" s="51" t="s">
        <v>204</v>
      </c>
      <c r="G178" s="52">
        <v>42535</v>
      </c>
      <c r="H178" s="53">
        <v>6789.75</v>
      </c>
      <c r="I178" s="54">
        <v>98</v>
      </c>
      <c r="K178" s="26"/>
      <c r="L178" s="25"/>
      <c r="M178" s="23"/>
      <c r="N178" s="23"/>
    </row>
    <row r="179" spans="4:14" x14ac:dyDescent="0.3">
      <c r="D179" s="51" t="s">
        <v>48</v>
      </c>
      <c r="E179" s="55"/>
      <c r="F179" s="51" t="s">
        <v>204</v>
      </c>
      <c r="G179" s="52">
        <v>41857</v>
      </c>
      <c r="H179" s="53">
        <v>6789.09</v>
      </c>
      <c r="I179" s="54">
        <v>106</v>
      </c>
      <c r="K179" s="25"/>
      <c r="L179" s="25"/>
      <c r="M179" s="23"/>
      <c r="N179" s="23"/>
    </row>
    <row r="180" spans="4:14" x14ac:dyDescent="0.3">
      <c r="D180" s="51" t="s">
        <v>107</v>
      </c>
      <c r="E180" s="55"/>
      <c r="F180" s="51" t="s">
        <v>204</v>
      </c>
      <c r="G180" s="52">
        <v>42520</v>
      </c>
      <c r="H180" s="53">
        <v>6584.0700000000043</v>
      </c>
      <c r="I180" s="54">
        <v>231</v>
      </c>
      <c r="K180" s="25"/>
      <c r="L180" s="25"/>
      <c r="M180" s="23"/>
      <c r="N180" s="23"/>
    </row>
    <row r="181" spans="4:14" x14ac:dyDescent="0.3">
      <c r="D181" s="51" t="s">
        <v>45</v>
      </c>
      <c r="E181" s="55"/>
      <c r="F181" s="51" t="s">
        <v>204</v>
      </c>
      <c r="G181" s="52">
        <v>41809</v>
      </c>
      <c r="H181" s="53">
        <v>6570.97</v>
      </c>
      <c r="I181" s="54">
        <v>20</v>
      </c>
      <c r="K181" s="25"/>
      <c r="L181" s="25"/>
      <c r="M181" s="23"/>
      <c r="N181" s="23"/>
    </row>
    <row r="182" spans="4:14" x14ac:dyDescent="0.3">
      <c r="D182" s="51" t="s">
        <v>96</v>
      </c>
      <c r="E182" s="55"/>
      <c r="F182" s="51" t="s">
        <v>204</v>
      </c>
      <c r="G182" s="52">
        <v>42507</v>
      </c>
      <c r="H182" s="53">
        <v>6560.1300000000156</v>
      </c>
      <c r="I182" s="54">
        <v>196</v>
      </c>
      <c r="K182" s="25"/>
      <c r="L182" s="25"/>
      <c r="M182" s="23"/>
      <c r="N182" s="23"/>
    </row>
    <row r="183" spans="4:14" x14ac:dyDescent="0.3">
      <c r="D183" s="51" t="s">
        <v>203</v>
      </c>
      <c r="E183" s="55"/>
      <c r="F183" s="51" t="s">
        <v>204</v>
      </c>
      <c r="G183" s="52">
        <v>43615</v>
      </c>
      <c r="H183" s="53">
        <v>6286.78</v>
      </c>
      <c r="I183" s="54">
        <v>7</v>
      </c>
      <c r="K183" s="25"/>
      <c r="L183" s="25"/>
      <c r="M183" s="23"/>
      <c r="N183" s="23"/>
    </row>
    <row r="184" spans="4:14" x14ac:dyDescent="0.3">
      <c r="D184" s="51" t="s">
        <v>210</v>
      </c>
      <c r="E184" s="55">
        <v>1</v>
      </c>
      <c r="F184" s="51" t="s">
        <v>204</v>
      </c>
      <c r="G184" s="52">
        <v>43851</v>
      </c>
      <c r="H184" s="53">
        <v>6100.029999999997</v>
      </c>
      <c r="I184" s="54">
        <v>101</v>
      </c>
      <c r="K184" s="25"/>
      <c r="L184" s="25"/>
      <c r="M184" s="23"/>
      <c r="N184" s="23"/>
    </row>
    <row r="185" spans="4:14" x14ac:dyDescent="0.3">
      <c r="D185" s="51" t="s">
        <v>124</v>
      </c>
      <c r="E185" s="55"/>
      <c r="F185" s="51" t="s">
        <v>204</v>
      </c>
      <c r="G185" s="52">
        <v>42550</v>
      </c>
      <c r="H185" s="53">
        <v>6045.2399999999989</v>
      </c>
      <c r="I185" s="54">
        <v>92</v>
      </c>
      <c r="K185" s="25"/>
      <c r="L185" s="25"/>
      <c r="M185" s="23"/>
      <c r="N185" s="23"/>
    </row>
    <row r="186" spans="4:14" x14ac:dyDescent="0.3">
      <c r="D186" s="51" t="s">
        <v>149</v>
      </c>
      <c r="E186" s="55"/>
      <c r="F186" s="51" t="s">
        <v>204</v>
      </c>
      <c r="G186" s="52">
        <v>42733</v>
      </c>
      <c r="H186" s="53">
        <v>5062.7400000000034</v>
      </c>
      <c r="I186" s="54">
        <v>354</v>
      </c>
      <c r="K186" s="25"/>
      <c r="L186" s="25"/>
      <c r="M186" s="23"/>
      <c r="N186" s="23"/>
    </row>
    <row r="187" spans="4:14" x14ac:dyDescent="0.3">
      <c r="D187" s="51" t="s">
        <v>607</v>
      </c>
      <c r="E187" s="55"/>
      <c r="F187" s="51" t="s">
        <v>204</v>
      </c>
      <c r="G187" s="52">
        <v>44426</v>
      </c>
      <c r="H187" s="53">
        <v>5008.43</v>
      </c>
      <c r="I187" s="54">
        <v>36</v>
      </c>
      <c r="K187" s="25"/>
      <c r="L187" s="25"/>
      <c r="M187" s="23"/>
      <c r="N187" s="23"/>
    </row>
    <row r="188" spans="4:14" x14ac:dyDescent="0.3">
      <c r="D188" s="51" t="s">
        <v>179</v>
      </c>
      <c r="E188" s="55">
        <v>1</v>
      </c>
      <c r="F188" s="51" t="s">
        <v>204</v>
      </c>
      <c r="G188" s="52">
        <v>43138</v>
      </c>
      <c r="H188" s="53">
        <v>4488.68</v>
      </c>
      <c r="I188" s="54">
        <v>5</v>
      </c>
      <c r="K188" s="25"/>
      <c r="L188" s="25"/>
      <c r="M188" s="23"/>
      <c r="N188" s="23"/>
    </row>
    <row r="189" spans="4:14" x14ac:dyDescent="0.3">
      <c r="D189" s="51" t="s">
        <v>150</v>
      </c>
      <c r="E189" s="55"/>
      <c r="F189" s="51" t="s">
        <v>204</v>
      </c>
      <c r="G189" s="52">
        <v>42733</v>
      </c>
      <c r="H189" s="53">
        <v>4118.3100000000004</v>
      </c>
      <c r="I189" s="54">
        <v>13</v>
      </c>
      <c r="K189" s="25"/>
      <c r="L189" s="25"/>
      <c r="M189" s="23"/>
      <c r="N189" s="23"/>
    </row>
    <row r="190" spans="4:14" x14ac:dyDescent="0.3">
      <c r="D190" s="51" t="s">
        <v>106</v>
      </c>
      <c r="E190" s="55"/>
      <c r="F190" s="51" t="s">
        <v>204</v>
      </c>
      <c r="G190" s="52">
        <v>42520</v>
      </c>
      <c r="H190" s="53">
        <v>4013.2799999999911</v>
      </c>
      <c r="I190" s="54">
        <v>126</v>
      </c>
      <c r="J190" s="4"/>
      <c r="K190" s="25"/>
      <c r="L190" s="25"/>
    </row>
    <row r="191" spans="4:14" x14ac:dyDescent="0.3">
      <c r="D191" s="51" t="s">
        <v>138</v>
      </c>
      <c r="E191" s="55">
        <v>1</v>
      </c>
      <c r="F191" s="51" t="s">
        <v>204</v>
      </c>
      <c r="G191" s="52">
        <v>42643</v>
      </c>
      <c r="H191" s="53">
        <v>3899.72</v>
      </c>
      <c r="I191" s="54">
        <v>6</v>
      </c>
      <c r="J191" s="4"/>
      <c r="K191" s="25"/>
      <c r="L191" s="25"/>
    </row>
    <row r="192" spans="4:14" x14ac:dyDescent="0.3">
      <c r="D192" s="51" t="s">
        <v>95</v>
      </c>
      <c r="E192" s="55">
        <v>1</v>
      </c>
      <c r="F192" s="51" t="s">
        <v>204</v>
      </c>
      <c r="G192" s="52">
        <v>42507</v>
      </c>
      <c r="H192" s="53">
        <v>3759.59</v>
      </c>
      <c r="I192" s="54">
        <v>11</v>
      </c>
      <c r="J192" s="4"/>
      <c r="K192" s="25"/>
      <c r="L192" s="25"/>
    </row>
    <row r="193" spans="3:12" x14ac:dyDescent="0.3">
      <c r="D193" s="51" t="s">
        <v>98</v>
      </c>
      <c r="E193" s="55"/>
      <c r="F193" s="51" t="s">
        <v>204</v>
      </c>
      <c r="G193" s="52">
        <v>42514</v>
      </c>
      <c r="H193" s="53">
        <v>3200</v>
      </c>
      <c r="I193" s="54">
        <v>10</v>
      </c>
      <c r="J193" s="4"/>
      <c r="K193" s="25"/>
      <c r="L193" s="25"/>
    </row>
    <row r="194" spans="3:12" x14ac:dyDescent="0.3">
      <c r="D194" s="51" t="s">
        <v>131</v>
      </c>
      <c r="E194" s="55">
        <v>1</v>
      </c>
      <c r="F194" s="51" t="s">
        <v>204</v>
      </c>
      <c r="G194" s="52">
        <v>42551</v>
      </c>
      <c r="H194" s="53">
        <v>3097.329999999999</v>
      </c>
      <c r="I194" s="54">
        <v>36</v>
      </c>
      <c r="J194" s="4"/>
      <c r="K194" s="25"/>
      <c r="L194" s="25"/>
    </row>
    <row r="195" spans="3:12" x14ac:dyDescent="0.3">
      <c r="D195" s="51" t="s">
        <v>209</v>
      </c>
      <c r="E195" s="55">
        <v>1</v>
      </c>
      <c r="F195" s="51" t="s">
        <v>204</v>
      </c>
      <c r="G195" s="52">
        <v>43810</v>
      </c>
      <c r="H195" s="53">
        <v>3042.82</v>
      </c>
      <c r="I195" s="54">
        <v>21</v>
      </c>
      <c r="J195" s="4"/>
      <c r="K195" s="25"/>
      <c r="L195" s="25"/>
    </row>
    <row r="196" spans="3:12" x14ac:dyDescent="0.3">
      <c r="D196" s="51" t="s">
        <v>62</v>
      </c>
      <c r="E196" s="55">
        <v>1</v>
      </c>
      <c r="F196" s="51" t="s">
        <v>204</v>
      </c>
      <c r="G196" s="52">
        <v>42298</v>
      </c>
      <c r="H196" s="53">
        <v>2942.82</v>
      </c>
      <c r="I196" s="54">
        <v>8</v>
      </c>
      <c r="J196" s="4"/>
      <c r="K196" s="25"/>
      <c r="L196" s="25"/>
    </row>
    <row r="197" spans="3:12" x14ac:dyDescent="0.3">
      <c r="D197" s="51" t="s">
        <v>156</v>
      </c>
      <c r="E197" s="55"/>
      <c r="F197" s="51" t="s">
        <v>204</v>
      </c>
      <c r="G197" s="52">
        <v>42832</v>
      </c>
      <c r="H197" s="53">
        <v>2917.2599999999989</v>
      </c>
      <c r="I197" s="54">
        <v>77</v>
      </c>
      <c r="J197" s="4"/>
      <c r="K197" s="25"/>
      <c r="L197" s="25"/>
    </row>
    <row r="198" spans="3:12" x14ac:dyDescent="0.3">
      <c r="D198" s="51" t="s">
        <v>54</v>
      </c>
      <c r="E198" s="55">
        <v>1</v>
      </c>
      <c r="F198" s="51" t="s">
        <v>204</v>
      </c>
      <c r="G198" s="52">
        <v>42094</v>
      </c>
      <c r="H198" s="53">
        <v>2640.34</v>
      </c>
      <c r="I198" s="54">
        <v>7</v>
      </c>
      <c r="J198" s="4"/>
      <c r="K198" s="25"/>
      <c r="L198" s="25"/>
    </row>
    <row r="199" spans="3:12" x14ac:dyDescent="0.3">
      <c r="D199" s="51" t="s">
        <v>84</v>
      </c>
      <c r="E199" s="55"/>
      <c r="F199" s="51" t="s">
        <v>204</v>
      </c>
      <c r="G199" s="52">
        <v>42453</v>
      </c>
      <c r="H199" s="53">
        <v>2446.6099999999992</v>
      </c>
      <c r="I199" s="54">
        <v>70</v>
      </c>
      <c r="J199" s="4"/>
      <c r="K199" s="25"/>
      <c r="L199" s="25"/>
    </row>
    <row r="200" spans="3:12" x14ac:dyDescent="0.3">
      <c r="D200" s="51" t="s">
        <v>81</v>
      </c>
      <c r="E200" s="55"/>
      <c r="F200" s="51" t="s">
        <v>204</v>
      </c>
      <c r="G200" s="52">
        <v>42451</v>
      </c>
      <c r="H200" s="53">
        <v>2240.4699999999998</v>
      </c>
      <c r="I200" s="54">
        <v>51</v>
      </c>
      <c r="J200" s="4"/>
      <c r="K200" s="25"/>
      <c r="L200" s="25"/>
    </row>
    <row r="201" spans="3:12" x14ac:dyDescent="0.3">
      <c r="D201" s="51" t="s">
        <v>94</v>
      </c>
      <c r="E201" s="55"/>
      <c r="F201" s="51" t="s">
        <v>204</v>
      </c>
      <c r="G201" s="52">
        <v>42506</v>
      </c>
      <c r="H201" s="53">
        <v>2138.690000000001</v>
      </c>
      <c r="I201" s="54">
        <v>85</v>
      </c>
      <c r="J201" s="4"/>
      <c r="K201" s="25"/>
      <c r="L201" s="25"/>
    </row>
    <row r="202" spans="3:12" x14ac:dyDescent="0.3">
      <c r="D202" s="51" t="s">
        <v>164</v>
      </c>
      <c r="E202" s="55">
        <v>1</v>
      </c>
      <c r="F202" s="51" t="s">
        <v>204</v>
      </c>
      <c r="G202" s="52">
        <v>42957</v>
      </c>
      <c r="H202" s="53">
        <v>2061.39</v>
      </c>
      <c r="I202" s="54">
        <v>3</v>
      </c>
      <c r="J202" s="4"/>
      <c r="K202" s="25"/>
      <c r="L202" s="25"/>
    </row>
    <row r="203" spans="3:12" x14ac:dyDescent="0.3">
      <c r="D203" s="51" t="s">
        <v>148</v>
      </c>
      <c r="E203" s="55">
        <v>1</v>
      </c>
      <c r="F203" s="51" t="s">
        <v>204</v>
      </c>
      <c r="G203" s="52">
        <v>42733</v>
      </c>
      <c r="H203" s="53">
        <v>1930.89</v>
      </c>
      <c r="I203" s="54">
        <v>78</v>
      </c>
      <c r="J203" s="4"/>
      <c r="K203" s="25"/>
      <c r="L203" s="25"/>
    </row>
    <row r="204" spans="3:12" x14ac:dyDescent="0.3">
      <c r="D204" s="51" t="s">
        <v>65</v>
      </c>
      <c r="E204" s="55"/>
      <c r="F204" s="51" t="s">
        <v>204</v>
      </c>
      <c r="G204" s="52">
        <v>42298</v>
      </c>
      <c r="H204" s="53">
        <v>1402.01</v>
      </c>
      <c r="I204" s="54">
        <v>2</v>
      </c>
      <c r="J204" s="4"/>
      <c r="K204" s="25"/>
      <c r="L204" s="25"/>
    </row>
    <row r="205" spans="3:12" x14ac:dyDescent="0.3">
      <c r="C205" s="5"/>
      <c r="D205" s="51" t="s">
        <v>41</v>
      </c>
      <c r="E205" s="55">
        <v>1</v>
      </c>
      <c r="F205" s="51" t="s">
        <v>204</v>
      </c>
      <c r="G205" s="52">
        <v>41779</v>
      </c>
      <c r="H205" s="53">
        <v>1319.3</v>
      </c>
      <c r="I205" s="54">
        <v>61</v>
      </c>
      <c r="J205" s="12"/>
      <c r="K205" s="25"/>
      <c r="L205" s="25"/>
    </row>
    <row r="206" spans="3:12" x14ac:dyDescent="0.3">
      <c r="C206" s="5"/>
      <c r="D206" s="51" t="s">
        <v>111</v>
      </c>
      <c r="E206" s="55"/>
      <c r="F206" s="51" t="s">
        <v>204</v>
      </c>
      <c r="G206" s="52">
        <v>42535</v>
      </c>
      <c r="H206" s="53">
        <v>1145.96</v>
      </c>
      <c r="I206" s="54">
        <v>54</v>
      </c>
      <c r="J206" s="12"/>
      <c r="K206" s="25"/>
      <c r="L206" s="25"/>
    </row>
    <row r="207" spans="3:12" x14ac:dyDescent="0.3">
      <c r="C207" s="5"/>
      <c r="D207" s="51" t="s">
        <v>64</v>
      </c>
      <c r="E207" s="55"/>
      <c r="F207" s="51" t="s">
        <v>204</v>
      </c>
      <c r="G207" s="52">
        <v>42298</v>
      </c>
      <c r="H207" s="53">
        <v>1131.56</v>
      </c>
      <c r="I207" s="54">
        <v>109</v>
      </c>
      <c r="J207" s="12"/>
      <c r="K207" s="25"/>
      <c r="L207" s="25"/>
    </row>
    <row r="208" spans="3:12" x14ac:dyDescent="0.3">
      <c r="C208" s="5"/>
      <c r="D208" s="51" t="s">
        <v>154</v>
      </c>
      <c r="E208" s="55"/>
      <c r="F208" s="51" t="s">
        <v>204</v>
      </c>
      <c r="G208" s="52">
        <v>42774</v>
      </c>
      <c r="H208" s="53">
        <v>1000</v>
      </c>
      <c r="I208" s="54">
        <v>1</v>
      </c>
      <c r="J208" s="12"/>
      <c r="K208" s="25"/>
      <c r="L208" s="25"/>
    </row>
    <row r="209" spans="3:12" x14ac:dyDescent="0.3">
      <c r="C209" s="5"/>
      <c r="D209" s="51" t="s">
        <v>215</v>
      </c>
      <c r="E209" s="55"/>
      <c r="F209" s="51" t="s">
        <v>204</v>
      </c>
      <c r="G209" s="52">
        <v>43755</v>
      </c>
      <c r="H209" s="53">
        <v>1000</v>
      </c>
      <c r="I209" s="54">
        <v>1</v>
      </c>
      <c r="J209" s="12"/>
      <c r="K209" s="25"/>
      <c r="L209" s="25"/>
    </row>
    <row r="210" spans="3:12" x14ac:dyDescent="0.3">
      <c r="C210" s="5"/>
      <c r="D210" s="51" t="s">
        <v>217</v>
      </c>
      <c r="E210" s="55"/>
      <c r="F210" s="51" t="s">
        <v>204</v>
      </c>
      <c r="G210" s="52">
        <v>44035</v>
      </c>
      <c r="H210" s="53">
        <v>674.84</v>
      </c>
      <c r="I210" s="54">
        <v>4</v>
      </c>
      <c r="J210" s="12"/>
      <c r="K210" s="25"/>
      <c r="L210" s="25"/>
    </row>
    <row r="211" spans="3:12" x14ac:dyDescent="0.3">
      <c r="C211" s="5"/>
      <c r="D211" s="51" t="s">
        <v>112</v>
      </c>
      <c r="E211" s="55"/>
      <c r="F211" s="51" t="s">
        <v>204</v>
      </c>
      <c r="G211" s="52">
        <v>42535</v>
      </c>
      <c r="H211" s="53">
        <v>433.76</v>
      </c>
      <c r="I211" s="54">
        <v>6</v>
      </c>
      <c r="J211" s="12"/>
      <c r="K211" s="25"/>
      <c r="L211" s="25"/>
    </row>
    <row r="212" spans="3:12" x14ac:dyDescent="0.3">
      <c r="D212" s="62" t="s">
        <v>85</v>
      </c>
      <c r="E212" s="63"/>
      <c r="F212" s="64" t="s">
        <v>204</v>
      </c>
      <c r="G212" s="52">
        <v>42453</v>
      </c>
      <c r="H212" s="62">
        <v>370</v>
      </c>
      <c r="I212" s="62">
        <v>2</v>
      </c>
      <c r="K212" s="17"/>
      <c r="L212" s="17"/>
    </row>
    <row r="213" spans="3:12" x14ac:dyDescent="0.3">
      <c r="D213" s="56" t="s">
        <v>212</v>
      </c>
      <c r="E213" s="57"/>
      <c r="F213" s="58"/>
      <c r="G213" s="59"/>
      <c r="H213" s="60">
        <f>SUM(H9:H212)</f>
        <v>55061411.989999428</v>
      </c>
      <c r="I213" s="61">
        <f>SUM(I9:I212)</f>
        <v>459271</v>
      </c>
      <c r="J213" s="43"/>
      <c r="K213" s="17"/>
      <c r="L213" s="17"/>
    </row>
    <row r="214" spans="3:12" x14ac:dyDescent="0.3">
      <c r="D214" s="44" t="s">
        <v>600</v>
      </c>
      <c r="E214" s="45"/>
      <c r="F214" s="46"/>
      <c r="G214" s="47"/>
      <c r="H214" s="48"/>
      <c r="I214" s="49">
        <v>426185</v>
      </c>
      <c r="K214" s="17"/>
      <c r="L214" s="17"/>
    </row>
    <row r="215" spans="3:12" x14ac:dyDescent="0.3">
      <c r="D215" s="5" t="s">
        <v>4</v>
      </c>
      <c r="E215" s="22"/>
      <c r="H215" s="4"/>
      <c r="I215" s="4"/>
    </row>
    <row r="216" spans="3:12" x14ac:dyDescent="0.3">
      <c r="D216" s="16" t="s">
        <v>195</v>
      </c>
      <c r="E216" s="21"/>
    </row>
    <row r="217" spans="3:12" x14ac:dyDescent="0.3">
      <c r="D217" s="16" t="s">
        <v>597</v>
      </c>
      <c r="E217" s="21"/>
    </row>
    <row r="218" spans="3:12" ht="27.75" customHeight="1" x14ac:dyDescent="0.3">
      <c r="D218" s="72" t="s">
        <v>598</v>
      </c>
      <c r="E218" s="72"/>
      <c r="F218" s="72"/>
      <c r="G218" s="72"/>
      <c r="H218" s="72"/>
      <c r="I218" s="72"/>
    </row>
    <row r="219" spans="3:12" x14ac:dyDescent="0.3">
      <c r="D219" s="5" t="s">
        <v>14</v>
      </c>
      <c r="E219" s="22"/>
    </row>
  </sheetData>
  <sortState ref="D9:I202">
    <sortCondition ref="G9:G202"/>
  </sortState>
  <dataConsolidate/>
  <customSheetViews>
    <customSheetView guid="{54D1B231-99FE-45D1-9CA6-4C062A8254AD}" showGridLines="0" showAutoFilter="1" state="hidden">
      <selection activeCell="C12" sqref="C12:H12"/>
      <pageMargins left="0.7" right="0.7" top="0.75" bottom="0.75" header="0.3" footer="0.3"/>
      <pageSetup orientation="portrait" r:id="rId1"/>
      <autoFilter ref="D8:I200">
        <sortState ref="D9:I192">
          <sortCondition ref="G8:G192"/>
        </sortState>
      </autoFilter>
    </customSheetView>
    <customSheetView guid="{78F72573-CDBA-4596-9EE6-521230658988}" showGridLines="0" showAutoFilter="1">
      <selection activeCell="B6" sqref="B6"/>
      <pageMargins left="0.7" right="0.7" top="0.75" bottom="0.75" header="0.3" footer="0.3"/>
      <pageSetup orientation="portrait" r:id="rId2"/>
      <autoFilter ref="D8:I200">
        <sortState ref="D9:I192">
          <sortCondition ref="G8:G192"/>
        </sortState>
      </autoFilter>
    </customSheetView>
  </customSheetViews>
  <mergeCells count="6">
    <mergeCell ref="D218:I218"/>
    <mergeCell ref="C2:J2"/>
    <mergeCell ref="C3:J3"/>
    <mergeCell ref="C4:J4"/>
    <mergeCell ref="C5:J5"/>
    <mergeCell ref="B6:D6"/>
  </mergeCells>
  <hyperlinks>
    <hyperlink ref="B6" location="Menú!A1" display="&lt;- Volver a índice"/>
  </hyperlinks>
  <pageMargins left="0.7" right="0.7" top="0.75" bottom="0.75" header="0.3" footer="0.3"/>
  <pageSetup orientation="portrait" r:id="rId3"/>
  <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17"/>
  <sheetViews>
    <sheetView topLeftCell="A10" zoomScale="120" zoomScaleNormal="120" workbookViewId="0">
      <selection activeCell="B23" sqref="B23:G25"/>
    </sheetView>
  </sheetViews>
  <sheetFormatPr baseColWidth="10" defaultColWidth="11.5546875" defaultRowHeight="13.8" x14ac:dyDescent="0.3"/>
  <cols>
    <col min="1" max="1" width="3.88671875" style="1" customWidth="1"/>
    <col min="2" max="2" width="23.33203125" style="1" customWidth="1"/>
    <col min="3" max="3" width="8.44140625" style="1" customWidth="1"/>
    <col min="4" max="4" width="14.6640625" style="1" bestFit="1" customWidth="1"/>
    <col min="5" max="5" width="14.109375" style="34" customWidth="1"/>
    <col min="6" max="6" width="20.109375" style="1" bestFit="1" customWidth="1"/>
    <col min="7" max="7" width="15.5546875" style="1" customWidth="1"/>
    <col min="8" max="8" width="15.109375" style="1" customWidth="1"/>
    <col min="9" max="9" width="13" style="1" customWidth="1"/>
    <col min="10" max="10" width="15.33203125" style="1" customWidth="1"/>
    <col min="11" max="11" width="14.33203125" style="1" bestFit="1" customWidth="1"/>
    <col min="12" max="12" width="13.6640625" style="1" customWidth="1"/>
    <col min="13" max="13" width="15.109375" style="1" bestFit="1" customWidth="1"/>
    <col min="14" max="14" width="11.5546875" style="1"/>
    <col min="15" max="15" width="20.5546875" style="1" bestFit="1" customWidth="1"/>
    <col min="16" max="16384" width="11.5546875" style="1"/>
  </cols>
  <sheetData>
    <row r="1" spans="4:5" x14ac:dyDescent="0.3">
      <c r="E1" s="1"/>
    </row>
    <row r="2" spans="4:5" x14ac:dyDescent="0.3">
      <c r="D2" s="5"/>
      <c r="E2" s="35"/>
    </row>
    <row r="3" spans="4:5" x14ac:dyDescent="0.3">
      <c r="D3" s="5"/>
      <c r="E3" s="35"/>
    </row>
    <row r="4" spans="4:5" x14ac:dyDescent="0.3">
      <c r="D4" s="5"/>
      <c r="E4" s="35"/>
    </row>
    <row r="5" spans="4:5" x14ac:dyDescent="0.3">
      <c r="D5" s="5"/>
      <c r="E5" s="35"/>
    </row>
    <row r="6" spans="4:5" x14ac:dyDescent="0.3">
      <c r="D6" s="5"/>
      <c r="E6" s="35"/>
    </row>
    <row r="7" spans="4:5" x14ac:dyDescent="0.3">
      <c r="D7" s="5"/>
      <c r="E7" s="35"/>
    </row>
    <row r="8" spans="4:5" x14ac:dyDescent="0.3">
      <c r="D8" s="5"/>
      <c r="E8" s="35"/>
    </row>
    <row r="9" spans="4:5" x14ac:dyDescent="0.3">
      <c r="D9" s="5"/>
      <c r="E9" s="35"/>
    </row>
    <row r="23" spans="1:18" x14ac:dyDescent="0.3">
      <c r="B23" s="5" t="s">
        <v>4</v>
      </c>
      <c r="C23" s="35"/>
      <c r="E23" s="1"/>
    </row>
    <row r="24" spans="1:18" x14ac:dyDescent="0.3">
      <c r="B24" s="72" t="s">
        <v>590</v>
      </c>
      <c r="C24" s="72"/>
      <c r="D24" s="72"/>
      <c r="E24" s="72"/>
      <c r="F24" s="72"/>
      <c r="G24" s="72"/>
    </row>
    <row r="25" spans="1:18" x14ac:dyDescent="0.3">
      <c r="B25" s="5" t="s">
        <v>14</v>
      </c>
      <c r="C25" s="35"/>
      <c r="E25" s="1"/>
    </row>
    <row r="27" spans="1:18" ht="14.4" x14ac:dyDescent="0.3">
      <c r="A27" t="s">
        <v>231</v>
      </c>
      <c r="B27" t="s">
        <v>232</v>
      </c>
      <c r="C27" t="s">
        <v>233</v>
      </c>
      <c r="D27" s="36" t="s">
        <v>234</v>
      </c>
      <c r="E27" s="36" t="s">
        <v>235</v>
      </c>
      <c r="F27" s="36" t="s">
        <v>236</v>
      </c>
      <c r="G27" s="36" t="s">
        <v>591</v>
      </c>
      <c r="H27" t="s">
        <v>237</v>
      </c>
      <c r="I27" t="s">
        <v>238</v>
      </c>
      <c r="J27" t="s">
        <v>239</v>
      </c>
      <c r="K27" t="s">
        <v>240</v>
      </c>
      <c r="L27" t="s">
        <v>241</v>
      </c>
      <c r="M27" t="s">
        <v>242</v>
      </c>
      <c r="N27" s="37" t="s">
        <v>243</v>
      </c>
      <c r="O27" t="s">
        <v>244</v>
      </c>
      <c r="P27" s="38" t="s">
        <v>245</v>
      </c>
      <c r="Q27" s="38" t="s">
        <v>246</v>
      </c>
      <c r="R27" s="38" t="s">
        <v>247</v>
      </c>
    </row>
    <row r="28" spans="1:18" x14ac:dyDescent="0.3">
      <c r="A28" t="s">
        <v>248</v>
      </c>
      <c r="B28" t="s">
        <v>21</v>
      </c>
      <c r="C28" t="s">
        <v>249</v>
      </c>
      <c r="D28" s="39">
        <v>42453</v>
      </c>
      <c r="E28" s="40">
        <f>YEAR(D28)</f>
        <v>2016</v>
      </c>
      <c r="F28" s="41">
        <f>MONTH(D28)</f>
        <v>3</v>
      </c>
      <c r="G28" s="36" t="str">
        <f>CONCATENATE(E28,-F28)</f>
        <v>2016-3</v>
      </c>
      <c r="H28" t="s">
        <v>222</v>
      </c>
      <c r="I28" s="36" t="s">
        <v>250</v>
      </c>
      <c r="J28" s="36">
        <v>43608</v>
      </c>
      <c r="K28" s="36">
        <v>43614</v>
      </c>
      <c r="L28">
        <v>108111.32</v>
      </c>
      <c r="M28" s="42">
        <v>24563.38</v>
      </c>
      <c r="N28" s="37">
        <v>0.22720451475386666</v>
      </c>
      <c r="O28">
        <v>24286.53</v>
      </c>
      <c r="P28">
        <f>NETWORKDAYS(D28,I28)</f>
        <v>817</v>
      </c>
      <c r="Q28">
        <f>NETWORKDAYS(I28,J28)</f>
        <v>10</v>
      </c>
      <c r="R28">
        <v>827</v>
      </c>
    </row>
    <row r="29" spans="1:18" x14ac:dyDescent="0.3">
      <c r="A29" t="s">
        <v>251</v>
      </c>
      <c r="B29" t="s">
        <v>94</v>
      </c>
      <c r="C29" t="s">
        <v>249</v>
      </c>
      <c r="D29" s="39">
        <v>42506</v>
      </c>
      <c r="E29" s="40">
        <f t="shared" ref="E29:E92" si="0">YEAR(D29)</f>
        <v>2016</v>
      </c>
      <c r="F29" s="41">
        <f t="shared" ref="F29:F92" si="1">MONTH(D29)</f>
        <v>5</v>
      </c>
      <c r="G29" s="36" t="str">
        <f t="shared" ref="G29:G92" si="2">CONCATENATE(E29,-F29)</f>
        <v>2016-5</v>
      </c>
      <c r="H29" t="s">
        <v>222</v>
      </c>
      <c r="I29" s="36" t="s">
        <v>252</v>
      </c>
      <c r="J29" s="36">
        <v>43326</v>
      </c>
      <c r="K29" s="36">
        <v>43339</v>
      </c>
      <c r="L29">
        <v>5859.1600000000053</v>
      </c>
      <c r="M29" s="42">
        <v>2138.69</v>
      </c>
      <c r="N29" s="37">
        <v>0.36501648700496286</v>
      </c>
      <c r="O29">
        <v>1319.4</v>
      </c>
      <c r="P29">
        <f t="shared" ref="P29:P92" si="3">NETWORKDAYS(D29,I29)</f>
        <v>573</v>
      </c>
      <c r="Q29">
        <f t="shared" ref="Q29:Q92" si="4">NETWORKDAYS(I29,J29)</f>
        <v>15</v>
      </c>
      <c r="R29">
        <v>588</v>
      </c>
    </row>
    <row r="30" spans="1:18" x14ac:dyDescent="0.3">
      <c r="A30" t="s">
        <v>253</v>
      </c>
      <c r="B30" t="s">
        <v>95</v>
      </c>
      <c r="C30" t="s">
        <v>249</v>
      </c>
      <c r="D30" s="39">
        <v>42507</v>
      </c>
      <c r="E30" s="40">
        <f t="shared" si="0"/>
        <v>2016</v>
      </c>
      <c r="F30" s="41">
        <f t="shared" si="1"/>
        <v>5</v>
      </c>
      <c r="G30" s="36" t="str">
        <f t="shared" si="2"/>
        <v>2016-5</v>
      </c>
      <c r="H30" t="s">
        <v>222</v>
      </c>
      <c r="I30" s="36" t="s">
        <v>254</v>
      </c>
      <c r="J30" s="36">
        <v>43231</v>
      </c>
      <c r="K30" s="36">
        <v>43241</v>
      </c>
      <c r="L30">
        <v>20032.919999999998</v>
      </c>
      <c r="M30" s="42">
        <v>3759.59</v>
      </c>
      <c r="N30" s="37">
        <v>0.18767059420194362</v>
      </c>
      <c r="O30">
        <v>3569.33</v>
      </c>
      <c r="P30">
        <f t="shared" si="3"/>
        <v>507</v>
      </c>
      <c r="Q30">
        <f t="shared" si="4"/>
        <v>13</v>
      </c>
      <c r="R30">
        <v>520</v>
      </c>
    </row>
    <row r="31" spans="1:18" x14ac:dyDescent="0.3">
      <c r="A31" t="s">
        <v>255</v>
      </c>
      <c r="B31" t="s">
        <v>27</v>
      </c>
      <c r="C31" t="s">
        <v>249</v>
      </c>
      <c r="D31" s="39">
        <v>41445</v>
      </c>
      <c r="E31" s="40">
        <f t="shared" si="0"/>
        <v>2013</v>
      </c>
      <c r="F31" s="41">
        <f t="shared" si="1"/>
        <v>6</v>
      </c>
      <c r="G31" s="36" t="str">
        <f t="shared" si="2"/>
        <v>2013-6</v>
      </c>
      <c r="H31" t="s">
        <v>222</v>
      </c>
      <c r="I31" s="36" t="s">
        <v>256</v>
      </c>
      <c r="J31" s="36">
        <v>42157</v>
      </c>
      <c r="K31" s="36">
        <v>42157</v>
      </c>
      <c r="L31">
        <v>849591.7800000225</v>
      </c>
      <c r="M31" s="42">
        <v>375376.18000000791</v>
      </c>
      <c r="N31" s="37">
        <v>0.44183122864018054</v>
      </c>
      <c r="O31">
        <v>303959.1700000019</v>
      </c>
      <c r="P31">
        <f t="shared" si="3"/>
        <v>492</v>
      </c>
      <c r="Q31">
        <f t="shared" si="4"/>
        <v>18</v>
      </c>
      <c r="R31">
        <v>510</v>
      </c>
    </row>
    <row r="32" spans="1:18" x14ac:dyDescent="0.3">
      <c r="A32" t="s">
        <v>257</v>
      </c>
      <c r="B32" t="s">
        <v>30</v>
      </c>
      <c r="C32" t="s">
        <v>249</v>
      </c>
      <c r="D32" s="39">
        <v>41553</v>
      </c>
      <c r="E32" s="40">
        <f t="shared" si="0"/>
        <v>2013</v>
      </c>
      <c r="F32" s="41">
        <f t="shared" si="1"/>
        <v>10</v>
      </c>
      <c r="G32" s="36" t="str">
        <f t="shared" si="2"/>
        <v>2013-10</v>
      </c>
      <c r="H32" t="s">
        <v>222</v>
      </c>
      <c r="I32" s="36" t="s">
        <v>258</v>
      </c>
      <c r="J32" s="36">
        <v>42265</v>
      </c>
      <c r="K32" s="36">
        <v>42265</v>
      </c>
      <c r="L32">
        <v>55219.37</v>
      </c>
      <c r="M32" s="42">
        <v>29838.95</v>
      </c>
      <c r="N32" s="37">
        <v>0.54037106906507626</v>
      </c>
      <c r="O32">
        <v>26023.3</v>
      </c>
      <c r="P32">
        <f t="shared" si="3"/>
        <v>488</v>
      </c>
      <c r="Q32">
        <f t="shared" si="4"/>
        <v>23</v>
      </c>
      <c r="R32">
        <v>511</v>
      </c>
    </row>
    <row r="33" spans="1:18" x14ac:dyDescent="0.3">
      <c r="A33" t="s">
        <v>259</v>
      </c>
      <c r="B33" t="s">
        <v>42</v>
      </c>
      <c r="C33" t="s">
        <v>249</v>
      </c>
      <c r="D33" s="39">
        <v>41787</v>
      </c>
      <c r="E33" s="40">
        <f t="shared" si="0"/>
        <v>2014</v>
      </c>
      <c r="F33" s="41">
        <f t="shared" si="1"/>
        <v>5</v>
      </c>
      <c r="G33" s="36" t="str">
        <f t="shared" si="2"/>
        <v>2014-5</v>
      </c>
      <c r="H33" t="s">
        <v>222</v>
      </c>
      <c r="I33" s="36" t="s">
        <v>260</v>
      </c>
      <c r="J33" s="36">
        <v>42403</v>
      </c>
      <c r="K33" s="36">
        <v>42405</v>
      </c>
      <c r="L33">
        <v>131452.22000000061</v>
      </c>
      <c r="M33" s="42">
        <v>77923.789999999397</v>
      </c>
      <c r="N33" s="37">
        <v>0.59279173832133858</v>
      </c>
      <c r="O33">
        <v>60707.809999999918</v>
      </c>
      <c r="P33">
        <f t="shared" si="3"/>
        <v>422</v>
      </c>
      <c r="Q33">
        <f t="shared" si="4"/>
        <v>20</v>
      </c>
      <c r="R33">
        <v>442</v>
      </c>
    </row>
    <row r="34" spans="1:18" x14ac:dyDescent="0.3">
      <c r="A34" t="s">
        <v>261</v>
      </c>
      <c r="B34" t="s">
        <v>28</v>
      </c>
      <c r="C34" t="s">
        <v>249</v>
      </c>
      <c r="D34" s="39">
        <v>41528</v>
      </c>
      <c r="E34" s="40">
        <f t="shared" si="0"/>
        <v>2013</v>
      </c>
      <c r="F34" s="41">
        <f t="shared" si="1"/>
        <v>9</v>
      </c>
      <c r="G34" s="36" t="str">
        <f t="shared" si="2"/>
        <v>2013-9</v>
      </c>
      <c r="H34" t="s">
        <v>222</v>
      </c>
      <c r="I34" s="36" t="s">
        <v>262</v>
      </c>
      <c r="J34" s="36">
        <v>42145</v>
      </c>
      <c r="K34" s="36">
        <v>42128</v>
      </c>
      <c r="L34">
        <v>24639.69999999999</v>
      </c>
      <c r="M34" s="42">
        <v>19765.53</v>
      </c>
      <c r="N34" s="37">
        <v>0.80218225059558379</v>
      </c>
      <c r="O34">
        <v>17450.96</v>
      </c>
      <c r="P34">
        <f t="shared" si="3"/>
        <v>405</v>
      </c>
      <c r="Q34">
        <f t="shared" si="4"/>
        <v>38</v>
      </c>
      <c r="R34">
        <v>443</v>
      </c>
    </row>
    <row r="35" spans="1:18" x14ac:dyDescent="0.3">
      <c r="A35" t="s">
        <v>263</v>
      </c>
      <c r="B35" t="s">
        <v>65</v>
      </c>
      <c r="C35" t="s">
        <v>249</v>
      </c>
      <c r="D35" s="39">
        <v>42298</v>
      </c>
      <c r="E35" s="40">
        <f t="shared" si="0"/>
        <v>2015</v>
      </c>
      <c r="F35" s="41">
        <f t="shared" si="1"/>
        <v>10</v>
      </c>
      <c r="G35" s="36" t="str">
        <f t="shared" si="2"/>
        <v>2015-10</v>
      </c>
      <c r="H35" t="s">
        <v>222</v>
      </c>
      <c r="I35" s="36" t="s">
        <v>264</v>
      </c>
      <c r="J35" s="36">
        <v>42870</v>
      </c>
      <c r="K35" s="36">
        <v>42877</v>
      </c>
      <c r="L35">
        <v>1402.01</v>
      </c>
      <c r="M35" s="42">
        <v>1402.01</v>
      </c>
      <c r="N35" s="37">
        <v>1</v>
      </c>
      <c r="O35">
        <v>1402.01</v>
      </c>
      <c r="P35">
        <f t="shared" si="3"/>
        <v>391</v>
      </c>
      <c r="Q35">
        <f t="shared" si="4"/>
        <v>19</v>
      </c>
      <c r="R35">
        <v>410</v>
      </c>
    </row>
    <row r="36" spans="1:18" x14ac:dyDescent="0.3">
      <c r="A36" t="s">
        <v>265</v>
      </c>
      <c r="B36" t="s">
        <v>70</v>
      </c>
      <c r="C36" t="s">
        <v>249</v>
      </c>
      <c r="D36" s="39">
        <v>42445</v>
      </c>
      <c r="E36" s="40">
        <f t="shared" si="0"/>
        <v>2016</v>
      </c>
      <c r="F36" s="41">
        <f t="shared" si="1"/>
        <v>3</v>
      </c>
      <c r="G36" s="36" t="str">
        <f t="shared" si="2"/>
        <v>2016-3</v>
      </c>
      <c r="H36" t="s">
        <v>222</v>
      </c>
      <c r="I36" s="36" t="s">
        <v>266</v>
      </c>
      <c r="J36" s="36">
        <v>42951</v>
      </c>
      <c r="K36" s="36">
        <v>42961</v>
      </c>
      <c r="L36">
        <v>218561.45000000249</v>
      </c>
      <c r="M36" s="42">
        <v>38973.300000000127</v>
      </c>
      <c r="N36" s="37">
        <v>0.17831735651460806</v>
      </c>
      <c r="O36">
        <v>31058.699999999801</v>
      </c>
      <c r="P36">
        <f t="shared" si="3"/>
        <v>348</v>
      </c>
      <c r="Q36">
        <f t="shared" si="4"/>
        <v>16</v>
      </c>
      <c r="R36">
        <v>364</v>
      </c>
    </row>
    <row r="37" spans="1:18" x14ac:dyDescent="0.3">
      <c r="A37" t="s">
        <v>267</v>
      </c>
      <c r="B37" t="s">
        <v>26</v>
      </c>
      <c r="C37" t="s">
        <v>249</v>
      </c>
      <c r="D37" s="39">
        <v>41437</v>
      </c>
      <c r="E37" s="40">
        <f t="shared" si="0"/>
        <v>2013</v>
      </c>
      <c r="F37" s="41">
        <f t="shared" si="1"/>
        <v>6</v>
      </c>
      <c r="G37" s="36" t="str">
        <f t="shared" si="2"/>
        <v>2013-6</v>
      </c>
      <c r="H37" t="s">
        <v>222</v>
      </c>
      <c r="I37" s="36" t="s">
        <v>268</v>
      </c>
      <c r="J37" s="36">
        <v>41915</v>
      </c>
      <c r="K37" s="36">
        <v>41915</v>
      </c>
      <c r="L37">
        <v>107885727.6300077</v>
      </c>
      <c r="M37" s="42">
        <v>9925782.4899999946</v>
      </c>
      <c r="N37" s="37">
        <v>9.2002739454474458E-2</v>
      </c>
      <c r="O37">
        <v>8829878.2300000433</v>
      </c>
      <c r="P37">
        <f t="shared" si="3"/>
        <v>342</v>
      </c>
      <c r="Q37">
        <f t="shared" si="4"/>
        <v>2</v>
      </c>
      <c r="R37">
        <v>344</v>
      </c>
    </row>
    <row r="38" spans="1:18" x14ac:dyDescent="0.3">
      <c r="A38" t="s">
        <v>269</v>
      </c>
      <c r="B38" t="s">
        <v>32</v>
      </c>
      <c r="C38" t="s">
        <v>249</v>
      </c>
      <c r="D38" s="39">
        <v>41568</v>
      </c>
      <c r="E38" s="40">
        <f t="shared" si="0"/>
        <v>2013</v>
      </c>
      <c r="F38" s="41">
        <f t="shared" si="1"/>
        <v>10</v>
      </c>
      <c r="G38" s="36" t="str">
        <f t="shared" si="2"/>
        <v>2013-10</v>
      </c>
      <c r="H38" t="s">
        <v>222</v>
      </c>
      <c r="I38" s="36" t="s">
        <v>270</v>
      </c>
      <c r="J38" s="36">
        <v>42067</v>
      </c>
      <c r="K38" s="36">
        <v>42067</v>
      </c>
      <c r="L38">
        <v>60773.899999999972</v>
      </c>
      <c r="M38" s="42">
        <v>18606.669999999991</v>
      </c>
      <c r="N38" s="37">
        <v>0.30616218475365248</v>
      </c>
      <c r="O38">
        <v>17486.61</v>
      </c>
      <c r="P38">
        <f t="shared" si="3"/>
        <v>339</v>
      </c>
      <c r="Q38">
        <f t="shared" si="4"/>
        <v>20</v>
      </c>
      <c r="R38">
        <v>359</v>
      </c>
    </row>
    <row r="39" spans="1:18" x14ac:dyDescent="0.3">
      <c r="A39" t="s">
        <v>271</v>
      </c>
      <c r="B39" t="s">
        <v>66</v>
      </c>
      <c r="C39" t="s">
        <v>249</v>
      </c>
      <c r="D39" s="39">
        <v>42345</v>
      </c>
      <c r="E39" s="40">
        <f t="shared" si="0"/>
        <v>2015</v>
      </c>
      <c r="F39" s="41">
        <f t="shared" si="1"/>
        <v>12</v>
      </c>
      <c r="G39" s="36" t="str">
        <f t="shared" si="2"/>
        <v>2015-12</v>
      </c>
      <c r="H39" t="s">
        <v>222</v>
      </c>
      <c r="I39" s="36" t="s">
        <v>272</v>
      </c>
      <c r="J39" s="36">
        <v>42845</v>
      </c>
      <c r="K39" s="36">
        <v>42857</v>
      </c>
      <c r="L39">
        <v>37182.370000000003</v>
      </c>
      <c r="M39" s="42">
        <v>27247.01</v>
      </c>
      <c r="N39" s="37">
        <v>0.73279379447840454</v>
      </c>
      <c r="O39">
        <v>27247.01</v>
      </c>
      <c r="P39">
        <f t="shared" si="3"/>
        <v>338</v>
      </c>
      <c r="Q39">
        <f t="shared" si="4"/>
        <v>22</v>
      </c>
      <c r="R39">
        <v>360</v>
      </c>
    </row>
    <row r="40" spans="1:18" x14ac:dyDescent="0.3">
      <c r="A40" t="s">
        <v>273</v>
      </c>
      <c r="B40" t="s">
        <v>100</v>
      </c>
      <c r="C40" t="s">
        <v>249</v>
      </c>
      <c r="D40" s="39">
        <v>42516</v>
      </c>
      <c r="E40" s="40">
        <f t="shared" si="0"/>
        <v>2016</v>
      </c>
      <c r="F40" s="41">
        <f t="shared" si="1"/>
        <v>5</v>
      </c>
      <c r="G40" s="36" t="str">
        <f t="shared" si="2"/>
        <v>2016-5</v>
      </c>
      <c r="H40" t="s">
        <v>222</v>
      </c>
      <c r="I40" s="36" t="s">
        <v>274</v>
      </c>
      <c r="J40" s="36">
        <v>42997</v>
      </c>
      <c r="K40" s="36">
        <v>43018</v>
      </c>
      <c r="L40">
        <v>37384.369999999981</v>
      </c>
      <c r="M40" s="42">
        <v>17331.490000000009</v>
      </c>
      <c r="N40" s="37">
        <v>0.46360256973703229</v>
      </c>
      <c r="O40">
        <v>13403.92</v>
      </c>
      <c r="P40">
        <f t="shared" si="3"/>
        <v>336</v>
      </c>
      <c r="Q40">
        <f t="shared" si="4"/>
        <v>9</v>
      </c>
      <c r="R40">
        <v>345</v>
      </c>
    </row>
    <row r="41" spans="1:18" x14ac:dyDescent="0.3">
      <c r="A41" t="s">
        <v>275</v>
      </c>
      <c r="B41" t="s">
        <v>60</v>
      </c>
      <c r="C41" t="s">
        <v>249</v>
      </c>
      <c r="D41" s="39">
        <v>42298</v>
      </c>
      <c r="E41" s="40">
        <f t="shared" si="0"/>
        <v>2015</v>
      </c>
      <c r="F41" s="41">
        <f t="shared" si="1"/>
        <v>10</v>
      </c>
      <c r="G41" s="36" t="str">
        <f t="shared" si="2"/>
        <v>2015-10</v>
      </c>
      <c r="H41" t="s">
        <v>222</v>
      </c>
      <c r="I41" s="36" t="s">
        <v>276</v>
      </c>
      <c r="J41" s="36">
        <v>42762</v>
      </c>
      <c r="K41" s="36">
        <v>42786</v>
      </c>
      <c r="L41">
        <v>67199.499999999956</v>
      </c>
      <c r="M41" s="42">
        <v>41115.07</v>
      </c>
      <c r="N41" s="37">
        <v>0.61183595116035128</v>
      </c>
      <c r="O41">
        <v>33361.89</v>
      </c>
      <c r="P41">
        <f t="shared" si="3"/>
        <v>324</v>
      </c>
      <c r="Q41">
        <f t="shared" si="4"/>
        <v>10</v>
      </c>
      <c r="R41">
        <v>334</v>
      </c>
    </row>
    <row r="42" spans="1:18" x14ac:dyDescent="0.3">
      <c r="A42" t="s">
        <v>277</v>
      </c>
      <c r="B42" t="s">
        <v>29</v>
      </c>
      <c r="C42" t="s">
        <v>249</v>
      </c>
      <c r="D42" s="39">
        <v>41530</v>
      </c>
      <c r="E42" s="40">
        <f t="shared" si="0"/>
        <v>2013</v>
      </c>
      <c r="F42" s="41">
        <f t="shared" si="1"/>
        <v>9</v>
      </c>
      <c r="G42" s="36" t="str">
        <f t="shared" si="2"/>
        <v>2013-9</v>
      </c>
      <c r="H42" t="s">
        <v>222</v>
      </c>
      <c r="I42" s="36" t="s">
        <v>278</v>
      </c>
      <c r="J42" s="36">
        <v>42037</v>
      </c>
      <c r="K42" s="36">
        <v>42037</v>
      </c>
      <c r="L42">
        <v>304574.88000000012</v>
      </c>
      <c r="M42" s="42">
        <v>258993.3899999999</v>
      </c>
      <c r="N42" s="37">
        <v>0.85034389572771008</v>
      </c>
      <c r="O42">
        <v>250864.7</v>
      </c>
      <c r="P42">
        <f t="shared" si="3"/>
        <v>318</v>
      </c>
      <c r="Q42">
        <f t="shared" si="4"/>
        <v>45</v>
      </c>
      <c r="R42">
        <v>363</v>
      </c>
    </row>
    <row r="43" spans="1:18" x14ac:dyDescent="0.3">
      <c r="A43" t="s">
        <v>279</v>
      </c>
      <c r="B43" t="s">
        <v>49</v>
      </c>
      <c r="C43" t="s">
        <v>249</v>
      </c>
      <c r="D43" s="39">
        <v>41866</v>
      </c>
      <c r="E43" s="40">
        <f t="shared" si="0"/>
        <v>2014</v>
      </c>
      <c r="F43" s="41">
        <f t="shared" si="1"/>
        <v>8</v>
      </c>
      <c r="G43" s="36" t="str">
        <f t="shared" si="2"/>
        <v>2014-8</v>
      </c>
      <c r="H43" t="s">
        <v>222</v>
      </c>
      <c r="I43" s="36" t="s">
        <v>280</v>
      </c>
      <c r="J43" s="36">
        <v>42335</v>
      </c>
      <c r="K43" s="36">
        <v>42335</v>
      </c>
      <c r="L43">
        <v>23825</v>
      </c>
      <c r="M43" s="42">
        <v>23730</v>
      </c>
      <c r="N43" s="37">
        <v>0.99601259181532009</v>
      </c>
      <c r="O43">
        <v>23725</v>
      </c>
      <c r="P43">
        <f t="shared" si="3"/>
        <v>314</v>
      </c>
      <c r="Q43">
        <f t="shared" si="4"/>
        <v>23</v>
      </c>
      <c r="R43">
        <v>337</v>
      </c>
    </row>
    <row r="44" spans="1:18" x14ac:dyDescent="0.3">
      <c r="A44" t="s">
        <v>281</v>
      </c>
      <c r="B44" t="s">
        <v>31</v>
      </c>
      <c r="C44" t="s">
        <v>249</v>
      </c>
      <c r="D44" s="39">
        <v>41555</v>
      </c>
      <c r="E44" s="40">
        <f t="shared" si="0"/>
        <v>2013</v>
      </c>
      <c r="F44" s="41">
        <f t="shared" si="1"/>
        <v>10</v>
      </c>
      <c r="G44" s="36" t="str">
        <f t="shared" si="2"/>
        <v>2013-10</v>
      </c>
      <c r="H44" t="s">
        <v>222</v>
      </c>
      <c r="I44" s="36" t="s">
        <v>282</v>
      </c>
      <c r="J44" s="36">
        <v>42020</v>
      </c>
      <c r="K44" s="36">
        <v>42020</v>
      </c>
      <c r="L44">
        <v>27336.89999999998</v>
      </c>
      <c r="M44" s="42">
        <v>15809.49</v>
      </c>
      <c r="N44" s="37">
        <v>0.57832051183565114</v>
      </c>
      <c r="O44">
        <v>12152.67</v>
      </c>
      <c r="P44">
        <f t="shared" si="3"/>
        <v>311</v>
      </c>
      <c r="Q44">
        <f t="shared" si="4"/>
        <v>24</v>
      </c>
      <c r="R44">
        <v>335</v>
      </c>
    </row>
    <row r="45" spans="1:18" x14ac:dyDescent="0.3">
      <c r="A45" t="s">
        <v>283</v>
      </c>
      <c r="B45" t="s">
        <v>24</v>
      </c>
      <c r="C45" t="s">
        <v>249</v>
      </c>
      <c r="D45" s="39">
        <v>43138</v>
      </c>
      <c r="E45" s="40">
        <f t="shared" si="0"/>
        <v>2018</v>
      </c>
      <c r="F45" s="41">
        <f t="shared" si="1"/>
        <v>2</v>
      </c>
      <c r="G45" s="36" t="str">
        <f t="shared" si="2"/>
        <v>2018-2</v>
      </c>
      <c r="H45" t="s">
        <v>222</v>
      </c>
      <c r="I45" s="36" t="s">
        <v>284</v>
      </c>
      <c r="J45" s="36">
        <v>43585</v>
      </c>
      <c r="K45" s="36">
        <v>43598</v>
      </c>
      <c r="L45">
        <v>58380.990000000224</v>
      </c>
      <c r="M45" s="42">
        <v>47552.100000000057</v>
      </c>
      <c r="N45" s="37">
        <v>0.81451342294811846</v>
      </c>
      <c r="O45">
        <v>44844.929999999993</v>
      </c>
      <c r="P45">
        <f t="shared" si="3"/>
        <v>314</v>
      </c>
      <c r="Q45">
        <f t="shared" si="4"/>
        <v>7</v>
      </c>
      <c r="R45">
        <v>321</v>
      </c>
    </row>
    <row r="46" spans="1:18" ht="14.7" customHeight="1" x14ac:dyDescent="0.3">
      <c r="A46" t="s">
        <v>285</v>
      </c>
      <c r="B46" t="s">
        <v>41</v>
      </c>
      <c r="C46" t="s">
        <v>249</v>
      </c>
      <c r="D46" s="39">
        <v>41779</v>
      </c>
      <c r="E46" s="40">
        <f t="shared" si="0"/>
        <v>2014</v>
      </c>
      <c r="F46" s="41">
        <f t="shared" si="1"/>
        <v>5</v>
      </c>
      <c r="G46" s="36" t="str">
        <f t="shared" si="2"/>
        <v>2014-5</v>
      </c>
      <c r="H46" t="s">
        <v>222</v>
      </c>
      <c r="I46" s="36" t="s">
        <v>286</v>
      </c>
      <c r="J46" s="36">
        <v>42195</v>
      </c>
      <c r="K46" s="36">
        <v>42198</v>
      </c>
      <c r="L46">
        <v>3553.6000000000008</v>
      </c>
      <c r="M46" s="42">
        <v>1319.3</v>
      </c>
      <c r="N46" s="37">
        <v>0.37125731652408817</v>
      </c>
      <c r="O46">
        <v>410.98</v>
      </c>
      <c r="P46">
        <f t="shared" si="3"/>
        <v>278</v>
      </c>
      <c r="Q46">
        <f t="shared" si="4"/>
        <v>22</v>
      </c>
      <c r="R46">
        <v>300</v>
      </c>
    </row>
    <row r="47" spans="1:18" x14ac:dyDescent="0.3">
      <c r="A47" t="s">
        <v>287</v>
      </c>
      <c r="B47" t="s">
        <v>33</v>
      </c>
      <c r="C47" t="s">
        <v>249</v>
      </c>
      <c r="D47" s="39">
        <v>41666</v>
      </c>
      <c r="E47" s="40">
        <f t="shared" si="0"/>
        <v>2014</v>
      </c>
      <c r="F47" s="41">
        <f t="shared" si="1"/>
        <v>1</v>
      </c>
      <c r="G47" s="36" t="str">
        <f t="shared" si="2"/>
        <v>2014-1</v>
      </c>
      <c r="H47" t="s">
        <v>222</v>
      </c>
      <c r="I47" s="36" t="s">
        <v>288</v>
      </c>
      <c r="J47" s="36">
        <v>42065</v>
      </c>
      <c r="K47" s="36">
        <v>42069</v>
      </c>
      <c r="L47">
        <v>37705.93</v>
      </c>
      <c r="M47" s="42">
        <v>37705.93</v>
      </c>
      <c r="N47" s="37">
        <v>1</v>
      </c>
      <c r="O47">
        <v>37705.93</v>
      </c>
      <c r="P47">
        <f t="shared" si="3"/>
        <v>268</v>
      </c>
      <c r="Q47">
        <f t="shared" si="4"/>
        <v>19</v>
      </c>
      <c r="R47">
        <v>287</v>
      </c>
    </row>
    <row r="48" spans="1:18" x14ac:dyDescent="0.3">
      <c r="A48" t="s">
        <v>289</v>
      </c>
      <c r="B48" t="s">
        <v>129</v>
      </c>
      <c r="C48" t="s">
        <v>249</v>
      </c>
      <c r="D48" s="39">
        <v>42551</v>
      </c>
      <c r="E48" s="40">
        <f t="shared" si="0"/>
        <v>2016</v>
      </c>
      <c r="F48" s="41">
        <f t="shared" si="1"/>
        <v>6</v>
      </c>
      <c r="G48" s="36" t="str">
        <f t="shared" si="2"/>
        <v>2016-6</v>
      </c>
      <c r="H48" t="s">
        <v>222</v>
      </c>
      <c r="I48" s="36" t="s">
        <v>290</v>
      </c>
      <c r="J48" s="36">
        <v>42944</v>
      </c>
      <c r="K48" s="36">
        <v>42961</v>
      </c>
      <c r="L48">
        <v>27092.550000000039</v>
      </c>
      <c r="M48" s="42">
        <v>13856.95000000001</v>
      </c>
      <c r="N48" s="37">
        <v>0.51146717455536628</v>
      </c>
      <c r="O48">
        <v>11291.18</v>
      </c>
      <c r="P48">
        <f t="shared" si="3"/>
        <v>269</v>
      </c>
      <c r="Q48">
        <f t="shared" si="4"/>
        <v>14</v>
      </c>
      <c r="R48">
        <v>283</v>
      </c>
    </row>
    <row r="49" spans="1:18" x14ac:dyDescent="0.3">
      <c r="A49" t="s">
        <v>291</v>
      </c>
      <c r="B49" t="s">
        <v>99</v>
      </c>
      <c r="C49" t="s">
        <v>249</v>
      </c>
      <c r="D49" s="39">
        <v>42516</v>
      </c>
      <c r="E49" s="40">
        <f t="shared" si="0"/>
        <v>2016</v>
      </c>
      <c r="F49" s="41">
        <f t="shared" si="1"/>
        <v>5</v>
      </c>
      <c r="G49" s="36" t="str">
        <f t="shared" si="2"/>
        <v>2016-5</v>
      </c>
      <c r="H49" t="s">
        <v>222</v>
      </c>
      <c r="I49" s="36" t="s">
        <v>292</v>
      </c>
      <c r="J49" s="36">
        <v>42891</v>
      </c>
      <c r="K49" s="36">
        <v>42912</v>
      </c>
      <c r="L49">
        <v>67740.52</v>
      </c>
      <c r="M49" s="42">
        <v>21227.01</v>
      </c>
      <c r="N49" s="37">
        <v>0.31335764768265723</v>
      </c>
      <c r="O49">
        <v>21227.01</v>
      </c>
      <c r="P49">
        <f t="shared" si="3"/>
        <v>256</v>
      </c>
      <c r="Q49">
        <f t="shared" si="4"/>
        <v>13</v>
      </c>
      <c r="R49">
        <v>269</v>
      </c>
    </row>
    <row r="50" spans="1:18" x14ac:dyDescent="0.3">
      <c r="A50" t="s">
        <v>293</v>
      </c>
      <c r="B50" t="s">
        <v>104</v>
      </c>
      <c r="C50" t="s">
        <v>249</v>
      </c>
      <c r="D50" s="39">
        <v>42520</v>
      </c>
      <c r="E50" s="40">
        <f t="shared" si="0"/>
        <v>2016</v>
      </c>
      <c r="F50" s="41">
        <f t="shared" si="1"/>
        <v>5</v>
      </c>
      <c r="G50" s="36" t="str">
        <f t="shared" si="2"/>
        <v>2016-5</v>
      </c>
      <c r="H50" t="s">
        <v>222</v>
      </c>
      <c r="I50" s="36" t="s">
        <v>294</v>
      </c>
      <c r="J50" s="36">
        <v>42891</v>
      </c>
      <c r="K50" s="36">
        <v>42919</v>
      </c>
      <c r="L50">
        <v>40924.660000000003</v>
      </c>
      <c r="M50" s="42">
        <v>15344.150000000011</v>
      </c>
      <c r="N50" s="37">
        <v>0.37493652971093733</v>
      </c>
      <c r="O50">
        <v>11528.67</v>
      </c>
      <c r="P50">
        <f t="shared" si="3"/>
        <v>250</v>
      </c>
      <c r="Q50">
        <f t="shared" si="4"/>
        <v>17</v>
      </c>
      <c r="R50">
        <v>267</v>
      </c>
    </row>
    <row r="51" spans="1:18" x14ac:dyDescent="0.3">
      <c r="A51" t="s">
        <v>295</v>
      </c>
      <c r="B51" t="s">
        <v>76</v>
      </c>
      <c r="C51" t="s">
        <v>249</v>
      </c>
      <c r="D51" s="39">
        <v>42450</v>
      </c>
      <c r="E51" s="40">
        <f t="shared" si="0"/>
        <v>2016</v>
      </c>
      <c r="F51" s="41">
        <f t="shared" si="1"/>
        <v>3</v>
      </c>
      <c r="G51" s="36" t="str">
        <f t="shared" si="2"/>
        <v>2016-3</v>
      </c>
      <c r="H51" t="s">
        <v>222</v>
      </c>
      <c r="I51" s="36" t="s">
        <v>296</v>
      </c>
      <c r="J51" s="36">
        <v>42808</v>
      </c>
      <c r="K51" s="36">
        <v>42821</v>
      </c>
      <c r="L51">
        <v>617415.14999999851</v>
      </c>
      <c r="M51" s="42">
        <v>84061.830000000016</v>
      </c>
      <c r="N51" s="37">
        <v>0.13615122660984302</v>
      </c>
      <c r="O51">
        <v>79824.339999999982</v>
      </c>
      <c r="P51">
        <f t="shared" si="3"/>
        <v>240</v>
      </c>
      <c r="Q51">
        <f t="shared" si="4"/>
        <v>18</v>
      </c>
      <c r="R51">
        <v>258</v>
      </c>
    </row>
    <row r="52" spans="1:18" x14ac:dyDescent="0.3">
      <c r="A52" t="s">
        <v>297</v>
      </c>
      <c r="B52" t="s">
        <v>93</v>
      </c>
      <c r="C52" t="s">
        <v>249</v>
      </c>
      <c r="D52" s="39">
        <v>42506</v>
      </c>
      <c r="E52" s="40">
        <f t="shared" si="0"/>
        <v>2016</v>
      </c>
      <c r="F52" s="41">
        <f t="shared" si="1"/>
        <v>5</v>
      </c>
      <c r="G52" s="36" t="str">
        <f t="shared" si="2"/>
        <v>2016-5</v>
      </c>
      <c r="H52" t="s">
        <v>222</v>
      </c>
      <c r="I52" s="36" t="s">
        <v>298</v>
      </c>
      <c r="J52" s="36">
        <v>42865</v>
      </c>
      <c r="K52" s="36">
        <v>42898</v>
      </c>
      <c r="L52">
        <v>17735.05</v>
      </c>
      <c r="M52" s="42">
        <v>12074.71</v>
      </c>
      <c r="N52" s="37">
        <v>0.68083879098170008</v>
      </c>
      <c r="O52">
        <v>10848.89</v>
      </c>
      <c r="P52">
        <f t="shared" si="3"/>
        <v>242</v>
      </c>
      <c r="Q52">
        <f t="shared" si="4"/>
        <v>17</v>
      </c>
      <c r="R52">
        <v>259</v>
      </c>
    </row>
    <row r="53" spans="1:18" x14ac:dyDescent="0.3">
      <c r="A53" t="s">
        <v>299</v>
      </c>
      <c r="B53" t="s">
        <v>22</v>
      </c>
      <c r="C53" t="s">
        <v>249</v>
      </c>
      <c r="D53" s="39">
        <v>43265</v>
      </c>
      <c r="E53" s="40">
        <f t="shared" si="0"/>
        <v>2018</v>
      </c>
      <c r="F53" s="41">
        <f t="shared" si="1"/>
        <v>6</v>
      </c>
      <c r="G53" s="36" t="str">
        <f t="shared" si="2"/>
        <v>2018-6</v>
      </c>
      <c r="H53" t="s">
        <v>222</v>
      </c>
      <c r="I53" s="36" t="s">
        <v>300</v>
      </c>
      <c r="J53" s="36">
        <v>43607</v>
      </c>
      <c r="K53" s="36">
        <v>43619</v>
      </c>
      <c r="L53">
        <v>87499.779999999155</v>
      </c>
      <c r="M53" s="42">
        <v>12311.51000000002</v>
      </c>
      <c r="N53" s="37">
        <v>0.14070332519693352</v>
      </c>
      <c r="O53">
        <v>7236.829999999999</v>
      </c>
      <c r="P53">
        <f t="shared" si="3"/>
        <v>240</v>
      </c>
      <c r="Q53">
        <f t="shared" si="4"/>
        <v>6</v>
      </c>
      <c r="R53">
        <v>246</v>
      </c>
    </row>
    <row r="54" spans="1:18" x14ac:dyDescent="0.3">
      <c r="A54" t="s">
        <v>301</v>
      </c>
      <c r="B54" t="s">
        <v>25</v>
      </c>
      <c r="C54" t="s">
        <v>249</v>
      </c>
      <c r="D54" s="39">
        <v>43265</v>
      </c>
      <c r="E54" s="40">
        <f t="shared" si="0"/>
        <v>2018</v>
      </c>
      <c r="F54" s="41">
        <f t="shared" si="1"/>
        <v>6</v>
      </c>
      <c r="G54" s="36" t="str">
        <f t="shared" si="2"/>
        <v>2018-6</v>
      </c>
      <c r="H54" t="s">
        <v>222</v>
      </c>
      <c r="I54" s="36" t="s">
        <v>302</v>
      </c>
      <c r="J54" s="36">
        <v>43607</v>
      </c>
      <c r="K54" s="36">
        <v>43619</v>
      </c>
      <c r="L54">
        <v>57139.989999999918</v>
      </c>
      <c r="M54" s="42">
        <v>21785.130000000019</v>
      </c>
      <c r="N54" s="37">
        <v>0.38125890466554246</v>
      </c>
      <c r="O54">
        <v>14796.8</v>
      </c>
      <c r="P54">
        <f t="shared" si="3"/>
        <v>239</v>
      </c>
      <c r="Q54">
        <f t="shared" si="4"/>
        <v>7</v>
      </c>
      <c r="R54">
        <v>246</v>
      </c>
    </row>
    <row r="55" spans="1:18" x14ac:dyDescent="0.3">
      <c r="A55" t="s">
        <v>303</v>
      </c>
      <c r="B55" t="s">
        <v>92</v>
      </c>
      <c r="C55" t="s">
        <v>249</v>
      </c>
      <c r="D55" s="39">
        <v>42506</v>
      </c>
      <c r="E55" s="40">
        <f t="shared" si="0"/>
        <v>2016</v>
      </c>
      <c r="F55" s="41">
        <f t="shared" si="1"/>
        <v>5</v>
      </c>
      <c r="G55" s="36" t="str">
        <f t="shared" si="2"/>
        <v>2016-5</v>
      </c>
      <c r="H55" t="s">
        <v>222</v>
      </c>
      <c r="I55" s="36" t="s">
        <v>304</v>
      </c>
      <c r="J55" s="36">
        <v>42846</v>
      </c>
      <c r="K55" s="36">
        <v>42870</v>
      </c>
      <c r="L55">
        <v>33761.529999999962</v>
      </c>
      <c r="M55" s="42">
        <v>14458.239999999991</v>
      </c>
      <c r="N55" s="37">
        <v>0.4282459947757109</v>
      </c>
      <c r="O55">
        <v>9957.3799999999992</v>
      </c>
      <c r="P55">
        <f t="shared" si="3"/>
        <v>232</v>
      </c>
      <c r="Q55">
        <f t="shared" si="4"/>
        <v>14</v>
      </c>
      <c r="R55">
        <v>246</v>
      </c>
    </row>
    <row r="56" spans="1:18" x14ac:dyDescent="0.3">
      <c r="A56" t="s">
        <v>305</v>
      </c>
      <c r="B56" t="s">
        <v>78</v>
      </c>
      <c r="C56" t="s">
        <v>249</v>
      </c>
      <c r="D56" s="39">
        <v>42451</v>
      </c>
      <c r="E56" s="40">
        <f t="shared" si="0"/>
        <v>2016</v>
      </c>
      <c r="F56" s="41">
        <f t="shared" si="1"/>
        <v>3</v>
      </c>
      <c r="G56" s="36" t="str">
        <f t="shared" si="2"/>
        <v>2016-3</v>
      </c>
      <c r="H56" t="s">
        <v>222</v>
      </c>
      <c r="I56" s="36" t="s">
        <v>306</v>
      </c>
      <c r="J56" s="36">
        <v>42780</v>
      </c>
      <c r="K56" s="36">
        <v>42807</v>
      </c>
      <c r="L56">
        <v>94103.240000000034</v>
      </c>
      <c r="M56" s="42">
        <v>83722.140000000043</v>
      </c>
      <c r="N56" s="37">
        <v>0.88968392586695222</v>
      </c>
      <c r="O56">
        <v>82174.810000000012</v>
      </c>
      <c r="P56">
        <f t="shared" si="3"/>
        <v>229</v>
      </c>
      <c r="Q56">
        <f t="shared" si="4"/>
        <v>8</v>
      </c>
      <c r="R56">
        <v>237</v>
      </c>
    </row>
    <row r="57" spans="1:18" x14ac:dyDescent="0.3">
      <c r="A57" t="s">
        <v>307</v>
      </c>
      <c r="B57" t="s">
        <v>34</v>
      </c>
      <c r="C57" t="s">
        <v>249</v>
      </c>
      <c r="D57" s="39">
        <v>41724</v>
      </c>
      <c r="E57" s="40">
        <f t="shared" si="0"/>
        <v>2014</v>
      </c>
      <c r="F57" s="41">
        <f t="shared" si="1"/>
        <v>3</v>
      </c>
      <c r="G57" s="36" t="str">
        <f t="shared" si="2"/>
        <v>2014-3</v>
      </c>
      <c r="H57" t="s">
        <v>222</v>
      </c>
      <c r="I57" s="36" t="s">
        <v>288</v>
      </c>
      <c r="J57" s="36">
        <v>42069</v>
      </c>
      <c r="K57" s="36">
        <v>42069</v>
      </c>
      <c r="L57">
        <v>128616.07</v>
      </c>
      <c r="M57" s="42">
        <v>118158.18</v>
      </c>
      <c r="N57" s="37">
        <v>0.91868908760779255</v>
      </c>
      <c r="O57">
        <v>116661.5900000001</v>
      </c>
      <c r="P57">
        <f t="shared" si="3"/>
        <v>226</v>
      </c>
      <c r="Q57">
        <f t="shared" si="4"/>
        <v>23</v>
      </c>
      <c r="R57">
        <v>249</v>
      </c>
    </row>
    <row r="58" spans="1:18" x14ac:dyDescent="0.3">
      <c r="A58" t="s">
        <v>308</v>
      </c>
      <c r="B58" t="s">
        <v>90</v>
      </c>
      <c r="C58" t="s">
        <v>249</v>
      </c>
      <c r="D58" s="39">
        <v>42488</v>
      </c>
      <c r="E58" s="40">
        <f t="shared" si="0"/>
        <v>2016</v>
      </c>
      <c r="F58" s="41">
        <f t="shared" si="1"/>
        <v>4</v>
      </c>
      <c r="G58" s="36" t="str">
        <f t="shared" si="2"/>
        <v>2016-4</v>
      </c>
      <c r="H58" t="s">
        <v>222</v>
      </c>
      <c r="I58" s="36" t="s">
        <v>309</v>
      </c>
      <c r="J58" s="36">
        <v>42815</v>
      </c>
      <c r="K58" s="36">
        <v>42849</v>
      </c>
      <c r="L58">
        <v>145916.18</v>
      </c>
      <c r="M58" s="42">
        <v>38143.47</v>
      </c>
      <c r="N58" s="37">
        <v>0.26140671994017389</v>
      </c>
      <c r="O58">
        <v>38143.47</v>
      </c>
      <c r="P58">
        <f t="shared" si="3"/>
        <v>215</v>
      </c>
      <c r="Q58">
        <f t="shared" si="4"/>
        <v>20</v>
      </c>
      <c r="R58">
        <v>235</v>
      </c>
    </row>
    <row r="59" spans="1:18" x14ac:dyDescent="0.3">
      <c r="A59" t="s">
        <v>310</v>
      </c>
      <c r="B59" t="s">
        <v>96</v>
      </c>
      <c r="C59" t="s">
        <v>249</v>
      </c>
      <c r="D59" s="39">
        <v>42507</v>
      </c>
      <c r="E59" s="40">
        <f t="shared" si="0"/>
        <v>2016</v>
      </c>
      <c r="F59" s="41">
        <f t="shared" si="1"/>
        <v>5</v>
      </c>
      <c r="G59" s="36" t="str">
        <f t="shared" si="2"/>
        <v>2016-5</v>
      </c>
      <c r="H59" t="s">
        <v>222</v>
      </c>
      <c r="I59" s="36" t="s">
        <v>311</v>
      </c>
      <c r="J59" s="36">
        <v>42822</v>
      </c>
      <c r="K59" s="36">
        <v>42842</v>
      </c>
      <c r="L59">
        <v>12056.290000000041</v>
      </c>
      <c r="M59" s="42">
        <v>6560.1300000000138</v>
      </c>
      <c r="N59" s="37">
        <v>0.54412509984414703</v>
      </c>
      <c r="O59">
        <v>4559.2000000000016</v>
      </c>
      <c r="P59">
        <f t="shared" si="3"/>
        <v>217</v>
      </c>
      <c r="Q59">
        <f t="shared" si="4"/>
        <v>10</v>
      </c>
      <c r="R59">
        <v>227</v>
      </c>
    </row>
    <row r="60" spans="1:18" x14ac:dyDescent="0.3">
      <c r="A60" t="s">
        <v>312</v>
      </c>
      <c r="B60" t="s">
        <v>124</v>
      </c>
      <c r="C60" t="s">
        <v>249</v>
      </c>
      <c r="D60" s="39">
        <v>42550</v>
      </c>
      <c r="E60" s="40">
        <f t="shared" si="0"/>
        <v>2016</v>
      </c>
      <c r="F60" s="41">
        <f t="shared" si="1"/>
        <v>6</v>
      </c>
      <c r="G60" s="36" t="str">
        <f t="shared" si="2"/>
        <v>2016-6</v>
      </c>
      <c r="H60" t="s">
        <v>222</v>
      </c>
      <c r="I60" s="36" t="s">
        <v>313</v>
      </c>
      <c r="J60" s="36">
        <v>42866</v>
      </c>
      <c r="K60" s="36">
        <v>42884</v>
      </c>
      <c r="L60">
        <v>12090.48</v>
      </c>
      <c r="M60" s="42">
        <v>6045.2400000000016</v>
      </c>
      <c r="N60" s="37">
        <v>0.50000000000000011</v>
      </c>
      <c r="O60">
        <v>3207.17</v>
      </c>
      <c r="P60">
        <f t="shared" si="3"/>
        <v>209</v>
      </c>
      <c r="Q60">
        <f t="shared" si="4"/>
        <v>19</v>
      </c>
      <c r="R60">
        <v>228</v>
      </c>
    </row>
    <row r="61" spans="1:18" x14ac:dyDescent="0.3">
      <c r="A61" t="s">
        <v>314</v>
      </c>
      <c r="B61" t="s">
        <v>102</v>
      </c>
      <c r="C61" t="s">
        <v>249</v>
      </c>
      <c r="D61" s="39">
        <v>42520</v>
      </c>
      <c r="E61" s="40">
        <f t="shared" si="0"/>
        <v>2016</v>
      </c>
      <c r="F61" s="41">
        <f t="shared" si="1"/>
        <v>5</v>
      </c>
      <c r="G61" s="36" t="str">
        <f t="shared" si="2"/>
        <v>2016-5</v>
      </c>
      <c r="H61" t="s">
        <v>222</v>
      </c>
      <c r="I61" s="36" t="s">
        <v>315</v>
      </c>
      <c r="J61" s="36">
        <v>42824</v>
      </c>
      <c r="K61" s="36">
        <v>42842</v>
      </c>
      <c r="L61">
        <v>51960.910000000033</v>
      </c>
      <c r="M61" s="42">
        <v>34587.309999999969</v>
      </c>
      <c r="N61" s="37">
        <v>0.66564095971375303</v>
      </c>
      <c r="O61">
        <v>32252.50999999998</v>
      </c>
      <c r="P61">
        <f t="shared" si="3"/>
        <v>206</v>
      </c>
      <c r="Q61">
        <f t="shared" si="4"/>
        <v>14</v>
      </c>
      <c r="R61">
        <v>220</v>
      </c>
    </row>
    <row r="62" spans="1:18" x14ac:dyDescent="0.3">
      <c r="A62" t="s">
        <v>316</v>
      </c>
      <c r="B62" t="s">
        <v>190</v>
      </c>
      <c r="C62" t="s">
        <v>249</v>
      </c>
      <c r="D62" s="39">
        <v>43361</v>
      </c>
      <c r="E62" s="40">
        <f t="shared" si="0"/>
        <v>2018</v>
      </c>
      <c r="F62" s="41">
        <f t="shared" si="1"/>
        <v>9</v>
      </c>
      <c r="G62" s="36" t="str">
        <f t="shared" si="2"/>
        <v>2018-9</v>
      </c>
      <c r="H62" t="s">
        <v>222</v>
      </c>
      <c r="I62" s="36" t="s">
        <v>317</v>
      </c>
      <c r="J62" s="36">
        <v>43662</v>
      </c>
      <c r="K62" s="36">
        <v>43668</v>
      </c>
      <c r="L62">
        <v>202569.34000000069</v>
      </c>
      <c r="M62" s="42">
        <v>32931.08999999996</v>
      </c>
      <c r="N62" s="37">
        <v>0.16256700051448975</v>
      </c>
      <c r="O62">
        <v>12517.13</v>
      </c>
      <c r="P62">
        <f t="shared" si="3"/>
        <v>210</v>
      </c>
      <c r="Q62">
        <f t="shared" si="4"/>
        <v>7</v>
      </c>
      <c r="R62">
        <v>217</v>
      </c>
    </row>
    <row r="63" spans="1:18" x14ac:dyDescent="0.3">
      <c r="A63" t="s">
        <v>318</v>
      </c>
      <c r="B63" t="s">
        <v>91</v>
      </c>
      <c r="C63" t="s">
        <v>249</v>
      </c>
      <c r="D63" s="39">
        <v>42506</v>
      </c>
      <c r="E63" s="40">
        <f t="shared" si="0"/>
        <v>2016</v>
      </c>
      <c r="F63" s="41">
        <f t="shared" si="1"/>
        <v>5</v>
      </c>
      <c r="G63" s="36" t="str">
        <f t="shared" si="2"/>
        <v>2016-5</v>
      </c>
      <c r="H63" t="s">
        <v>222</v>
      </c>
      <c r="I63" s="36" t="s">
        <v>309</v>
      </c>
      <c r="J63" s="36">
        <v>42815</v>
      </c>
      <c r="K63" s="36">
        <v>42828</v>
      </c>
      <c r="L63">
        <v>40727.339999999997</v>
      </c>
      <c r="M63" s="42">
        <v>40637.339999999997</v>
      </c>
      <c r="N63" s="37">
        <v>0.99779018222157401</v>
      </c>
      <c r="O63">
        <v>40637.339999999997</v>
      </c>
      <c r="P63">
        <f t="shared" si="3"/>
        <v>203</v>
      </c>
      <c r="Q63">
        <f t="shared" si="4"/>
        <v>20</v>
      </c>
      <c r="R63">
        <v>223</v>
      </c>
    </row>
    <row r="64" spans="1:18" x14ac:dyDescent="0.3">
      <c r="A64" t="s">
        <v>319</v>
      </c>
      <c r="B64" t="s">
        <v>89</v>
      </c>
      <c r="C64" t="s">
        <v>249</v>
      </c>
      <c r="D64" s="39">
        <v>42465</v>
      </c>
      <c r="E64" s="40">
        <f t="shared" si="0"/>
        <v>2016</v>
      </c>
      <c r="F64" s="41">
        <f t="shared" si="1"/>
        <v>4</v>
      </c>
      <c r="G64" s="36" t="str">
        <f t="shared" si="2"/>
        <v>2016-4</v>
      </c>
      <c r="H64" t="s">
        <v>222</v>
      </c>
      <c r="I64" s="36" t="s">
        <v>320</v>
      </c>
      <c r="J64" s="36">
        <v>42762</v>
      </c>
      <c r="K64" s="36">
        <v>42786</v>
      </c>
      <c r="L64">
        <v>46459.009999999987</v>
      </c>
      <c r="M64" s="42">
        <v>29265.25</v>
      </c>
      <c r="N64" s="37">
        <v>0.62991548894391003</v>
      </c>
      <c r="O64">
        <v>28520.75</v>
      </c>
      <c r="P64">
        <f t="shared" si="3"/>
        <v>201</v>
      </c>
      <c r="Q64">
        <f t="shared" si="4"/>
        <v>14</v>
      </c>
      <c r="R64">
        <v>215</v>
      </c>
    </row>
    <row r="65" spans="1:18" x14ac:dyDescent="0.3">
      <c r="A65" t="s">
        <v>321</v>
      </c>
      <c r="B65" t="s">
        <v>111</v>
      </c>
      <c r="C65" t="s">
        <v>249</v>
      </c>
      <c r="D65" s="39">
        <v>42535</v>
      </c>
      <c r="E65" s="40">
        <f t="shared" si="0"/>
        <v>2016</v>
      </c>
      <c r="F65" s="41">
        <f t="shared" si="1"/>
        <v>6</v>
      </c>
      <c r="G65" s="36" t="str">
        <f t="shared" si="2"/>
        <v>2016-6</v>
      </c>
      <c r="H65" t="s">
        <v>222</v>
      </c>
      <c r="I65" s="36" t="s">
        <v>322</v>
      </c>
      <c r="J65" s="36">
        <v>42832</v>
      </c>
      <c r="K65" s="36">
        <v>42857</v>
      </c>
      <c r="L65">
        <v>2301.56</v>
      </c>
      <c r="M65" s="42">
        <v>1145.96</v>
      </c>
      <c r="N65" s="37">
        <v>0.49790576826152699</v>
      </c>
      <c r="O65">
        <v>1002.36</v>
      </c>
      <c r="P65">
        <f t="shared" si="3"/>
        <v>201</v>
      </c>
      <c r="Q65">
        <f t="shared" si="4"/>
        <v>14</v>
      </c>
      <c r="R65">
        <v>215</v>
      </c>
    </row>
    <row r="66" spans="1:18" x14ac:dyDescent="0.3">
      <c r="A66" t="s">
        <v>323</v>
      </c>
      <c r="B66" t="s">
        <v>108</v>
      </c>
      <c r="C66" t="s">
        <v>249</v>
      </c>
      <c r="D66" s="39">
        <v>42535</v>
      </c>
      <c r="E66" s="40">
        <f t="shared" si="0"/>
        <v>2016</v>
      </c>
      <c r="F66" s="41">
        <f t="shared" si="1"/>
        <v>6</v>
      </c>
      <c r="G66" s="36" t="str">
        <f t="shared" si="2"/>
        <v>2016-6</v>
      </c>
      <c r="H66" t="s">
        <v>222</v>
      </c>
      <c r="I66" s="36" t="s">
        <v>322</v>
      </c>
      <c r="J66" s="36">
        <v>42837</v>
      </c>
      <c r="K66" s="36">
        <v>42863</v>
      </c>
      <c r="L66">
        <v>88135.030000000028</v>
      </c>
      <c r="M66" s="42">
        <v>61398.73</v>
      </c>
      <c r="N66" s="37">
        <v>0.6966438883608479</v>
      </c>
      <c r="O66">
        <v>56579.13</v>
      </c>
      <c r="P66">
        <f t="shared" si="3"/>
        <v>201</v>
      </c>
      <c r="Q66">
        <f t="shared" si="4"/>
        <v>17</v>
      </c>
      <c r="R66">
        <v>218</v>
      </c>
    </row>
    <row r="67" spans="1:18" x14ac:dyDescent="0.3">
      <c r="A67" t="s">
        <v>324</v>
      </c>
      <c r="B67" t="s">
        <v>109</v>
      </c>
      <c r="C67" t="s">
        <v>249</v>
      </c>
      <c r="D67" s="39">
        <v>42535</v>
      </c>
      <c r="E67" s="40">
        <f t="shared" si="0"/>
        <v>2016</v>
      </c>
      <c r="F67" s="41">
        <f t="shared" si="1"/>
        <v>6</v>
      </c>
      <c r="G67" s="36" t="str">
        <f t="shared" si="2"/>
        <v>2016-6</v>
      </c>
      <c r="H67" t="s">
        <v>222</v>
      </c>
      <c r="I67" s="36" t="s">
        <v>325</v>
      </c>
      <c r="J67" s="36">
        <v>42824</v>
      </c>
      <c r="K67" s="36">
        <v>42849</v>
      </c>
      <c r="L67">
        <v>52244.870000000927</v>
      </c>
      <c r="M67" s="42">
        <v>27596.509999999889</v>
      </c>
      <c r="N67" s="37">
        <v>0.52821473189615364</v>
      </c>
      <c r="O67">
        <v>14843.09000000008</v>
      </c>
      <c r="P67">
        <f t="shared" si="3"/>
        <v>200</v>
      </c>
      <c r="Q67">
        <f t="shared" si="4"/>
        <v>9</v>
      </c>
      <c r="R67">
        <v>209</v>
      </c>
    </row>
    <row r="68" spans="1:18" x14ac:dyDescent="0.3">
      <c r="A68" t="s">
        <v>326</v>
      </c>
      <c r="B68" t="s">
        <v>106</v>
      </c>
      <c r="C68" t="s">
        <v>249</v>
      </c>
      <c r="D68" s="39">
        <v>42520</v>
      </c>
      <c r="E68" s="40">
        <f t="shared" si="0"/>
        <v>2016</v>
      </c>
      <c r="F68" s="41">
        <f t="shared" si="1"/>
        <v>5</v>
      </c>
      <c r="G68" s="36" t="str">
        <f t="shared" si="2"/>
        <v>2016-5</v>
      </c>
      <c r="H68" t="s">
        <v>222</v>
      </c>
      <c r="I68" s="36" t="s">
        <v>327</v>
      </c>
      <c r="J68" s="36">
        <v>42816</v>
      </c>
      <c r="K68" s="36">
        <v>42835</v>
      </c>
      <c r="L68">
        <v>12404.300000000079</v>
      </c>
      <c r="M68" s="42">
        <v>4013.2799999999961</v>
      </c>
      <c r="N68" s="37">
        <v>0.32353941778254075</v>
      </c>
      <c r="O68">
        <v>3722.0599999999972</v>
      </c>
      <c r="P68">
        <f t="shared" si="3"/>
        <v>192</v>
      </c>
      <c r="Q68">
        <f t="shared" si="4"/>
        <v>22</v>
      </c>
      <c r="R68">
        <v>214</v>
      </c>
    </row>
    <row r="69" spans="1:18" x14ac:dyDescent="0.3">
      <c r="A69" t="s">
        <v>328</v>
      </c>
      <c r="B69" t="s">
        <v>98</v>
      </c>
      <c r="C69" t="s">
        <v>249</v>
      </c>
      <c r="D69" s="39">
        <v>42514</v>
      </c>
      <c r="E69" s="40">
        <f t="shared" si="0"/>
        <v>2016</v>
      </c>
      <c r="F69" s="41">
        <f t="shared" si="1"/>
        <v>5</v>
      </c>
      <c r="G69" s="36" t="str">
        <f t="shared" si="2"/>
        <v>2016-5</v>
      </c>
      <c r="H69" t="s">
        <v>222</v>
      </c>
      <c r="I69" s="36" t="s">
        <v>329</v>
      </c>
      <c r="J69" s="36">
        <v>42808</v>
      </c>
      <c r="K69" s="36">
        <v>42830</v>
      </c>
      <c r="L69">
        <v>3200</v>
      </c>
      <c r="M69" s="42">
        <v>3200</v>
      </c>
      <c r="N69" s="37">
        <v>1</v>
      </c>
      <c r="O69">
        <v>2600</v>
      </c>
      <c r="P69">
        <f t="shared" si="3"/>
        <v>193</v>
      </c>
      <c r="Q69">
        <f t="shared" si="4"/>
        <v>19</v>
      </c>
      <c r="R69">
        <v>212</v>
      </c>
    </row>
    <row r="70" spans="1:18" x14ac:dyDescent="0.3">
      <c r="A70" t="s">
        <v>330</v>
      </c>
      <c r="B70" t="s">
        <v>118</v>
      </c>
      <c r="C70" t="s">
        <v>249</v>
      </c>
      <c r="D70" s="39">
        <v>42550</v>
      </c>
      <c r="E70" s="40">
        <f t="shared" si="0"/>
        <v>2016</v>
      </c>
      <c r="F70" s="41">
        <f t="shared" si="1"/>
        <v>6</v>
      </c>
      <c r="G70" s="36" t="str">
        <f t="shared" si="2"/>
        <v>2016-6</v>
      </c>
      <c r="H70" t="s">
        <v>222</v>
      </c>
      <c r="I70" s="36" t="s">
        <v>272</v>
      </c>
      <c r="J70" s="36">
        <v>42835</v>
      </c>
      <c r="K70" s="36">
        <v>42857</v>
      </c>
      <c r="L70">
        <v>86032.869999999864</v>
      </c>
      <c r="M70" s="42">
        <v>63427.709999999977</v>
      </c>
      <c r="N70" s="37">
        <v>0.73724972792375842</v>
      </c>
      <c r="O70">
        <v>52986.07999999998</v>
      </c>
      <c r="P70">
        <f t="shared" si="3"/>
        <v>191</v>
      </c>
      <c r="Q70">
        <f t="shared" si="4"/>
        <v>14</v>
      </c>
      <c r="R70">
        <v>205</v>
      </c>
    </row>
    <row r="71" spans="1:18" x14ac:dyDescent="0.3">
      <c r="A71" t="s">
        <v>331</v>
      </c>
      <c r="B71" t="s">
        <v>113</v>
      </c>
      <c r="C71" t="s">
        <v>249</v>
      </c>
      <c r="D71" s="39">
        <v>42542</v>
      </c>
      <c r="E71" s="40">
        <f t="shared" si="0"/>
        <v>2016</v>
      </c>
      <c r="F71" s="41">
        <f t="shared" si="1"/>
        <v>6</v>
      </c>
      <c r="G71" s="36" t="str">
        <f t="shared" si="2"/>
        <v>2016-6</v>
      </c>
      <c r="H71" t="s">
        <v>222</v>
      </c>
      <c r="I71" s="36" t="s">
        <v>332</v>
      </c>
      <c r="J71" s="36">
        <v>42824</v>
      </c>
      <c r="K71" s="36">
        <v>42849</v>
      </c>
      <c r="L71">
        <v>108232.94</v>
      </c>
      <c r="M71" s="42">
        <v>55662.85</v>
      </c>
      <c r="N71" s="37">
        <v>0.5142875172752398</v>
      </c>
      <c r="O71">
        <v>49494.01</v>
      </c>
      <c r="P71">
        <f t="shared" si="3"/>
        <v>191</v>
      </c>
      <c r="Q71">
        <f t="shared" si="4"/>
        <v>13</v>
      </c>
      <c r="R71">
        <v>204</v>
      </c>
    </row>
    <row r="72" spans="1:18" x14ac:dyDescent="0.3">
      <c r="A72" t="s">
        <v>333</v>
      </c>
      <c r="B72" t="s">
        <v>121</v>
      </c>
      <c r="C72" t="s">
        <v>249</v>
      </c>
      <c r="D72" s="39">
        <v>42550</v>
      </c>
      <c r="E72" s="40">
        <f t="shared" si="0"/>
        <v>2016</v>
      </c>
      <c r="F72" s="41">
        <f t="shared" si="1"/>
        <v>6</v>
      </c>
      <c r="G72" s="36" t="str">
        <f t="shared" si="2"/>
        <v>2016-6</v>
      </c>
      <c r="H72" t="s">
        <v>222</v>
      </c>
      <c r="I72" s="36" t="s">
        <v>272</v>
      </c>
      <c r="J72" s="36">
        <v>42836</v>
      </c>
      <c r="K72" s="36">
        <v>42857</v>
      </c>
      <c r="L72">
        <v>34336.969999999979</v>
      </c>
      <c r="M72" s="42">
        <v>23971.94</v>
      </c>
      <c r="N72" s="37">
        <v>0.69813789626749279</v>
      </c>
      <c r="O72">
        <v>21392.36</v>
      </c>
      <c r="P72">
        <f t="shared" si="3"/>
        <v>191</v>
      </c>
      <c r="Q72">
        <f t="shared" si="4"/>
        <v>15</v>
      </c>
      <c r="R72">
        <v>206</v>
      </c>
    </row>
    <row r="73" spans="1:18" x14ac:dyDescent="0.3">
      <c r="A73" t="s">
        <v>334</v>
      </c>
      <c r="B73" t="s">
        <v>62</v>
      </c>
      <c r="C73" t="s">
        <v>249</v>
      </c>
      <c r="D73" s="39">
        <v>42298</v>
      </c>
      <c r="E73" s="40">
        <f t="shared" si="0"/>
        <v>2015</v>
      </c>
      <c r="F73" s="41">
        <f t="shared" si="1"/>
        <v>10</v>
      </c>
      <c r="G73" s="36" t="str">
        <f t="shared" si="2"/>
        <v>2015-10</v>
      </c>
      <c r="H73" t="s">
        <v>222</v>
      </c>
      <c r="I73" s="36" t="s">
        <v>335</v>
      </c>
      <c r="J73" s="36">
        <v>42587</v>
      </c>
      <c r="K73" s="36">
        <v>42604</v>
      </c>
      <c r="L73">
        <v>12657.03</v>
      </c>
      <c r="M73" s="42">
        <v>2942.82</v>
      </c>
      <c r="N73" s="37">
        <v>0.23250478192751381</v>
      </c>
      <c r="O73">
        <v>2918.82</v>
      </c>
      <c r="P73">
        <f t="shared" si="3"/>
        <v>190</v>
      </c>
      <c r="Q73">
        <f t="shared" si="4"/>
        <v>19</v>
      </c>
      <c r="R73">
        <v>209</v>
      </c>
    </row>
    <row r="74" spans="1:18" x14ac:dyDescent="0.3">
      <c r="A74" t="s">
        <v>336</v>
      </c>
      <c r="B74" t="s">
        <v>120</v>
      </c>
      <c r="C74" t="s">
        <v>249</v>
      </c>
      <c r="D74" s="39">
        <v>42550</v>
      </c>
      <c r="E74" s="40">
        <f t="shared" si="0"/>
        <v>2016</v>
      </c>
      <c r="F74" s="41">
        <f t="shared" si="1"/>
        <v>6</v>
      </c>
      <c r="G74" s="36" t="str">
        <f t="shared" si="2"/>
        <v>2016-6</v>
      </c>
      <c r="H74" t="s">
        <v>222</v>
      </c>
      <c r="I74" s="36" t="s">
        <v>325</v>
      </c>
      <c r="J74" s="36">
        <v>42825</v>
      </c>
      <c r="K74" s="36">
        <v>42849</v>
      </c>
      <c r="L74">
        <v>36180.459999999963</v>
      </c>
      <c r="M74" s="42">
        <v>26166.729999999989</v>
      </c>
      <c r="N74" s="37">
        <v>0.72322822871793269</v>
      </c>
      <c r="O74">
        <v>22070.29</v>
      </c>
      <c r="P74">
        <f t="shared" si="3"/>
        <v>189</v>
      </c>
      <c r="Q74">
        <f t="shared" si="4"/>
        <v>10</v>
      </c>
      <c r="R74">
        <v>199</v>
      </c>
    </row>
    <row r="75" spans="1:18" x14ac:dyDescent="0.3">
      <c r="A75" t="s">
        <v>337</v>
      </c>
      <c r="B75" t="s">
        <v>116</v>
      </c>
      <c r="C75" t="s">
        <v>249</v>
      </c>
      <c r="D75" s="39">
        <v>42550</v>
      </c>
      <c r="E75" s="40">
        <f t="shared" si="0"/>
        <v>2016</v>
      </c>
      <c r="F75" s="41">
        <f t="shared" si="1"/>
        <v>6</v>
      </c>
      <c r="G75" s="36" t="str">
        <f t="shared" si="2"/>
        <v>2016-6</v>
      </c>
      <c r="H75" t="s">
        <v>222</v>
      </c>
      <c r="I75" s="36" t="s">
        <v>338</v>
      </c>
      <c r="J75" s="36">
        <v>42835</v>
      </c>
      <c r="K75" s="36">
        <v>42863</v>
      </c>
      <c r="L75">
        <v>417721.35999999917</v>
      </c>
      <c r="M75" s="42">
        <v>85257.719999999841</v>
      </c>
      <c r="N75" s="37">
        <v>0.20410189222787173</v>
      </c>
      <c r="O75">
        <v>67320.329999999973</v>
      </c>
      <c r="P75">
        <f t="shared" si="3"/>
        <v>188</v>
      </c>
      <c r="Q75">
        <f t="shared" si="4"/>
        <v>17</v>
      </c>
      <c r="R75">
        <v>205</v>
      </c>
    </row>
    <row r="76" spans="1:18" x14ac:dyDescent="0.3">
      <c r="A76" t="s">
        <v>339</v>
      </c>
      <c r="B76" t="s">
        <v>135</v>
      </c>
      <c r="C76" t="s">
        <v>249</v>
      </c>
      <c r="D76" s="39">
        <v>42576</v>
      </c>
      <c r="E76" s="40">
        <f t="shared" si="0"/>
        <v>2016</v>
      </c>
      <c r="F76" s="41">
        <f t="shared" si="1"/>
        <v>7</v>
      </c>
      <c r="G76" s="36" t="str">
        <f t="shared" si="2"/>
        <v>2016-7</v>
      </c>
      <c r="H76" t="s">
        <v>222</v>
      </c>
      <c r="I76" s="36" t="s">
        <v>340</v>
      </c>
      <c r="J76" s="36">
        <v>42865</v>
      </c>
      <c r="K76" s="36">
        <v>42884</v>
      </c>
      <c r="L76">
        <v>29708.500000000011</v>
      </c>
      <c r="M76" s="42">
        <v>16323.96</v>
      </c>
      <c r="N76" s="37">
        <v>0.54947102681050852</v>
      </c>
      <c r="O76">
        <v>14005.73</v>
      </c>
      <c r="P76">
        <f t="shared" si="3"/>
        <v>188</v>
      </c>
      <c r="Q76">
        <f t="shared" si="4"/>
        <v>21</v>
      </c>
      <c r="R76">
        <v>209</v>
      </c>
    </row>
    <row r="77" spans="1:18" x14ac:dyDescent="0.3">
      <c r="A77" t="s">
        <v>341</v>
      </c>
      <c r="B77" t="s">
        <v>137</v>
      </c>
      <c r="C77" t="s">
        <v>249</v>
      </c>
      <c r="D77" s="39">
        <v>42585</v>
      </c>
      <c r="E77" s="40">
        <f t="shared" si="0"/>
        <v>2016</v>
      </c>
      <c r="F77" s="41">
        <f t="shared" si="1"/>
        <v>8</v>
      </c>
      <c r="G77" s="36" t="str">
        <f t="shared" si="2"/>
        <v>2016-8</v>
      </c>
      <c r="H77" t="s">
        <v>222</v>
      </c>
      <c r="I77" s="36" t="s">
        <v>264</v>
      </c>
      <c r="J77" s="36">
        <v>42870</v>
      </c>
      <c r="K77" s="36">
        <v>42891</v>
      </c>
      <c r="L77">
        <v>411163.22000000143</v>
      </c>
      <c r="M77" s="42">
        <v>334662.57</v>
      </c>
      <c r="N77" s="37">
        <v>0.81394092107751959</v>
      </c>
      <c r="O77">
        <v>311425.79999999981</v>
      </c>
      <c r="P77">
        <f t="shared" si="3"/>
        <v>186</v>
      </c>
      <c r="Q77">
        <f t="shared" si="4"/>
        <v>19</v>
      </c>
      <c r="R77">
        <v>205</v>
      </c>
    </row>
    <row r="78" spans="1:18" x14ac:dyDescent="0.3">
      <c r="A78" t="s">
        <v>342</v>
      </c>
      <c r="B78" t="s">
        <v>35</v>
      </c>
      <c r="C78" t="s">
        <v>249</v>
      </c>
      <c r="D78" s="39">
        <v>41738</v>
      </c>
      <c r="E78" s="40">
        <f t="shared" si="0"/>
        <v>2014</v>
      </c>
      <c r="F78" s="41">
        <f t="shared" si="1"/>
        <v>4</v>
      </c>
      <c r="G78" s="36" t="str">
        <f t="shared" si="2"/>
        <v>2014-4</v>
      </c>
      <c r="H78" t="s">
        <v>222</v>
      </c>
      <c r="I78" s="36" t="s">
        <v>343</v>
      </c>
      <c r="J78" s="36">
        <v>42019</v>
      </c>
      <c r="K78" s="36">
        <v>42019</v>
      </c>
      <c r="L78">
        <v>21507.789999999819</v>
      </c>
      <c r="M78" s="42">
        <v>9912.1599999999889</v>
      </c>
      <c r="N78" s="37">
        <v>0.46086371496095474</v>
      </c>
      <c r="O78">
        <v>2315.869999999999</v>
      </c>
      <c r="P78">
        <f t="shared" si="3"/>
        <v>181</v>
      </c>
      <c r="Q78">
        <f t="shared" si="4"/>
        <v>22</v>
      </c>
      <c r="R78">
        <v>203</v>
      </c>
    </row>
    <row r="79" spans="1:18" x14ac:dyDescent="0.3">
      <c r="A79" t="s">
        <v>344</v>
      </c>
      <c r="B79" t="s">
        <v>132</v>
      </c>
      <c r="C79" t="s">
        <v>249</v>
      </c>
      <c r="D79" s="39">
        <v>42555</v>
      </c>
      <c r="E79" s="40">
        <f t="shared" si="0"/>
        <v>2016</v>
      </c>
      <c r="F79" s="41">
        <f t="shared" si="1"/>
        <v>7</v>
      </c>
      <c r="G79" s="36" t="str">
        <f t="shared" si="2"/>
        <v>2016-7</v>
      </c>
      <c r="H79" t="s">
        <v>222</v>
      </c>
      <c r="I79" s="36" t="s">
        <v>338</v>
      </c>
      <c r="J79" s="36">
        <v>42824</v>
      </c>
      <c r="K79" s="36">
        <v>42842</v>
      </c>
      <c r="L79">
        <v>157466.87000000069</v>
      </c>
      <c r="M79" s="42">
        <v>97910.160000000178</v>
      </c>
      <c r="N79" s="37">
        <v>0.62178260100045013</v>
      </c>
      <c r="O79">
        <v>81471.829999999987</v>
      </c>
      <c r="P79">
        <f t="shared" si="3"/>
        <v>185</v>
      </c>
      <c r="Q79">
        <f t="shared" si="4"/>
        <v>10</v>
      </c>
      <c r="R79">
        <v>195</v>
      </c>
    </row>
    <row r="80" spans="1:18" x14ac:dyDescent="0.3">
      <c r="A80" t="s">
        <v>345</v>
      </c>
      <c r="B80" t="s">
        <v>36</v>
      </c>
      <c r="C80" t="s">
        <v>249</v>
      </c>
      <c r="D80" s="39">
        <v>41738</v>
      </c>
      <c r="E80" s="40">
        <f t="shared" si="0"/>
        <v>2014</v>
      </c>
      <c r="F80" s="41">
        <f t="shared" si="1"/>
        <v>4</v>
      </c>
      <c r="G80" s="36" t="str">
        <f t="shared" si="2"/>
        <v>2014-4</v>
      </c>
      <c r="H80" t="s">
        <v>222</v>
      </c>
      <c r="I80" s="36" t="s">
        <v>343</v>
      </c>
      <c r="J80" s="36">
        <v>42018</v>
      </c>
      <c r="K80" s="36">
        <v>42018</v>
      </c>
      <c r="L80">
        <v>11673.04</v>
      </c>
      <c r="M80" s="42">
        <v>7727.2900000000009</v>
      </c>
      <c r="N80" s="37">
        <v>0.66197751399806737</v>
      </c>
      <c r="O80">
        <v>6248.8399999999983</v>
      </c>
      <c r="P80">
        <f t="shared" si="3"/>
        <v>181</v>
      </c>
      <c r="Q80">
        <f t="shared" si="4"/>
        <v>21</v>
      </c>
      <c r="R80">
        <v>202</v>
      </c>
    </row>
    <row r="81" spans="1:18" x14ac:dyDescent="0.3">
      <c r="A81" t="s">
        <v>346</v>
      </c>
      <c r="B81" t="s">
        <v>123</v>
      </c>
      <c r="C81" t="s">
        <v>249</v>
      </c>
      <c r="D81" s="39">
        <v>42550</v>
      </c>
      <c r="E81" s="40">
        <f t="shared" si="0"/>
        <v>2016</v>
      </c>
      <c r="F81" s="41">
        <f t="shared" si="1"/>
        <v>6</v>
      </c>
      <c r="G81" s="36" t="str">
        <f t="shared" si="2"/>
        <v>2016-6</v>
      </c>
      <c r="H81" t="s">
        <v>222</v>
      </c>
      <c r="I81" s="36" t="s">
        <v>315</v>
      </c>
      <c r="J81" s="36">
        <v>42822</v>
      </c>
      <c r="K81" s="36">
        <v>42842</v>
      </c>
      <c r="L81">
        <v>26500.99</v>
      </c>
      <c r="M81" s="42">
        <v>23166.78</v>
      </c>
      <c r="N81" s="37">
        <v>0.87418545495847499</v>
      </c>
      <c r="O81">
        <v>23166.78</v>
      </c>
      <c r="P81">
        <f t="shared" si="3"/>
        <v>184</v>
      </c>
      <c r="Q81">
        <f t="shared" si="4"/>
        <v>12</v>
      </c>
      <c r="R81">
        <v>196</v>
      </c>
    </row>
    <row r="82" spans="1:18" x14ac:dyDescent="0.3">
      <c r="A82" t="s">
        <v>347</v>
      </c>
      <c r="B82" t="s">
        <v>114</v>
      </c>
      <c r="C82" t="s">
        <v>249</v>
      </c>
      <c r="D82" s="39">
        <v>42542</v>
      </c>
      <c r="E82" s="40">
        <f t="shared" si="0"/>
        <v>2016</v>
      </c>
      <c r="F82" s="41">
        <f t="shared" si="1"/>
        <v>6</v>
      </c>
      <c r="G82" s="36" t="str">
        <f t="shared" si="2"/>
        <v>2016-6</v>
      </c>
      <c r="H82" t="s">
        <v>222</v>
      </c>
      <c r="I82" s="36" t="s">
        <v>348</v>
      </c>
      <c r="J82" s="36">
        <v>42822</v>
      </c>
      <c r="K82" s="36">
        <v>42849</v>
      </c>
      <c r="L82">
        <v>61403.74</v>
      </c>
      <c r="M82" s="42">
        <v>53692.23</v>
      </c>
      <c r="N82" s="37">
        <v>0.87441302435323975</v>
      </c>
      <c r="O82">
        <v>53036.639999999992</v>
      </c>
      <c r="P82">
        <f t="shared" si="3"/>
        <v>182</v>
      </c>
      <c r="Q82">
        <f t="shared" si="4"/>
        <v>20</v>
      </c>
      <c r="R82">
        <v>202</v>
      </c>
    </row>
    <row r="83" spans="1:18" x14ac:dyDescent="0.3">
      <c r="A83" t="s">
        <v>349</v>
      </c>
      <c r="B83" t="s">
        <v>105</v>
      </c>
      <c r="C83" t="s">
        <v>249</v>
      </c>
      <c r="D83" s="39">
        <v>42520</v>
      </c>
      <c r="E83" s="40">
        <f t="shared" si="0"/>
        <v>2016</v>
      </c>
      <c r="F83" s="41">
        <f t="shared" si="1"/>
        <v>5</v>
      </c>
      <c r="G83" s="36" t="str">
        <f t="shared" si="2"/>
        <v>2016-5</v>
      </c>
      <c r="H83" t="s">
        <v>222</v>
      </c>
      <c r="I83" s="36" t="s">
        <v>350</v>
      </c>
      <c r="J83" s="36">
        <v>42780</v>
      </c>
      <c r="K83" s="36">
        <v>42800</v>
      </c>
      <c r="L83">
        <v>26537.389999999981</v>
      </c>
      <c r="M83" s="42">
        <v>15700.429999999989</v>
      </c>
      <c r="N83" s="37">
        <v>0.59163429410352719</v>
      </c>
      <c r="O83">
        <v>14589.18</v>
      </c>
      <c r="P83">
        <f t="shared" si="3"/>
        <v>179</v>
      </c>
      <c r="Q83">
        <f t="shared" si="4"/>
        <v>9</v>
      </c>
      <c r="R83">
        <v>188</v>
      </c>
    </row>
    <row r="84" spans="1:18" x14ac:dyDescent="0.3">
      <c r="A84" t="s">
        <v>351</v>
      </c>
      <c r="B84" t="s">
        <v>112</v>
      </c>
      <c r="C84" t="s">
        <v>249</v>
      </c>
      <c r="D84" s="39">
        <v>42535</v>
      </c>
      <c r="E84" s="40">
        <f t="shared" si="0"/>
        <v>2016</v>
      </c>
      <c r="F84" s="41">
        <f t="shared" si="1"/>
        <v>6</v>
      </c>
      <c r="G84" s="36" t="str">
        <f t="shared" si="2"/>
        <v>2016-6</v>
      </c>
      <c r="H84" t="s">
        <v>222</v>
      </c>
      <c r="I84" s="36" t="s">
        <v>352</v>
      </c>
      <c r="J84" s="36">
        <v>42796</v>
      </c>
      <c r="K84" s="36">
        <v>42808</v>
      </c>
      <c r="L84">
        <v>433.76</v>
      </c>
      <c r="M84" s="42">
        <v>433.76</v>
      </c>
      <c r="N84" s="37">
        <v>1</v>
      </c>
      <c r="O84">
        <v>119.12</v>
      </c>
      <c r="P84">
        <f t="shared" si="3"/>
        <v>176</v>
      </c>
      <c r="Q84">
        <f t="shared" si="4"/>
        <v>13</v>
      </c>
      <c r="R84">
        <v>189</v>
      </c>
    </row>
    <row r="85" spans="1:18" x14ac:dyDescent="0.3">
      <c r="A85" t="s">
        <v>353</v>
      </c>
      <c r="B85" t="s">
        <v>215</v>
      </c>
      <c r="C85" t="s">
        <v>249</v>
      </c>
      <c r="D85" s="39">
        <v>43755</v>
      </c>
      <c r="E85" s="40">
        <f t="shared" si="0"/>
        <v>2019</v>
      </c>
      <c r="F85" s="41">
        <f t="shared" si="1"/>
        <v>10</v>
      </c>
      <c r="G85" s="36" t="str">
        <f t="shared" si="2"/>
        <v>2019-10</v>
      </c>
      <c r="H85" t="s">
        <v>222</v>
      </c>
      <c r="I85" s="36" t="s">
        <v>224</v>
      </c>
      <c r="J85" s="36">
        <v>44011</v>
      </c>
      <c r="K85" s="36">
        <v>44014</v>
      </c>
      <c r="L85">
        <v>1793.81</v>
      </c>
      <c r="M85" s="42">
        <v>1000</v>
      </c>
      <c r="N85" s="37">
        <v>0.55747264203009239</v>
      </c>
      <c r="O85">
        <v>1000</v>
      </c>
      <c r="P85">
        <f t="shared" si="3"/>
        <v>177</v>
      </c>
      <c r="Q85">
        <f t="shared" si="4"/>
        <v>7</v>
      </c>
      <c r="R85">
        <v>184</v>
      </c>
    </row>
    <row r="86" spans="1:18" x14ac:dyDescent="0.3">
      <c r="A86" t="s">
        <v>354</v>
      </c>
      <c r="B86" t="s">
        <v>80</v>
      </c>
      <c r="C86" t="s">
        <v>249</v>
      </c>
      <c r="D86" s="39">
        <v>42451</v>
      </c>
      <c r="E86" s="40">
        <f t="shared" si="0"/>
        <v>2016</v>
      </c>
      <c r="F86" s="41">
        <f t="shared" si="1"/>
        <v>3</v>
      </c>
      <c r="G86" s="36" t="str">
        <f t="shared" si="2"/>
        <v>2016-3</v>
      </c>
      <c r="H86" t="s">
        <v>222</v>
      </c>
      <c r="I86" s="36" t="s">
        <v>355</v>
      </c>
      <c r="J86" s="36">
        <v>42706</v>
      </c>
      <c r="K86" s="36">
        <v>42723</v>
      </c>
      <c r="L86">
        <v>25189.839999999978</v>
      </c>
      <c r="M86" s="42">
        <v>24726.749999999982</v>
      </c>
      <c r="N86" s="37">
        <v>0.98161600073680511</v>
      </c>
      <c r="O86">
        <v>24726.749999999982</v>
      </c>
      <c r="P86">
        <f t="shared" si="3"/>
        <v>175</v>
      </c>
      <c r="Q86">
        <f t="shared" si="4"/>
        <v>10</v>
      </c>
      <c r="R86">
        <v>185</v>
      </c>
    </row>
    <row r="87" spans="1:18" x14ac:dyDescent="0.3">
      <c r="A87" t="s">
        <v>356</v>
      </c>
      <c r="B87" t="s">
        <v>101</v>
      </c>
      <c r="C87" t="s">
        <v>249</v>
      </c>
      <c r="D87" s="39">
        <v>42520</v>
      </c>
      <c r="E87" s="40">
        <f t="shared" si="0"/>
        <v>2016</v>
      </c>
      <c r="F87" s="41">
        <f t="shared" si="1"/>
        <v>5</v>
      </c>
      <c r="G87" s="36" t="str">
        <f t="shared" si="2"/>
        <v>2016-5</v>
      </c>
      <c r="H87" t="s">
        <v>222</v>
      </c>
      <c r="I87" s="36" t="s">
        <v>357</v>
      </c>
      <c r="J87" s="36">
        <v>42779</v>
      </c>
      <c r="K87" s="36">
        <v>42800</v>
      </c>
      <c r="L87">
        <v>186903.08999999979</v>
      </c>
      <c r="M87" s="42">
        <v>106339.86</v>
      </c>
      <c r="N87" s="37">
        <v>0.56895720664650395</v>
      </c>
      <c r="O87">
        <v>87121.900000000023</v>
      </c>
      <c r="P87">
        <f t="shared" si="3"/>
        <v>174</v>
      </c>
      <c r="Q87">
        <f t="shared" si="4"/>
        <v>13</v>
      </c>
      <c r="R87">
        <v>187</v>
      </c>
    </row>
    <row r="88" spans="1:18" x14ac:dyDescent="0.3">
      <c r="A88" t="s">
        <v>358</v>
      </c>
      <c r="B88" t="s">
        <v>150</v>
      </c>
      <c r="C88" t="s">
        <v>249</v>
      </c>
      <c r="D88" s="39">
        <v>42733</v>
      </c>
      <c r="E88" s="40">
        <f t="shared" si="0"/>
        <v>2016</v>
      </c>
      <c r="F88" s="41">
        <f t="shared" si="1"/>
        <v>12</v>
      </c>
      <c r="G88" s="36" t="str">
        <f t="shared" si="2"/>
        <v>2016-12</v>
      </c>
      <c r="H88" t="s">
        <v>222</v>
      </c>
      <c r="I88" s="36" t="s">
        <v>359</v>
      </c>
      <c r="J88" s="36">
        <v>42983</v>
      </c>
      <c r="K88" s="36">
        <v>42999</v>
      </c>
      <c r="L88">
        <v>5526.4</v>
      </c>
      <c r="M88" s="42">
        <v>4118.3099999999986</v>
      </c>
      <c r="N88" s="37">
        <v>0.74520664447017926</v>
      </c>
      <c r="O88">
        <v>4118.3099999999986</v>
      </c>
      <c r="P88">
        <f t="shared" si="3"/>
        <v>173</v>
      </c>
      <c r="Q88">
        <f t="shared" si="4"/>
        <v>7</v>
      </c>
      <c r="R88">
        <v>180</v>
      </c>
    </row>
    <row r="89" spans="1:18" x14ac:dyDescent="0.3">
      <c r="A89" t="s">
        <v>360</v>
      </c>
      <c r="B89" t="s">
        <v>86</v>
      </c>
      <c r="C89" t="s">
        <v>249</v>
      </c>
      <c r="D89" s="39">
        <v>42458</v>
      </c>
      <c r="E89" s="40">
        <f t="shared" si="0"/>
        <v>2016</v>
      </c>
      <c r="F89" s="41">
        <f t="shared" si="1"/>
        <v>3</v>
      </c>
      <c r="G89" s="36" t="str">
        <f t="shared" si="2"/>
        <v>2016-3</v>
      </c>
      <c r="H89" t="s">
        <v>222</v>
      </c>
      <c r="I89" s="36" t="s">
        <v>355</v>
      </c>
      <c r="J89" s="36">
        <v>42706</v>
      </c>
      <c r="K89" s="36">
        <v>42723</v>
      </c>
      <c r="L89">
        <v>50811.39</v>
      </c>
      <c r="M89" s="42">
        <v>33934.189999999973</v>
      </c>
      <c r="N89" s="37">
        <v>0.66784612662633269</v>
      </c>
      <c r="O89">
        <v>30387.229999999989</v>
      </c>
      <c r="P89">
        <f t="shared" si="3"/>
        <v>170</v>
      </c>
      <c r="Q89">
        <f t="shared" si="4"/>
        <v>10</v>
      </c>
      <c r="R89">
        <v>180</v>
      </c>
    </row>
    <row r="90" spans="1:18" x14ac:dyDescent="0.3">
      <c r="A90" t="s">
        <v>361</v>
      </c>
      <c r="B90" t="s">
        <v>97</v>
      </c>
      <c r="C90" t="s">
        <v>249</v>
      </c>
      <c r="D90" s="39">
        <v>42514</v>
      </c>
      <c r="E90" s="40">
        <f t="shared" si="0"/>
        <v>2016</v>
      </c>
      <c r="F90" s="41">
        <f t="shared" si="1"/>
        <v>5</v>
      </c>
      <c r="G90" s="36" t="str">
        <f t="shared" si="2"/>
        <v>2016-5</v>
      </c>
      <c r="H90" t="s">
        <v>222</v>
      </c>
      <c r="I90" s="36" t="s">
        <v>362</v>
      </c>
      <c r="J90" s="36">
        <v>42762</v>
      </c>
      <c r="K90" s="36">
        <v>42779</v>
      </c>
      <c r="L90">
        <v>11510.92</v>
      </c>
      <c r="M90" s="42">
        <v>10510.92</v>
      </c>
      <c r="N90" s="37">
        <v>0.91312597081727609</v>
      </c>
      <c r="O90">
        <v>10510.92</v>
      </c>
      <c r="P90">
        <f t="shared" si="3"/>
        <v>171</v>
      </c>
      <c r="Q90">
        <f t="shared" si="4"/>
        <v>9</v>
      </c>
      <c r="R90">
        <v>180</v>
      </c>
    </row>
    <row r="91" spans="1:18" x14ac:dyDescent="0.3">
      <c r="A91" t="s">
        <v>363</v>
      </c>
      <c r="B91" t="s">
        <v>182</v>
      </c>
      <c r="C91" t="s">
        <v>249</v>
      </c>
      <c r="D91" s="39">
        <v>43165</v>
      </c>
      <c r="E91" s="40">
        <f t="shared" si="0"/>
        <v>2018</v>
      </c>
      <c r="F91" s="41">
        <f t="shared" si="1"/>
        <v>3</v>
      </c>
      <c r="G91" s="36" t="str">
        <f t="shared" si="2"/>
        <v>2018-3</v>
      </c>
      <c r="H91" t="s">
        <v>222</v>
      </c>
      <c r="I91" s="36" t="s">
        <v>364</v>
      </c>
      <c r="J91" s="36">
        <v>43417</v>
      </c>
      <c r="K91" s="36">
        <v>43430</v>
      </c>
      <c r="L91">
        <v>52912.429999999993</v>
      </c>
      <c r="M91" s="42">
        <v>21497.659999999989</v>
      </c>
      <c r="N91" s="37">
        <v>0.40628752072055641</v>
      </c>
      <c r="O91">
        <v>17926.259999999998</v>
      </c>
      <c r="P91">
        <f t="shared" si="3"/>
        <v>170</v>
      </c>
      <c r="Q91">
        <f t="shared" si="4"/>
        <v>12</v>
      </c>
      <c r="R91">
        <v>182</v>
      </c>
    </row>
    <row r="92" spans="1:18" x14ac:dyDescent="0.3">
      <c r="A92" t="s">
        <v>365</v>
      </c>
      <c r="B92" t="s">
        <v>122</v>
      </c>
      <c r="C92" t="s">
        <v>249</v>
      </c>
      <c r="D92" s="39">
        <v>42550</v>
      </c>
      <c r="E92" s="40">
        <f t="shared" si="0"/>
        <v>2016</v>
      </c>
      <c r="F92" s="41">
        <f t="shared" si="1"/>
        <v>6</v>
      </c>
      <c r="G92" s="36" t="str">
        <f t="shared" si="2"/>
        <v>2016-6</v>
      </c>
      <c r="H92" t="s">
        <v>222</v>
      </c>
      <c r="I92" s="36" t="s">
        <v>327</v>
      </c>
      <c r="J92" s="36">
        <v>42815</v>
      </c>
      <c r="K92" s="36">
        <v>42835</v>
      </c>
      <c r="L92">
        <v>28051.159999999971</v>
      </c>
      <c r="M92" s="42">
        <v>21433.650000000009</v>
      </c>
      <c r="N92" s="37">
        <v>0.76409139586384422</v>
      </c>
      <c r="O92">
        <v>18570.100000000009</v>
      </c>
      <c r="P92">
        <f t="shared" si="3"/>
        <v>170</v>
      </c>
      <c r="Q92">
        <f t="shared" si="4"/>
        <v>21</v>
      </c>
      <c r="R92">
        <v>191</v>
      </c>
    </row>
    <row r="93" spans="1:18" x14ac:dyDescent="0.3">
      <c r="A93" t="s">
        <v>366</v>
      </c>
      <c r="B93" t="s">
        <v>127</v>
      </c>
      <c r="C93" t="s">
        <v>249</v>
      </c>
      <c r="D93" s="39">
        <v>42551</v>
      </c>
      <c r="E93" s="40">
        <f t="shared" ref="E93:E156" si="5">YEAR(D93)</f>
        <v>2016</v>
      </c>
      <c r="F93" s="41">
        <f t="shared" ref="F93:F156" si="6">MONTH(D93)</f>
        <v>6</v>
      </c>
      <c r="G93" s="36" t="str">
        <f t="shared" ref="G93:G156" si="7">CONCATENATE(E93,-F93)</f>
        <v>2016-6</v>
      </c>
      <c r="H93" t="s">
        <v>222</v>
      </c>
      <c r="I93" s="36" t="s">
        <v>327</v>
      </c>
      <c r="J93" s="36">
        <v>42808</v>
      </c>
      <c r="K93" s="36">
        <v>42821</v>
      </c>
      <c r="L93">
        <v>133229.46000000011</v>
      </c>
      <c r="M93" s="42">
        <v>39223.76999999999</v>
      </c>
      <c r="N93" s="37">
        <v>0.29440763326669611</v>
      </c>
      <c r="O93">
        <v>31398.16</v>
      </c>
      <c r="P93">
        <f t="shared" ref="P93:P156" si="8">NETWORKDAYS(D93,I93)</f>
        <v>169</v>
      </c>
      <c r="Q93">
        <f t="shared" ref="Q93:Q156" si="9">NETWORKDAYS(I93,J93)</f>
        <v>16</v>
      </c>
      <c r="R93">
        <v>185</v>
      </c>
    </row>
    <row r="94" spans="1:18" x14ac:dyDescent="0.3">
      <c r="A94" t="s">
        <v>367</v>
      </c>
      <c r="B94" t="s">
        <v>47</v>
      </c>
      <c r="C94" t="s">
        <v>249</v>
      </c>
      <c r="D94" s="39">
        <v>41857</v>
      </c>
      <c r="E94" s="40">
        <f t="shared" si="5"/>
        <v>2014</v>
      </c>
      <c r="F94" s="41">
        <f t="shared" si="6"/>
        <v>8</v>
      </c>
      <c r="G94" s="36" t="str">
        <f t="shared" si="7"/>
        <v>2014-8</v>
      </c>
      <c r="H94" t="s">
        <v>222</v>
      </c>
      <c r="I94" s="36" t="s">
        <v>262</v>
      </c>
      <c r="J94" s="36">
        <v>42145</v>
      </c>
      <c r="K94" s="36">
        <v>42145</v>
      </c>
      <c r="L94">
        <v>27120.79</v>
      </c>
      <c r="M94" s="42">
        <v>22973.88</v>
      </c>
      <c r="N94" s="37">
        <v>0.84709479333013527</v>
      </c>
      <c r="O94">
        <v>20376.71</v>
      </c>
      <c r="P94">
        <f t="shared" si="8"/>
        <v>170</v>
      </c>
      <c r="Q94">
        <f t="shared" si="9"/>
        <v>38</v>
      </c>
      <c r="R94">
        <v>208</v>
      </c>
    </row>
    <row r="95" spans="1:18" x14ac:dyDescent="0.3">
      <c r="A95" t="s">
        <v>368</v>
      </c>
      <c r="B95" t="s">
        <v>48</v>
      </c>
      <c r="C95" t="s">
        <v>249</v>
      </c>
      <c r="D95" s="39">
        <v>41857</v>
      </c>
      <c r="E95" s="40">
        <f t="shared" si="5"/>
        <v>2014</v>
      </c>
      <c r="F95" s="41">
        <f t="shared" si="6"/>
        <v>8</v>
      </c>
      <c r="G95" s="36" t="str">
        <f t="shared" si="7"/>
        <v>2014-8</v>
      </c>
      <c r="H95" t="s">
        <v>222</v>
      </c>
      <c r="I95" s="36" t="s">
        <v>262</v>
      </c>
      <c r="J95" s="36">
        <v>42145</v>
      </c>
      <c r="K95" s="36">
        <v>42128</v>
      </c>
      <c r="L95">
        <v>7478.1900000000051</v>
      </c>
      <c r="M95" s="42">
        <v>6789.0900000000038</v>
      </c>
      <c r="N95" s="37">
        <v>0.90785203371404033</v>
      </c>
      <c r="O95">
        <v>6276.6499999999987</v>
      </c>
      <c r="P95">
        <f t="shared" si="8"/>
        <v>170</v>
      </c>
      <c r="Q95">
        <f t="shared" si="9"/>
        <v>38</v>
      </c>
      <c r="R95">
        <v>208</v>
      </c>
    </row>
    <row r="96" spans="1:18" x14ac:dyDescent="0.3">
      <c r="A96" t="s">
        <v>369</v>
      </c>
      <c r="B96" t="s">
        <v>131</v>
      </c>
      <c r="C96" t="s">
        <v>249</v>
      </c>
      <c r="D96" s="39">
        <v>42551</v>
      </c>
      <c r="E96" s="40">
        <f t="shared" si="5"/>
        <v>2016</v>
      </c>
      <c r="F96" s="41">
        <f t="shared" si="6"/>
        <v>6</v>
      </c>
      <c r="G96" s="36" t="str">
        <f t="shared" si="7"/>
        <v>2016-6</v>
      </c>
      <c r="H96" t="s">
        <v>222</v>
      </c>
      <c r="I96" s="36" t="s">
        <v>370</v>
      </c>
      <c r="J96" s="36">
        <v>42808</v>
      </c>
      <c r="K96" s="36">
        <v>42821</v>
      </c>
      <c r="L96">
        <v>3497.1899999999991</v>
      </c>
      <c r="M96" s="42">
        <v>3097.329999999999</v>
      </c>
      <c r="N96" s="37">
        <v>0.88566248902690436</v>
      </c>
      <c r="O96">
        <v>2874.73</v>
      </c>
      <c r="P96">
        <f t="shared" si="8"/>
        <v>168</v>
      </c>
      <c r="Q96">
        <f t="shared" si="9"/>
        <v>17</v>
      </c>
      <c r="R96">
        <v>185</v>
      </c>
    </row>
    <row r="97" spans="1:18" x14ac:dyDescent="0.3">
      <c r="A97" t="s">
        <v>371</v>
      </c>
      <c r="B97" t="s">
        <v>77</v>
      </c>
      <c r="C97" t="s">
        <v>249</v>
      </c>
      <c r="D97" s="39">
        <v>42450</v>
      </c>
      <c r="E97" s="40">
        <f t="shared" si="5"/>
        <v>2016</v>
      </c>
      <c r="F97" s="41">
        <f t="shared" si="6"/>
        <v>3</v>
      </c>
      <c r="G97" s="36" t="str">
        <f t="shared" si="7"/>
        <v>2016-3</v>
      </c>
      <c r="H97" t="s">
        <v>222</v>
      </c>
      <c r="I97" s="36" t="s">
        <v>372</v>
      </c>
      <c r="J97" s="36">
        <v>42697</v>
      </c>
      <c r="K97" s="36">
        <v>42723</v>
      </c>
      <c r="L97">
        <v>451070.2399999997</v>
      </c>
      <c r="M97" s="42">
        <v>64547.300000000047</v>
      </c>
      <c r="N97" s="37">
        <v>0.14309811261323754</v>
      </c>
      <c r="O97">
        <v>59181.330000000053</v>
      </c>
      <c r="P97">
        <f t="shared" si="8"/>
        <v>159</v>
      </c>
      <c r="Q97">
        <f t="shared" si="9"/>
        <v>20</v>
      </c>
      <c r="R97">
        <v>179</v>
      </c>
    </row>
    <row r="98" spans="1:18" x14ac:dyDescent="0.3">
      <c r="A98" t="s">
        <v>373</v>
      </c>
      <c r="B98" t="s">
        <v>88</v>
      </c>
      <c r="C98" t="s">
        <v>249</v>
      </c>
      <c r="D98" s="39">
        <v>42465</v>
      </c>
      <c r="E98" s="40">
        <f t="shared" si="5"/>
        <v>2016</v>
      </c>
      <c r="F98" s="41">
        <f t="shared" si="6"/>
        <v>4</v>
      </c>
      <c r="G98" s="36" t="str">
        <f t="shared" si="7"/>
        <v>2016-4</v>
      </c>
      <c r="H98" t="s">
        <v>222</v>
      </c>
      <c r="I98" s="36" t="s">
        <v>374</v>
      </c>
      <c r="J98" s="36">
        <v>42703</v>
      </c>
      <c r="K98" s="36">
        <v>42723</v>
      </c>
      <c r="L98">
        <v>260003.01000000021</v>
      </c>
      <c r="M98" s="42">
        <v>77616.440000000046</v>
      </c>
      <c r="N98" s="37">
        <v>0.2985213132724886</v>
      </c>
      <c r="O98">
        <v>69129.09</v>
      </c>
      <c r="P98">
        <f t="shared" si="8"/>
        <v>159</v>
      </c>
      <c r="Q98">
        <f t="shared" si="9"/>
        <v>13</v>
      </c>
      <c r="R98">
        <v>172</v>
      </c>
    </row>
    <row r="99" spans="1:18" x14ac:dyDescent="0.3">
      <c r="A99" t="s">
        <v>375</v>
      </c>
      <c r="B99" t="s">
        <v>79</v>
      </c>
      <c r="C99" t="s">
        <v>249</v>
      </c>
      <c r="D99" s="39">
        <v>42451</v>
      </c>
      <c r="E99" s="40">
        <f t="shared" si="5"/>
        <v>2016</v>
      </c>
      <c r="F99" s="41">
        <f t="shared" si="6"/>
        <v>3</v>
      </c>
      <c r="G99" s="36" t="str">
        <f t="shared" si="7"/>
        <v>2016-3</v>
      </c>
      <c r="H99" t="s">
        <v>222</v>
      </c>
      <c r="I99" s="36" t="s">
        <v>376</v>
      </c>
      <c r="J99" s="36">
        <v>42695</v>
      </c>
      <c r="K99" s="36">
        <v>42716</v>
      </c>
      <c r="L99">
        <v>82567.53</v>
      </c>
      <c r="M99" s="42">
        <v>34709.06</v>
      </c>
      <c r="N99" s="37">
        <v>0.42037178537374192</v>
      </c>
      <c r="O99">
        <v>34709.06</v>
      </c>
      <c r="P99">
        <f t="shared" si="8"/>
        <v>156</v>
      </c>
      <c r="Q99">
        <f t="shared" si="9"/>
        <v>20</v>
      </c>
      <c r="R99">
        <v>176</v>
      </c>
    </row>
    <row r="100" spans="1:18" x14ac:dyDescent="0.3">
      <c r="A100" t="s">
        <v>377</v>
      </c>
      <c r="B100" t="s">
        <v>83</v>
      </c>
      <c r="C100" t="s">
        <v>249</v>
      </c>
      <c r="D100" s="39">
        <v>42453</v>
      </c>
      <c r="E100" s="40">
        <f t="shared" si="5"/>
        <v>2016</v>
      </c>
      <c r="F100" s="41">
        <f t="shared" si="6"/>
        <v>3</v>
      </c>
      <c r="G100" s="36" t="str">
        <f t="shared" si="7"/>
        <v>2016-3</v>
      </c>
      <c r="H100" t="s">
        <v>222</v>
      </c>
      <c r="I100" s="36" t="s">
        <v>372</v>
      </c>
      <c r="J100" s="36">
        <v>42695</v>
      </c>
      <c r="K100" s="36">
        <v>42716</v>
      </c>
      <c r="L100">
        <v>37610.010000000038</v>
      </c>
      <c r="M100" s="42">
        <v>31401.56</v>
      </c>
      <c r="N100" s="37">
        <v>0.83492559560606261</v>
      </c>
      <c r="O100">
        <v>28287.29</v>
      </c>
      <c r="P100">
        <f t="shared" si="8"/>
        <v>156</v>
      </c>
      <c r="Q100">
        <f t="shared" si="9"/>
        <v>18</v>
      </c>
      <c r="R100">
        <v>174</v>
      </c>
    </row>
    <row r="101" spans="1:18" x14ac:dyDescent="0.3">
      <c r="A101" t="s">
        <v>378</v>
      </c>
      <c r="B101" t="s">
        <v>125</v>
      </c>
      <c r="C101" t="s">
        <v>249</v>
      </c>
      <c r="D101" s="39">
        <v>42551</v>
      </c>
      <c r="E101" s="40">
        <f t="shared" si="5"/>
        <v>2016</v>
      </c>
      <c r="F101" s="41">
        <f t="shared" si="6"/>
        <v>6</v>
      </c>
      <c r="G101" s="36" t="str">
        <f t="shared" si="7"/>
        <v>2016-6</v>
      </c>
      <c r="H101" t="s">
        <v>222</v>
      </c>
      <c r="I101" s="36" t="s">
        <v>306</v>
      </c>
      <c r="J101" s="36">
        <v>42790</v>
      </c>
      <c r="K101" s="36">
        <v>42807</v>
      </c>
      <c r="L101">
        <v>405262.46000000148</v>
      </c>
      <c r="M101" s="42">
        <v>78695.109999999986</v>
      </c>
      <c r="N101" s="37">
        <v>0.1941830733594217</v>
      </c>
      <c r="O101">
        <v>72817.390000000029</v>
      </c>
      <c r="P101">
        <f t="shared" si="8"/>
        <v>157</v>
      </c>
      <c r="Q101">
        <f t="shared" si="9"/>
        <v>16</v>
      </c>
      <c r="R101">
        <v>173</v>
      </c>
    </row>
    <row r="102" spans="1:18" x14ac:dyDescent="0.3">
      <c r="A102" t="s">
        <v>379</v>
      </c>
      <c r="B102" t="s">
        <v>126</v>
      </c>
      <c r="C102" t="s">
        <v>249</v>
      </c>
      <c r="D102" s="39">
        <v>42551</v>
      </c>
      <c r="E102" s="40">
        <f t="shared" si="5"/>
        <v>2016</v>
      </c>
      <c r="F102" s="41">
        <f t="shared" si="6"/>
        <v>6</v>
      </c>
      <c r="G102" s="36" t="str">
        <f t="shared" si="7"/>
        <v>2016-6</v>
      </c>
      <c r="H102" t="s">
        <v>222</v>
      </c>
      <c r="I102" s="36" t="s">
        <v>350</v>
      </c>
      <c r="J102" s="36">
        <v>42779</v>
      </c>
      <c r="K102" s="36">
        <v>42800</v>
      </c>
      <c r="L102">
        <v>180745.57000000009</v>
      </c>
      <c r="M102" s="42">
        <v>82208.810000000027</v>
      </c>
      <c r="N102" s="37">
        <v>0.45483167305289962</v>
      </c>
      <c r="O102">
        <v>70686.499999999985</v>
      </c>
      <c r="P102">
        <f t="shared" si="8"/>
        <v>156</v>
      </c>
      <c r="Q102">
        <f t="shared" si="9"/>
        <v>8</v>
      </c>
      <c r="R102">
        <v>164</v>
      </c>
    </row>
    <row r="103" spans="1:18" x14ac:dyDescent="0.3">
      <c r="A103" t="s">
        <v>380</v>
      </c>
      <c r="B103" t="s">
        <v>115</v>
      </c>
      <c r="C103" t="s">
        <v>249</v>
      </c>
      <c r="D103" s="39">
        <v>42544</v>
      </c>
      <c r="E103" s="40">
        <f t="shared" si="5"/>
        <v>2016</v>
      </c>
      <c r="F103" s="41">
        <f t="shared" si="6"/>
        <v>6</v>
      </c>
      <c r="G103" s="36" t="str">
        <f t="shared" si="7"/>
        <v>2016-6</v>
      </c>
      <c r="H103" t="s">
        <v>222</v>
      </c>
      <c r="I103" s="36" t="s">
        <v>357</v>
      </c>
      <c r="J103" s="36">
        <v>42779</v>
      </c>
      <c r="K103" s="36">
        <v>42795</v>
      </c>
      <c r="L103">
        <v>509205.40000000352</v>
      </c>
      <c r="M103" s="42">
        <v>263787.74</v>
      </c>
      <c r="N103" s="37">
        <v>0.518037986242876</v>
      </c>
      <c r="O103">
        <v>198141.51</v>
      </c>
      <c r="P103">
        <f t="shared" si="8"/>
        <v>156</v>
      </c>
      <c r="Q103">
        <f t="shared" si="9"/>
        <v>13</v>
      </c>
      <c r="R103">
        <v>169</v>
      </c>
    </row>
    <row r="104" spans="1:18" x14ac:dyDescent="0.3">
      <c r="A104" t="s">
        <v>381</v>
      </c>
      <c r="B104" t="s">
        <v>134</v>
      </c>
      <c r="C104" t="s">
        <v>249</v>
      </c>
      <c r="D104" s="39">
        <v>42563</v>
      </c>
      <c r="E104" s="40">
        <f t="shared" si="5"/>
        <v>2016</v>
      </c>
      <c r="F104" s="41">
        <f t="shared" si="6"/>
        <v>7</v>
      </c>
      <c r="G104" s="36" t="str">
        <f t="shared" si="7"/>
        <v>2016-7</v>
      </c>
      <c r="H104" t="s">
        <v>222</v>
      </c>
      <c r="I104" s="36" t="s">
        <v>382</v>
      </c>
      <c r="J104" s="36">
        <v>42801</v>
      </c>
      <c r="K104" s="36">
        <v>42821</v>
      </c>
      <c r="L104">
        <v>343941.65000000078</v>
      </c>
      <c r="M104" s="42">
        <v>222516.06000000029</v>
      </c>
      <c r="N104" s="37">
        <v>0.64695875012520232</v>
      </c>
      <c r="O104">
        <v>199831.01000000021</v>
      </c>
      <c r="P104">
        <f t="shared" si="8"/>
        <v>155</v>
      </c>
      <c r="Q104">
        <f t="shared" si="9"/>
        <v>17</v>
      </c>
      <c r="R104">
        <v>172</v>
      </c>
    </row>
    <row r="105" spans="1:18" x14ac:dyDescent="0.3">
      <c r="A105" t="s">
        <v>383</v>
      </c>
      <c r="B105" t="s">
        <v>46</v>
      </c>
      <c r="C105" t="s">
        <v>249</v>
      </c>
      <c r="D105" s="39">
        <v>41809</v>
      </c>
      <c r="E105" s="40">
        <f t="shared" si="5"/>
        <v>2014</v>
      </c>
      <c r="F105" s="41">
        <f t="shared" si="6"/>
        <v>6</v>
      </c>
      <c r="G105" s="36" t="str">
        <f t="shared" si="7"/>
        <v>2014-6</v>
      </c>
      <c r="H105" t="s">
        <v>222</v>
      </c>
      <c r="I105" s="36" t="s">
        <v>384</v>
      </c>
      <c r="J105" s="36">
        <v>42032</v>
      </c>
      <c r="K105" s="36">
        <v>42032</v>
      </c>
      <c r="L105">
        <v>28687.01000000002</v>
      </c>
      <c r="M105" s="42">
        <v>19676.64</v>
      </c>
      <c r="N105" s="37">
        <v>0.68590766343372789</v>
      </c>
      <c r="O105">
        <v>19149.830000000002</v>
      </c>
      <c r="P105">
        <f t="shared" si="8"/>
        <v>153</v>
      </c>
      <c r="Q105">
        <f t="shared" si="9"/>
        <v>8</v>
      </c>
      <c r="R105">
        <v>161</v>
      </c>
    </row>
    <row r="106" spans="1:18" x14ac:dyDescent="0.3">
      <c r="A106" t="s">
        <v>385</v>
      </c>
      <c r="B106" t="s">
        <v>205</v>
      </c>
      <c r="C106" t="s">
        <v>249</v>
      </c>
      <c r="D106" s="39">
        <v>43542</v>
      </c>
      <c r="E106" s="40">
        <f t="shared" si="5"/>
        <v>2019</v>
      </c>
      <c r="F106" s="41">
        <f t="shared" si="6"/>
        <v>3</v>
      </c>
      <c r="G106" s="36" t="str">
        <f t="shared" si="7"/>
        <v>2019-3</v>
      </c>
      <c r="H106" t="s">
        <v>222</v>
      </c>
      <c r="I106" s="36" t="s">
        <v>386</v>
      </c>
      <c r="J106" s="36">
        <v>43762</v>
      </c>
      <c r="K106" s="36">
        <v>43774</v>
      </c>
      <c r="L106">
        <v>1083394.800000004</v>
      </c>
      <c r="M106" s="42">
        <v>350615.72000000038</v>
      </c>
      <c r="N106" s="37">
        <v>0.32362691790656473</v>
      </c>
      <c r="O106">
        <v>91505.11</v>
      </c>
      <c r="P106">
        <f t="shared" si="8"/>
        <v>152</v>
      </c>
      <c r="Q106">
        <f t="shared" si="9"/>
        <v>8</v>
      </c>
      <c r="R106">
        <v>160</v>
      </c>
    </row>
    <row r="107" spans="1:18" x14ac:dyDescent="0.3">
      <c r="A107" t="s">
        <v>387</v>
      </c>
      <c r="B107" t="s">
        <v>117</v>
      </c>
      <c r="C107" t="s">
        <v>249</v>
      </c>
      <c r="D107" s="39">
        <v>42550</v>
      </c>
      <c r="E107" s="40">
        <f t="shared" si="5"/>
        <v>2016</v>
      </c>
      <c r="F107" s="41">
        <f t="shared" si="6"/>
        <v>6</v>
      </c>
      <c r="G107" s="36" t="str">
        <f t="shared" si="7"/>
        <v>2016-6</v>
      </c>
      <c r="H107" t="s">
        <v>222</v>
      </c>
      <c r="I107" s="36" t="s">
        <v>388</v>
      </c>
      <c r="J107" s="36">
        <v>42781</v>
      </c>
      <c r="K107" s="36">
        <v>42800</v>
      </c>
      <c r="L107">
        <v>99671.539999999906</v>
      </c>
      <c r="M107" s="42">
        <v>70178.679999999964</v>
      </c>
      <c r="N107" s="37">
        <v>0.70409948516898635</v>
      </c>
      <c r="O107">
        <v>59215.87</v>
      </c>
      <c r="P107">
        <f t="shared" si="8"/>
        <v>150</v>
      </c>
      <c r="Q107">
        <f t="shared" si="9"/>
        <v>17</v>
      </c>
      <c r="R107">
        <v>167</v>
      </c>
    </row>
    <row r="108" spans="1:18" x14ac:dyDescent="0.3">
      <c r="A108" t="s">
        <v>389</v>
      </c>
      <c r="B108" t="s">
        <v>153</v>
      </c>
      <c r="C108" t="s">
        <v>249</v>
      </c>
      <c r="D108" s="39">
        <v>42762</v>
      </c>
      <c r="E108" s="40">
        <f t="shared" si="5"/>
        <v>2017</v>
      </c>
      <c r="F108" s="41">
        <f t="shared" si="6"/>
        <v>1</v>
      </c>
      <c r="G108" s="36" t="str">
        <f t="shared" si="7"/>
        <v>2017-1</v>
      </c>
      <c r="H108" t="s">
        <v>222</v>
      </c>
      <c r="I108" s="36" t="s">
        <v>390</v>
      </c>
      <c r="J108" s="36">
        <v>42978</v>
      </c>
      <c r="K108" s="36">
        <v>42996</v>
      </c>
      <c r="L108">
        <v>81856.67</v>
      </c>
      <c r="M108" s="42">
        <v>7470</v>
      </c>
      <c r="N108" s="37">
        <v>9.1257071659523903E-2</v>
      </c>
      <c r="O108">
        <v>7470</v>
      </c>
      <c r="P108">
        <f t="shared" si="8"/>
        <v>146</v>
      </c>
      <c r="Q108">
        <f t="shared" si="9"/>
        <v>10</v>
      </c>
      <c r="R108">
        <v>156</v>
      </c>
    </row>
    <row r="109" spans="1:18" x14ac:dyDescent="0.3">
      <c r="A109" t="s">
        <v>391</v>
      </c>
      <c r="B109" t="s">
        <v>37</v>
      </c>
      <c r="C109" t="s">
        <v>249</v>
      </c>
      <c r="D109" s="39">
        <v>41739</v>
      </c>
      <c r="E109" s="40">
        <f t="shared" si="5"/>
        <v>2014</v>
      </c>
      <c r="F109" s="41">
        <f t="shared" si="6"/>
        <v>4</v>
      </c>
      <c r="G109" s="36" t="str">
        <f t="shared" si="7"/>
        <v>2014-4</v>
      </c>
      <c r="H109" t="s">
        <v>222</v>
      </c>
      <c r="I109" s="36" t="s">
        <v>392</v>
      </c>
      <c r="J109" s="36">
        <v>41978</v>
      </c>
      <c r="K109" s="36">
        <v>41978</v>
      </c>
      <c r="L109">
        <v>767634.52999999991</v>
      </c>
      <c r="M109" s="42">
        <v>135109.18000000011</v>
      </c>
      <c r="N109" s="37">
        <v>0.17600716841124919</v>
      </c>
      <c r="O109">
        <v>92122.510000000053</v>
      </c>
      <c r="P109">
        <f t="shared" si="8"/>
        <v>143</v>
      </c>
      <c r="Q109">
        <f t="shared" si="9"/>
        <v>30</v>
      </c>
      <c r="R109">
        <v>173</v>
      </c>
    </row>
    <row r="110" spans="1:18" x14ac:dyDescent="0.3">
      <c r="A110" t="s">
        <v>393</v>
      </c>
      <c r="B110" t="s">
        <v>85</v>
      </c>
      <c r="C110" t="s">
        <v>249</v>
      </c>
      <c r="D110" s="39">
        <v>42453</v>
      </c>
      <c r="E110" s="40">
        <f t="shared" si="5"/>
        <v>2016</v>
      </c>
      <c r="F110" s="41">
        <f t="shared" si="6"/>
        <v>3</v>
      </c>
      <c r="G110" s="36" t="str">
        <f t="shared" si="7"/>
        <v>2016-3</v>
      </c>
      <c r="H110" t="s">
        <v>222</v>
      </c>
      <c r="I110" s="36" t="s">
        <v>394</v>
      </c>
      <c r="J110" s="36">
        <v>42662</v>
      </c>
      <c r="K110" s="36">
        <v>42670</v>
      </c>
      <c r="L110">
        <v>370</v>
      </c>
      <c r="M110" s="42">
        <v>370</v>
      </c>
      <c r="N110" s="37">
        <v>1</v>
      </c>
      <c r="O110">
        <v>370</v>
      </c>
      <c r="P110">
        <f t="shared" si="8"/>
        <v>141</v>
      </c>
      <c r="Q110">
        <f t="shared" si="9"/>
        <v>10</v>
      </c>
      <c r="R110">
        <v>151</v>
      </c>
    </row>
    <row r="111" spans="1:18" x14ac:dyDescent="0.3">
      <c r="A111" t="s">
        <v>395</v>
      </c>
      <c r="B111" t="s">
        <v>160</v>
      </c>
      <c r="C111" t="s">
        <v>249</v>
      </c>
      <c r="D111" s="39">
        <v>42944</v>
      </c>
      <c r="E111" s="40">
        <f t="shared" si="5"/>
        <v>2017</v>
      </c>
      <c r="F111" s="41">
        <f t="shared" si="6"/>
        <v>7</v>
      </c>
      <c r="G111" s="36" t="str">
        <f t="shared" si="7"/>
        <v>2017-7</v>
      </c>
      <c r="H111" t="s">
        <v>222</v>
      </c>
      <c r="I111" s="36" t="s">
        <v>396</v>
      </c>
      <c r="J111" s="36">
        <v>43166</v>
      </c>
      <c r="K111" s="36">
        <v>43185</v>
      </c>
      <c r="L111">
        <v>153491.73999999769</v>
      </c>
      <c r="M111" s="42">
        <v>62112.390000000363</v>
      </c>
      <c r="N111" s="37">
        <v>0.404662752536399</v>
      </c>
      <c r="O111">
        <v>46328.190000000097</v>
      </c>
      <c r="P111">
        <f t="shared" si="8"/>
        <v>145</v>
      </c>
      <c r="Q111">
        <f t="shared" si="9"/>
        <v>15</v>
      </c>
      <c r="R111">
        <v>160</v>
      </c>
    </row>
    <row r="112" spans="1:18" x14ac:dyDescent="0.3">
      <c r="A112" t="s">
        <v>397</v>
      </c>
      <c r="B112" t="s">
        <v>59</v>
      </c>
      <c r="C112" t="s">
        <v>249</v>
      </c>
      <c r="D112" s="39">
        <v>42298</v>
      </c>
      <c r="E112" s="40">
        <f t="shared" si="5"/>
        <v>2015</v>
      </c>
      <c r="F112" s="41">
        <f t="shared" si="6"/>
        <v>10</v>
      </c>
      <c r="G112" s="36" t="str">
        <f t="shared" si="7"/>
        <v>2015-10</v>
      </c>
      <c r="H112" t="s">
        <v>222</v>
      </c>
      <c r="I112" s="36" t="s">
        <v>398</v>
      </c>
      <c r="J112" s="36">
        <v>42507</v>
      </c>
      <c r="K112" s="36">
        <v>42527</v>
      </c>
      <c r="L112">
        <v>159586.79</v>
      </c>
      <c r="M112" s="42">
        <v>16225.81000000001</v>
      </c>
      <c r="N112" s="37">
        <v>0.10167389167988158</v>
      </c>
      <c r="O112">
        <v>14265.15</v>
      </c>
      <c r="P112">
        <f t="shared" si="8"/>
        <v>140</v>
      </c>
      <c r="Q112">
        <f t="shared" si="9"/>
        <v>11</v>
      </c>
      <c r="R112">
        <v>151</v>
      </c>
    </row>
    <row r="113" spans="1:18" x14ac:dyDescent="0.3">
      <c r="A113" t="s">
        <v>399</v>
      </c>
      <c r="B113" t="s">
        <v>136</v>
      </c>
      <c r="C113" t="s">
        <v>249</v>
      </c>
      <c r="D113" s="39">
        <v>42580</v>
      </c>
      <c r="E113" s="40">
        <f t="shared" si="5"/>
        <v>2016</v>
      </c>
      <c r="F113" s="41">
        <f t="shared" si="6"/>
        <v>7</v>
      </c>
      <c r="G113" s="36" t="str">
        <f t="shared" si="7"/>
        <v>2016-7</v>
      </c>
      <c r="H113" t="s">
        <v>222</v>
      </c>
      <c r="I113" s="36" t="s">
        <v>400</v>
      </c>
      <c r="J113" s="36">
        <v>42846</v>
      </c>
      <c r="K113" s="36">
        <v>42857</v>
      </c>
      <c r="L113">
        <v>240142.64999999851</v>
      </c>
      <c r="M113" s="42">
        <v>178816.0900000002</v>
      </c>
      <c r="N113" s="37">
        <v>0.74462445550593082</v>
      </c>
      <c r="O113">
        <v>140015.89000000031</v>
      </c>
      <c r="P113">
        <f t="shared" si="8"/>
        <v>139</v>
      </c>
      <c r="Q113">
        <f t="shared" si="9"/>
        <v>53</v>
      </c>
      <c r="R113">
        <v>192</v>
      </c>
    </row>
    <row r="114" spans="1:18" x14ac:dyDescent="0.3">
      <c r="A114" t="s">
        <v>401</v>
      </c>
      <c r="B114" t="s">
        <v>54</v>
      </c>
      <c r="C114" t="s">
        <v>249</v>
      </c>
      <c r="D114" s="39">
        <v>42094</v>
      </c>
      <c r="E114" s="40">
        <f t="shared" si="5"/>
        <v>2015</v>
      </c>
      <c r="F114" s="41">
        <f t="shared" si="6"/>
        <v>3</v>
      </c>
      <c r="G114" s="36" t="str">
        <f t="shared" si="7"/>
        <v>2015-3</v>
      </c>
      <c r="H114" t="s">
        <v>222</v>
      </c>
      <c r="I114" s="36" t="s">
        <v>402</v>
      </c>
      <c r="J114" s="36">
        <v>42292</v>
      </c>
      <c r="K114" s="36">
        <v>42296</v>
      </c>
      <c r="L114">
        <v>3189.54</v>
      </c>
      <c r="M114" s="42">
        <v>2640.34</v>
      </c>
      <c r="N114" s="37">
        <v>0.82781216100127297</v>
      </c>
      <c r="O114">
        <v>2561.75</v>
      </c>
      <c r="P114">
        <f t="shared" si="8"/>
        <v>134</v>
      </c>
      <c r="Q114">
        <f t="shared" si="9"/>
        <v>10</v>
      </c>
      <c r="R114">
        <v>144</v>
      </c>
    </row>
    <row r="115" spans="1:18" x14ac:dyDescent="0.3">
      <c r="A115" t="s">
        <v>403</v>
      </c>
      <c r="B115" t="s">
        <v>130</v>
      </c>
      <c r="C115" t="s">
        <v>249</v>
      </c>
      <c r="D115" s="39">
        <v>42551</v>
      </c>
      <c r="E115" s="40">
        <f t="shared" si="5"/>
        <v>2016</v>
      </c>
      <c r="F115" s="41">
        <f t="shared" si="6"/>
        <v>6</v>
      </c>
      <c r="G115" s="36" t="str">
        <f t="shared" si="7"/>
        <v>2016-6</v>
      </c>
      <c r="H115" t="s">
        <v>222</v>
      </c>
      <c r="I115" s="36" t="s">
        <v>404</v>
      </c>
      <c r="J115" s="36">
        <v>42761</v>
      </c>
      <c r="K115" s="36">
        <v>42779</v>
      </c>
      <c r="L115">
        <v>8922.6999999999989</v>
      </c>
      <c r="M115" s="42">
        <v>7183.5399999999972</v>
      </c>
      <c r="N115" s="37">
        <v>0.80508590449079298</v>
      </c>
      <c r="O115">
        <v>6965.6799999999976</v>
      </c>
      <c r="P115">
        <f t="shared" si="8"/>
        <v>137</v>
      </c>
      <c r="Q115">
        <f t="shared" si="9"/>
        <v>15</v>
      </c>
      <c r="R115">
        <v>152</v>
      </c>
    </row>
    <row r="116" spans="1:18" x14ac:dyDescent="0.3">
      <c r="A116" t="s">
        <v>405</v>
      </c>
      <c r="B116" t="s">
        <v>81</v>
      </c>
      <c r="C116" t="s">
        <v>249</v>
      </c>
      <c r="D116" s="39">
        <v>42451</v>
      </c>
      <c r="E116" s="40">
        <f t="shared" si="5"/>
        <v>2016</v>
      </c>
      <c r="F116" s="41">
        <f t="shared" si="6"/>
        <v>3</v>
      </c>
      <c r="G116" s="36" t="str">
        <f t="shared" si="7"/>
        <v>2016-3</v>
      </c>
      <c r="H116" t="s">
        <v>222</v>
      </c>
      <c r="I116" s="36" t="s">
        <v>406</v>
      </c>
      <c r="J116" s="36">
        <v>42674</v>
      </c>
      <c r="K116" s="36">
        <v>42695</v>
      </c>
      <c r="L116">
        <v>3913.91</v>
      </c>
      <c r="M116" s="42">
        <v>2240.4699999999998</v>
      </c>
      <c r="N116" s="37">
        <v>0.5724377923866415</v>
      </c>
      <c r="O116">
        <v>2210.869999999999</v>
      </c>
      <c r="P116">
        <f t="shared" si="8"/>
        <v>133</v>
      </c>
      <c r="Q116">
        <f t="shared" si="9"/>
        <v>28</v>
      </c>
      <c r="R116">
        <v>161</v>
      </c>
    </row>
    <row r="117" spans="1:18" x14ac:dyDescent="0.3">
      <c r="A117" t="s">
        <v>407</v>
      </c>
      <c r="B117" t="s">
        <v>103</v>
      </c>
      <c r="C117" t="s">
        <v>249</v>
      </c>
      <c r="D117" s="39">
        <v>42520</v>
      </c>
      <c r="E117" s="40">
        <f t="shared" si="5"/>
        <v>2016</v>
      </c>
      <c r="F117" s="41">
        <f t="shared" si="6"/>
        <v>5</v>
      </c>
      <c r="G117" s="36" t="str">
        <f t="shared" si="7"/>
        <v>2016-5</v>
      </c>
      <c r="H117" t="s">
        <v>222</v>
      </c>
      <c r="I117" s="36" t="s">
        <v>408</v>
      </c>
      <c r="J117" s="36">
        <v>42720</v>
      </c>
      <c r="K117" s="36">
        <v>42758</v>
      </c>
      <c r="L117">
        <v>43574.129999999983</v>
      </c>
      <c r="M117" s="42">
        <v>26832.030000000039</v>
      </c>
      <c r="N117" s="37">
        <v>0.6157789036751864</v>
      </c>
      <c r="O117">
        <v>19908.03000000001</v>
      </c>
      <c r="P117">
        <f t="shared" si="8"/>
        <v>134</v>
      </c>
      <c r="Q117">
        <f t="shared" si="9"/>
        <v>12</v>
      </c>
      <c r="R117">
        <v>146</v>
      </c>
    </row>
    <row r="118" spans="1:18" x14ac:dyDescent="0.3">
      <c r="A118" t="s">
        <v>409</v>
      </c>
      <c r="B118" t="s">
        <v>40</v>
      </c>
      <c r="C118" t="s">
        <v>249</v>
      </c>
      <c r="D118" s="39">
        <v>41768</v>
      </c>
      <c r="E118" s="40">
        <f t="shared" si="5"/>
        <v>2014</v>
      </c>
      <c r="F118" s="41">
        <f t="shared" si="6"/>
        <v>5</v>
      </c>
      <c r="G118" s="36" t="str">
        <f t="shared" si="7"/>
        <v>2014-5</v>
      </c>
      <c r="H118" t="s">
        <v>222</v>
      </c>
      <c r="I118" s="36" t="s">
        <v>410</v>
      </c>
      <c r="J118" s="36">
        <v>41970</v>
      </c>
      <c r="K118" s="36">
        <v>41974</v>
      </c>
      <c r="L118">
        <v>1049547.1500000099</v>
      </c>
      <c r="M118" s="42">
        <v>644316.94000000053</v>
      </c>
      <c r="N118" s="37">
        <v>0.61389994722961649</v>
      </c>
      <c r="O118">
        <v>618599.95999999961</v>
      </c>
      <c r="P118">
        <f t="shared" si="8"/>
        <v>132</v>
      </c>
      <c r="Q118">
        <f t="shared" si="9"/>
        <v>14</v>
      </c>
      <c r="R118">
        <v>146</v>
      </c>
    </row>
    <row r="119" spans="1:18" x14ac:dyDescent="0.3">
      <c r="A119" t="s">
        <v>411</v>
      </c>
      <c r="B119" t="s">
        <v>154</v>
      </c>
      <c r="C119" t="s">
        <v>249</v>
      </c>
      <c r="D119" s="39">
        <v>42774</v>
      </c>
      <c r="E119" s="40">
        <f t="shared" si="5"/>
        <v>2017</v>
      </c>
      <c r="F119" s="41">
        <f t="shared" si="6"/>
        <v>2</v>
      </c>
      <c r="G119" s="36" t="str">
        <f t="shared" si="7"/>
        <v>2017-2</v>
      </c>
      <c r="H119" t="s">
        <v>222</v>
      </c>
      <c r="I119" s="36" t="s">
        <v>412</v>
      </c>
      <c r="J119" s="36">
        <v>42971</v>
      </c>
      <c r="K119" s="36">
        <v>42982</v>
      </c>
      <c r="L119">
        <v>2075.34</v>
      </c>
      <c r="M119" s="42">
        <v>1000</v>
      </c>
      <c r="N119" s="37">
        <v>0.48184875731205484</v>
      </c>
      <c r="O119">
        <v>1000</v>
      </c>
      <c r="P119">
        <f t="shared" si="8"/>
        <v>134</v>
      </c>
      <c r="Q119">
        <f t="shared" si="9"/>
        <v>9</v>
      </c>
      <c r="R119">
        <v>143</v>
      </c>
    </row>
    <row r="120" spans="1:18" x14ac:dyDescent="0.3">
      <c r="A120" t="s">
        <v>413</v>
      </c>
      <c r="B120" t="s">
        <v>51</v>
      </c>
      <c r="C120" t="s">
        <v>249</v>
      </c>
      <c r="D120" s="39">
        <v>41975</v>
      </c>
      <c r="E120" s="40">
        <f t="shared" si="5"/>
        <v>2014</v>
      </c>
      <c r="F120" s="41">
        <f t="shared" si="6"/>
        <v>12</v>
      </c>
      <c r="G120" s="36" t="str">
        <f t="shared" si="7"/>
        <v>2014-12</v>
      </c>
      <c r="H120" t="s">
        <v>222</v>
      </c>
      <c r="I120" s="36" t="s">
        <v>414</v>
      </c>
      <c r="J120" s="36">
        <v>42179</v>
      </c>
      <c r="K120" s="36">
        <v>42179</v>
      </c>
      <c r="L120">
        <v>16577.8</v>
      </c>
      <c r="M120" s="42">
        <v>8780.4799999999977</v>
      </c>
      <c r="N120" s="37">
        <v>0.5296529093124539</v>
      </c>
      <c r="O120">
        <v>2964.5700000000011</v>
      </c>
      <c r="P120">
        <f t="shared" si="8"/>
        <v>135</v>
      </c>
      <c r="Q120">
        <f t="shared" si="9"/>
        <v>13</v>
      </c>
      <c r="R120">
        <v>148</v>
      </c>
    </row>
    <row r="121" spans="1:18" x14ac:dyDescent="0.3">
      <c r="A121" t="s">
        <v>415</v>
      </c>
      <c r="B121" t="s">
        <v>175</v>
      </c>
      <c r="C121" t="s">
        <v>249</v>
      </c>
      <c r="D121" s="39">
        <v>43090</v>
      </c>
      <c r="E121" s="40">
        <f t="shared" si="5"/>
        <v>2017</v>
      </c>
      <c r="F121" s="41">
        <f t="shared" si="6"/>
        <v>12</v>
      </c>
      <c r="G121" s="36" t="str">
        <f t="shared" si="7"/>
        <v>2017-12</v>
      </c>
      <c r="H121" t="s">
        <v>222</v>
      </c>
      <c r="I121" s="36" t="s">
        <v>416</v>
      </c>
      <c r="J121" s="36">
        <v>43294</v>
      </c>
      <c r="K121" s="36">
        <v>43318</v>
      </c>
      <c r="L121">
        <v>127596.8899999998</v>
      </c>
      <c r="M121" s="42">
        <v>35306.459999999992</v>
      </c>
      <c r="N121" s="37">
        <v>0.27670313908121152</v>
      </c>
      <c r="O121">
        <v>23603.910000000011</v>
      </c>
      <c r="P121">
        <f t="shared" si="8"/>
        <v>135</v>
      </c>
      <c r="Q121">
        <f t="shared" si="9"/>
        <v>13</v>
      </c>
      <c r="R121">
        <v>148</v>
      </c>
    </row>
    <row r="122" spans="1:18" x14ac:dyDescent="0.3">
      <c r="A122" t="s">
        <v>417</v>
      </c>
      <c r="B122" t="s">
        <v>110</v>
      </c>
      <c r="C122" t="s">
        <v>249</v>
      </c>
      <c r="D122" s="39">
        <v>42535</v>
      </c>
      <c r="E122" s="40">
        <f t="shared" si="5"/>
        <v>2016</v>
      </c>
      <c r="F122" s="41">
        <f t="shared" si="6"/>
        <v>6</v>
      </c>
      <c r="G122" s="36" t="str">
        <f t="shared" si="7"/>
        <v>2016-6</v>
      </c>
      <c r="H122" t="s">
        <v>222</v>
      </c>
      <c r="I122" s="36" t="s">
        <v>418</v>
      </c>
      <c r="J122" s="36">
        <v>42725</v>
      </c>
      <c r="K122" s="36">
        <v>42754</v>
      </c>
      <c r="L122">
        <v>9886.659999999998</v>
      </c>
      <c r="M122" s="42">
        <v>6789.7499999999991</v>
      </c>
      <c r="N122" s="37">
        <v>0.68675872337068333</v>
      </c>
      <c r="O122">
        <v>6198.6599999999989</v>
      </c>
      <c r="P122">
        <f t="shared" si="8"/>
        <v>130</v>
      </c>
      <c r="Q122">
        <f t="shared" si="9"/>
        <v>8</v>
      </c>
      <c r="R122">
        <v>138</v>
      </c>
    </row>
    <row r="123" spans="1:18" x14ac:dyDescent="0.3">
      <c r="A123" t="s">
        <v>419</v>
      </c>
      <c r="B123" t="s">
        <v>165</v>
      </c>
      <c r="C123" t="s">
        <v>249</v>
      </c>
      <c r="D123" s="39">
        <v>42965</v>
      </c>
      <c r="E123" s="40">
        <f t="shared" si="5"/>
        <v>2017</v>
      </c>
      <c r="F123" s="41">
        <f t="shared" si="6"/>
        <v>8</v>
      </c>
      <c r="G123" s="36" t="str">
        <f t="shared" si="7"/>
        <v>2017-8</v>
      </c>
      <c r="H123" t="s">
        <v>222</v>
      </c>
      <c r="I123" s="36" t="s">
        <v>420</v>
      </c>
      <c r="J123" s="36">
        <v>43164</v>
      </c>
      <c r="K123" s="36">
        <v>43178</v>
      </c>
      <c r="L123">
        <v>613648.30000000575</v>
      </c>
      <c r="M123" s="42">
        <v>165933.0199999992</v>
      </c>
      <c r="N123" s="37">
        <v>0.27040410606531079</v>
      </c>
      <c r="O123">
        <v>115544.0299999999</v>
      </c>
      <c r="P123">
        <f t="shared" si="8"/>
        <v>131</v>
      </c>
      <c r="Q123">
        <f t="shared" si="9"/>
        <v>12</v>
      </c>
      <c r="R123">
        <v>143</v>
      </c>
    </row>
    <row r="124" spans="1:18" x14ac:dyDescent="0.3">
      <c r="A124" t="s">
        <v>421</v>
      </c>
      <c r="B124" t="s">
        <v>214</v>
      </c>
      <c r="C124" t="s">
        <v>249</v>
      </c>
      <c r="D124" s="39">
        <v>43741</v>
      </c>
      <c r="E124" s="40">
        <f t="shared" si="5"/>
        <v>2019</v>
      </c>
      <c r="F124" s="41">
        <f t="shared" si="6"/>
        <v>10</v>
      </c>
      <c r="G124" s="36" t="str">
        <f t="shared" si="7"/>
        <v>2019-10</v>
      </c>
      <c r="H124" t="s">
        <v>222</v>
      </c>
      <c r="I124" s="36" t="s">
        <v>225</v>
      </c>
      <c r="J124" s="36">
        <v>43924</v>
      </c>
      <c r="K124" s="36">
        <v>43934</v>
      </c>
      <c r="L124">
        <v>23555.53</v>
      </c>
      <c r="M124" s="42">
        <v>9571.07</v>
      </c>
      <c r="N124" s="37">
        <v>0.40631945025223376</v>
      </c>
      <c r="O124">
        <v>3203.74</v>
      </c>
      <c r="P124">
        <f t="shared" si="8"/>
        <v>126</v>
      </c>
      <c r="Q124">
        <f t="shared" si="9"/>
        <v>7</v>
      </c>
      <c r="R124">
        <v>133</v>
      </c>
    </row>
    <row r="125" spans="1:18" x14ac:dyDescent="0.3">
      <c r="A125" t="s">
        <v>422</v>
      </c>
      <c r="B125" t="s">
        <v>69</v>
      </c>
      <c r="C125" t="s">
        <v>249</v>
      </c>
      <c r="D125" s="39">
        <v>42367</v>
      </c>
      <c r="E125" s="40">
        <f t="shared" si="5"/>
        <v>2015</v>
      </c>
      <c r="F125" s="41">
        <f t="shared" si="6"/>
        <v>12</v>
      </c>
      <c r="G125" s="36" t="str">
        <f t="shared" si="7"/>
        <v>2015-12</v>
      </c>
      <c r="H125" t="s">
        <v>222</v>
      </c>
      <c r="I125" s="36" t="s">
        <v>423</v>
      </c>
      <c r="J125" s="36">
        <v>42557</v>
      </c>
      <c r="K125" s="36">
        <v>42583</v>
      </c>
      <c r="L125">
        <v>188421.90999999869</v>
      </c>
      <c r="M125" s="42">
        <v>118889.94</v>
      </c>
      <c r="N125" s="37">
        <v>0.6309772573688528</v>
      </c>
      <c r="O125">
        <v>95505.870000000054</v>
      </c>
      <c r="P125">
        <f t="shared" si="8"/>
        <v>124</v>
      </c>
      <c r="Q125">
        <f t="shared" si="9"/>
        <v>14</v>
      </c>
      <c r="R125">
        <v>138</v>
      </c>
    </row>
    <row r="126" spans="1:18" x14ac:dyDescent="0.3">
      <c r="A126" t="s">
        <v>424</v>
      </c>
      <c r="B126" t="s">
        <v>149</v>
      </c>
      <c r="C126" t="s">
        <v>249</v>
      </c>
      <c r="D126" s="39">
        <v>42733</v>
      </c>
      <c r="E126" s="40">
        <f t="shared" si="5"/>
        <v>2016</v>
      </c>
      <c r="F126" s="41">
        <f t="shared" si="6"/>
        <v>12</v>
      </c>
      <c r="G126" s="36" t="str">
        <f t="shared" si="7"/>
        <v>2016-12</v>
      </c>
      <c r="H126" t="s">
        <v>222</v>
      </c>
      <c r="I126" s="36" t="s">
        <v>425</v>
      </c>
      <c r="J126" s="36">
        <v>42929</v>
      </c>
      <c r="K126" s="36">
        <v>42947</v>
      </c>
      <c r="L126">
        <v>11571.080000000011</v>
      </c>
      <c r="M126" s="42">
        <v>5062.7400000000007</v>
      </c>
      <c r="N126" s="37">
        <v>0.43753392077489706</v>
      </c>
      <c r="O126">
        <v>1627.95</v>
      </c>
      <c r="P126">
        <f t="shared" si="8"/>
        <v>124</v>
      </c>
      <c r="Q126">
        <f t="shared" si="9"/>
        <v>18</v>
      </c>
      <c r="R126">
        <v>142</v>
      </c>
    </row>
    <row r="127" spans="1:18" x14ac:dyDescent="0.3">
      <c r="A127" t="s">
        <v>426</v>
      </c>
      <c r="B127" t="s">
        <v>84</v>
      </c>
      <c r="C127" t="s">
        <v>249</v>
      </c>
      <c r="D127" s="39">
        <v>42453</v>
      </c>
      <c r="E127" s="40">
        <f t="shared" si="5"/>
        <v>2016</v>
      </c>
      <c r="F127" s="41">
        <f t="shared" si="6"/>
        <v>3</v>
      </c>
      <c r="G127" s="36" t="str">
        <f t="shared" si="7"/>
        <v>2016-3</v>
      </c>
      <c r="H127" t="s">
        <v>222</v>
      </c>
      <c r="I127" s="36" t="s">
        <v>427</v>
      </c>
      <c r="J127" s="36">
        <v>42646</v>
      </c>
      <c r="K127" s="36">
        <v>42667</v>
      </c>
      <c r="L127">
        <v>3980.8500000000008</v>
      </c>
      <c r="M127" s="42">
        <v>2446.61</v>
      </c>
      <c r="N127" s="37">
        <v>0.61459487295426851</v>
      </c>
      <c r="O127">
        <v>1917.22</v>
      </c>
      <c r="P127">
        <f t="shared" si="8"/>
        <v>119</v>
      </c>
      <c r="Q127">
        <f t="shared" si="9"/>
        <v>20</v>
      </c>
      <c r="R127">
        <v>139</v>
      </c>
    </row>
    <row r="128" spans="1:18" x14ac:dyDescent="0.3">
      <c r="A128" t="s">
        <v>428</v>
      </c>
      <c r="B128" t="s">
        <v>161</v>
      </c>
      <c r="C128" t="s">
        <v>249</v>
      </c>
      <c r="D128" s="39">
        <v>42949</v>
      </c>
      <c r="E128" s="40">
        <f t="shared" si="5"/>
        <v>2017</v>
      </c>
      <c r="F128" s="41">
        <f t="shared" si="6"/>
        <v>8</v>
      </c>
      <c r="G128" s="36" t="str">
        <f t="shared" si="7"/>
        <v>2017-8</v>
      </c>
      <c r="H128" t="s">
        <v>222</v>
      </c>
      <c r="I128" s="36" t="s">
        <v>429</v>
      </c>
      <c r="J128" s="36">
        <v>43136</v>
      </c>
      <c r="K128" s="36">
        <v>43150</v>
      </c>
      <c r="L128">
        <v>1847303.860000097</v>
      </c>
      <c r="M128" s="42">
        <v>335624.2700000123</v>
      </c>
      <c r="N128" s="37">
        <v>0.18168330466217653</v>
      </c>
      <c r="O128">
        <v>271489.78000000061</v>
      </c>
      <c r="P128">
        <f t="shared" si="8"/>
        <v>121</v>
      </c>
      <c r="Q128">
        <f t="shared" si="9"/>
        <v>14</v>
      </c>
      <c r="R128">
        <v>135</v>
      </c>
    </row>
    <row r="129" spans="1:18" x14ac:dyDescent="0.3">
      <c r="A129" t="s">
        <v>430</v>
      </c>
      <c r="B129" t="s">
        <v>138</v>
      </c>
      <c r="C129" t="s">
        <v>249</v>
      </c>
      <c r="D129" s="39">
        <v>42643</v>
      </c>
      <c r="E129" s="40">
        <f t="shared" si="5"/>
        <v>2016</v>
      </c>
      <c r="F129" s="41">
        <f t="shared" si="6"/>
        <v>9</v>
      </c>
      <c r="G129" s="36" t="str">
        <f t="shared" si="7"/>
        <v>2016-9</v>
      </c>
      <c r="H129" t="s">
        <v>222</v>
      </c>
      <c r="I129" s="36" t="s">
        <v>338</v>
      </c>
      <c r="J129" s="36">
        <v>42824</v>
      </c>
      <c r="K129" s="36">
        <v>42849</v>
      </c>
      <c r="L129">
        <v>4089.01</v>
      </c>
      <c r="M129" s="42">
        <v>3899.72</v>
      </c>
      <c r="N129" s="37">
        <v>0.95370762116013397</v>
      </c>
      <c r="O129">
        <v>3899.72</v>
      </c>
      <c r="P129">
        <f t="shared" si="8"/>
        <v>121</v>
      </c>
      <c r="Q129">
        <f t="shared" si="9"/>
        <v>10</v>
      </c>
      <c r="R129">
        <v>131</v>
      </c>
    </row>
    <row r="130" spans="1:18" x14ac:dyDescent="0.3">
      <c r="A130" t="s">
        <v>431</v>
      </c>
      <c r="B130" t="s">
        <v>164</v>
      </c>
      <c r="C130" t="s">
        <v>249</v>
      </c>
      <c r="D130" s="39">
        <v>42957</v>
      </c>
      <c r="E130" s="40">
        <f t="shared" si="5"/>
        <v>2017</v>
      </c>
      <c r="F130" s="41">
        <f t="shared" si="6"/>
        <v>8</v>
      </c>
      <c r="G130" s="36" t="str">
        <f t="shared" si="7"/>
        <v>2017-8</v>
      </c>
      <c r="H130" t="s">
        <v>222</v>
      </c>
      <c r="I130" s="36" t="s">
        <v>432</v>
      </c>
      <c r="J130" s="36">
        <v>43131</v>
      </c>
      <c r="K130" s="36">
        <v>43145</v>
      </c>
      <c r="L130">
        <v>5902.47</v>
      </c>
      <c r="M130" s="42">
        <v>2061.39</v>
      </c>
      <c r="N130" s="37">
        <v>0.34924192753203315</v>
      </c>
      <c r="O130">
        <v>2061.39</v>
      </c>
      <c r="P130">
        <f t="shared" si="8"/>
        <v>118</v>
      </c>
      <c r="Q130">
        <f t="shared" si="9"/>
        <v>8</v>
      </c>
      <c r="R130">
        <v>126</v>
      </c>
    </row>
    <row r="131" spans="1:18" x14ac:dyDescent="0.3">
      <c r="A131" t="s">
        <v>433</v>
      </c>
      <c r="B131" t="s">
        <v>169</v>
      </c>
      <c r="C131" t="s">
        <v>249</v>
      </c>
      <c r="D131" s="39">
        <v>43000</v>
      </c>
      <c r="E131" s="40">
        <f t="shared" si="5"/>
        <v>2017</v>
      </c>
      <c r="F131" s="41">
        <f t="shared" si="6"/>
        <v>9</v>
      </c>
      <c r="G131" s="36" t="str">
        <f t="shared" si="7"/>
        <v>2017-9</v>
      </c>
      <c r="H131" t="s">
        <v>222</v>
      </c>
      <c r="I131" s="36" t="s">
        <v>434</v>
      </c>
      <c r="J131" s="36">
        <v>43182</v>
      </c>
      <c r="K131" s="36">
        <v>43199</v>
      </c>
      <c r="L131">
        <v>71492.050000000032</v>
      </c>
      <c r="M131" s="42">
        <v>31278.21</v>
      </c>
      <c r="N131" s="37">
        <v>0.43750612830377622</v>
      </c>
      <c r="O131">
        <v>24019.05</v>
      </c>
      <c r="P131">
        <f t="shared" si="8"/>
        <v>118</v>
      </c>
      <c r="Q131">
        <f t="shared" si="9"/>
        <v>14</v>
      </c>
      <c r="R131">
        <v>132</v>
      </c>
    </row>
    <row r="132" spans="1:18" x14ac:dyDescent="0.3">
      <c r="A132" t="s">
        <v>435</v>
      </c>
      <c r="B132" t="s">
        <v>145</v>
      </c>
      <c r="C132" t="s">
        <v>249</v>
      </c>
      <c r="D132" s="39">
        <v>42709</v>
      </c>
      <c r="E132" s="40">
        <f t="shared" si="5"/>
        <v>2016</v>
      </c>
      <c r="F132" s="41">
        <f t="shared" si="6"/>
        <v>12</v>
      </c>
      <c r="G132" s="36" t="str">
        <f t="shared" si="7"/>
        <v>2016-12</v>
      </c>
      <c r="H132" t="s">
        <v>222</v>
      </c>
      <c r="I132" s="36" t="s">
        <v>436</v>
      </c>
      <c r="J132" s="36">
        <v>42900</v>
      </c>
      <c r="K132" s="36">
        <v>42919</v>
      </c>
      <c r="L132">
        <v>701221.1300000113</v>
      </c>
      <c r="M132" s="42">
        <v>62972.579999999944</v>
      </c>
      <c r="N132" s="37">
        <v>8.9804167766591586E-2</v>
      </c>
      <c r="O132">
        <v>52894.320000000029</v>
      </c>
      <c r="P132">
        <f t="shared" si="8"/>
        <v>117</v>
      </c>
      <c r="Q132">
        <f t="shared" si="9"/>
        <v>22</v>
      </c>
      <c r="R132">
        <v>139</v>
      </c>
    </row>
    <row r="133" spans="1:18" x14ac:dyDescent="0.3">
      <c r="A133" t="s">
        <v>437</v>
      </c>
      <c r="B133" t="s">
        <v>68</v>
      </c>
      <c r="C133" t="s">
        <v>249</v>
      </c>
      <c r="D133" s="39">
        <v>42367</v>
      </c>
      <c r="E133" s="40">
        <f t="shared" si="5"/>
        <v>2015</v>
      </c>
      <c r="F133" s="41">
        <f t="shared" si="6"/>
        <v>12</v>
      </c>
      <c r="G133" s="36" t="str">
        <f t="shared" si="7"/>
        <v>2015-12</v>
      </c>
      <c r="H133" t="s">
        <v>222</v>
      </c>
      <c r="I133" s="36" t="s">
        <v>438</v>
      </c>
      <c r="J133" s="36">
        <v>42538</v>
      </c>
      <c r="K133" s="36">
        <v>42555</v>
      </c>
      <c r="L133">
        <v>351272.5099999978</v>
      </c>
      <c r="M133" s="42">
        <v>128718.69000000029</v>
      </c>
      <c r="N133" s="37">
        <v>0.36643542075069041</v>
      </c>
      <c r="O133">
        <v>97071.500000000102</v>
      </c>
      <c r="P133">
        <f t="shared" si="8"/>
        <v>114</v>
      </c>
      <c r="Q133">
        <f t="shared" si="9"/>
        <v>11</v>
      </c>
      <c r="R133">
        <v>125</v>
      </c>
    </row>
    <row r="134" spans="1:18" x14ac:dyDescent="0.3">
      <c r="A134" t="s">
        <v>439</v>
      </c>
      <c r="B134" t="s">
        <v>180</v>
      </c>
      <c r="C134" t="s">
        <v>249</v>
      </c>
      <c r="D134" s="39">
        <v>43138</v>
      </c>
      <c r="E134" s="40">
        <f t="shared" si="5"/>
        <v>2018</v>
      </c>
      <c r="F134" s="41">
        <f t="shared" si="6"/>
        <v>2</v>
      </c>
      <c r="G134" s="36" t="str">
        <f t="shared" si="7"/>
        <v>2018-2</v>
      </c>
      <c r="H134" t="s">
        <v>222</v>
      </c>
      <c r="I134" s="36" t="s">
        <v>440</v>
      </c>
      <c r="J134" s="36">
        <v>43315</v>
      </c>
      <c r="K134" s="36">
        <v>43325</v>
      </c>
      <c r="L134">
        <v>104648.36</v>
      </c>
      <c r="M134" s="42">
        <v>12081.32</v>
      </c>
      <c r="N134" s="37">
        <v>0.11544681636673522</v>
      </c>
      <c r="O134">
        <v>9086.5499999999993</v>
      </c>
      <c r="P134">
        <f t="shared" si="8"/>
        <v>113</v>
      </c>
      <c r="Q134">
        <f t="shared" si="9"/>
        <v>16</v>
      </c>
      <c r="R134">
        <v>129</v>
      </c>
    </row>
    <row r="135" spans="1:18" x14ac:dyDescent="0.3">
      <c r="A135" t="s">
        <v>441</v>
      </c>
      <c r="B135" t="s">
        <v>71</v>
      </c>
      <c r="C135" t="s">
        <v>249</v>
      </c>
      <c r="D135" s="39">
        <v>42445</v>
      </c>
      <c r="E135" s="40">
        <f t="shared" si="5"/>
        <v>2016</v>
      </c>
      <c r="F135" s="41">
        <f t="shared" si="6"/>
        <v>3</v>
      </c>
      <c r="G135" s="36" t="str">
        <f t="shared" si="7"/>
        <v>2016-3</v>
      </c>
      <c r="H135" t="s">
        <v>222</v>
      </c>
      <c r="I135" s="36" t="s">
        <v>442</v>
      </c>
      <c r="J135" s="36">
        <v>42608</v>
      </c>
      <c r="K135" s="36">
        <v>42625</v>
      </c>
      <c r="L135">
        <v>81695.400000000081</v>
      </c>
      <c r="M135" s="42">
        <v>23028.87</v>
      </c>
      <c r="N135" s="37">
        <v>0.28188698506892645</v>
      </c>
      <c r="O135">
        <v>20171.75</v>
      </c>
      <c r="P135">
        <f t="shared" si="8"/>
        <v>107</v>
      </c>
      <c r="Q135">
        <f t="shared" si="9"/>
        <v>12</v>
      </c>
      <c r="R135">
        <v>119</v>
      </c>
    </row>
    <row r="136" spans="1:18" x14ac:dyDescent="0.3">
      <c r="A136" t="s">
        <v>443</v>
      </c>
      <c r="B136" t="s">
        <v>216</v>
      </c>
      <c r="C136" t="s">
        <v>249</v>
      </c>
      <c r="D136" s="39">
        <v>43847</v>
      </c>
      <c r="E136" s="40">
        <f t="shared" si="5"/>
        <v>2020</v>
      </c>
      <c r="F136" s="41">
        <f t="shared" si="6"/>
        <v>1</v>
      </c>
      <c r="G136" s="36" t="str">
        <f t="shared" si="7"/>
        <v>2020-1</v>
      </c>
      <c r="H136" t="s">
        <v>222</v>
      </c>
      <c r="I136" s="36" t="s">
        <v>223</v>
      </c>
      <c r="J136" s="36">
        <v>44007</v>
      </c>
      <c r="K136" s="36">
        <v>44011</v>
      </c>
      <c r="L136">
        <v>49888.579999999987</v>
      </c>
      <c r="M136" s="42">
        <v>25398.880000000001</v>
      </c>
      <c r="N136" s="37">
        <v>0.5091121054157085</v>
      </c>
      <c r="O136">
        <v>23960.89</v>
      </c>
      <c r="P136">
        <f t="shared" si="8"/>
        <v>109</v>
      </c>
      <c r="Q136">
        <f t="shared" si="9"/>
        <v>7</v>
      </c>
      <c r="R136">
        <v>116</v>
      </c>
    </row>
    <row r="137" spans="1:18" x14ac:dyDescent="0.3">
      <c r="A137" t="s">
        <v>444</v>
      </c>
      <c r="B137" t="s">
        <v>139</v>
      </c>
      <c r="C137" t="s">
        <v>249</v>
      </c>
      <c r="D137" s="39">
        <v>42657</v>
      </c>
      <c r="E137" s="40">
        <f t="shared" si="5"/>
        <v>2016</v>
      </c>
      <c r="F137" s="41">
        <f t="shared" si="6"/>
        <v>10</v>
      </c>
      <c r="G137" s="36" t="str">
        <f t="shared" si="7"/>
        <v>2016-10</v>
      </c>
      <c r="H137" t="s">
        <v>222</v>
      </c>
      <c r="I137" s="36" t="s">
        <v>325</v>
      </c>
      <c r="J137" s="36">
        <v>42837</v>
      </c>
      <c r="K137" s="36">
        <v>42863</v>
      </c>
      <c r="L137">
        <v>516599.33000000071</v>
      </c>
      <c r="M137" s="42">
        <v>155416.47000000009</v>
      </c>
      <c r="N137" s="37">
        <v>0.30084527984192289</v>
      </c>
      <c r="O137">
        <v>114146.0299999998</v>
      </c>
      <c r="P137">
        <f t="shared" si="8"/>
        <v>112</v>
      </c>
      <c r="Q137">
        <f t="shared" si="9"/>
        <v>18</v>
      </c>
      <c r="R137">
        <v>130</v>
      </c>
    </row>
    <row r="138" spans="1:18" x14ac:dyDescent="0.3">
      <c r="A138" t="s">
        <v>445</v>
      </c>
      <c r="B138" t="s">
        <v>44</v>
      </c>
      <c r="C138" t="s">
        <v>249</v>
      </c>
      <c r="D138" s="39">
        <v>41809</v>
      </c>
      <c r="E138" s="40">
        <f t="shared" si="5"/>
        <v>2014</v>
      </c>
      <c r="F138" s="41">
        <f t="shared" si="6"/>
        <v>6</v>
      </c>
      <c r="G138" s="36" t="str">
        <f t="shared" si="7"/>
        <v>2014-6</v>
      </c>
      <c r="H138" t="s">
        <v>222</v>
      </c>
      <c r="I138" s="36" t="s">
        <v>446</v>
      </c>
      <c r="J138" s="36">
        <v>41992</v>
      </c>
      <c r="K138" s="36">
        <v>41991</v>
      </c>
      <c r="L138">
        <v>419622.46000000031</v>
      </c>
      <c r="M138" s="42">
        <v>39583.659999999989</v>
      </c>
      <c r="N138" s="37">
        <v>9.433160465242961E-2</v>
      </c>
      <c r="O138">
        <v>37665.620000000003</v>
      </c>
      <c r="P138">
        <f t="shared" si="8"/>
        <v>106</v>
      </c>
      <c r="Q138">
        <f t="shared" si="9"/>
        <v>27</v>
      </c>
      <c r="R138">
        <v>133</v>
      </c>
    </row>
    <row r="139" spans="1:18" x14ac:dyDescent="0.3">
      <c r="A139" t="s">
        <v>447</v>
      </c>
      <c r="B139" t="s">
        <v>45</v>
      </c>
      <c r="C139" t="s">
        <v>249</v>
      </c>
      <c r="D139" s="39">
        <v>41809</v>
      </c>
      <c r="E139" s="40">
        <f t="shared" si="5"/>
        <v>2014</v>
      </c>
      <c r="F139" s="41">
        <f t="shared" si="6"/>
        <v>6</v>
      </c>
      <c r="G139" s="36" t="str">
        <f t="shared" si="7"/>
        <v>2014-6</v>
      </c>
      <c r="H139" t="s">
        <v>222</v>
      </c>
      <c r="I139" s="36" t="s">
        <v>446</v>
      </c>
      <c r="J139" s="36">
        <v>41992</v>
      </c>
      <c r="K139" s="36">
        <v>41991</v>
      </c>
      <c r="L139">
        <v>46674.14</v>
      </c>
      <c r="M139" s="42">
        <v>6570.9699999999984</v>
      </c>
      <c r="N139" s="37">
        <v>0.14078395445529363</v>
      </c>
      <c r="O139">
        <v>6570.9699999999984</v>
      </c>
      <c r="P139">
        <f t="shared" si="8"/>
        <v>106</v>
      </c>
      <c r="Q139">
        <f t="shared" si="9"/>
        <v>27</v>
      </c>
      <c r="R139">
        <v>133</v>
      </c>
    </row>
    <row r="140" spans="1:18" x14ac:dyDescent="0.3">
      <c r="A140" t="s">
        <v>448</v>
      </c>
      <c r="B140" t="s">
        <v>143</v>
      </c>
      <c r="C140" t="s">
        <v>249</v>
      </c>
      <c r="D140" s="39">
        <v>42692</v>
      </c>
      <c r="E140" s="40">
        <f t="shared" si="5"/>
        <v>2016</v>
      </c>
      <c r="F140" s="41">
        <f t="shared" si="6"/>
        <v>11</v>
      </c>
      <c r="G140" s="36" t="str">
        <f t="shared" si="7"/>
        <v>2016-11</v>
      </c>
      <c r="H140" t="s">
        <v>222</v>
      </c>
      <c r="I140" s="36" t="s">
        <v>298</v>
      </c>
      <c r="J140" s="36">
        <v>42865</v>
      </c>
      <c r="K140" s="36">
        <v>42891</v>
      </c>
      <c r="L140">
        <v>42771.219999999987</v>
      </c>
      <c r="M140" s="42">
        <v>24605.91</v>
      </c>
      <c r="N140" s="37">
        <v>0.5752912823155385</v>
      </c>
      <c r="O140">
        <v>22808.659999999989</v>
      </c>
      <c r="P140">
        <f t="shared" si="8"/>
        <v>108</v>
      </c>
      <c r="Q140">
        <f t="shared" si="9"/>
        <v>17</v>
      </c>
      <c r="R140">
        <v>125</v>
      </c>
    </row>
    <row r="141" spans="1:18" x14ac:dyDescent="0.3">
      <c r="A141" t="s">
        <v>449</v>
      </c>
      <c r="B141" t="s">
        <v>170</v>
      </c>
      <c r="C141" t="s">
        <v>249</v>
      </c>
      <c r="D141" s="39">
        <v>43056</v>
      </c>
      <c r="E141" s="40">
        <f t="shared" si="5"/>
        <v>2017</v>
      </c>
      <c r="F141" s="41">
        <f t="shared" si="6"/>
        <v>11</v>
      </c>
      <c r="G141" s="36" t="str">
        <f t="shared" si="7"/>
        <v>2017-11</v>
      </c>
      <c r="H141" t="s">
        <v>222</v>
      </c>
      <c r="I141" s="36" t="s">
        <v>450</v>
      </c>
      <c r="J141" s="36">
        <v>43224</v>
      </c>
      <c r="K141" s="36">
        <v>43248</v>
      </c>
      <c r="L141">
        <v>362544.75</v>
      </c>
      <c r="M141" s="42">
        <v>33068.66000000004</v>
      </c>
      <c r="N141" s="37">
        <v>9.121262961330992E-2</v>
      </c>
      <c r="O141">
        <v>27838.41999999998</v>
      </c>
      <c r="P141">
        <f t="shared" si="8"/>
        <v>107</v>
      </c>
      <c r="Q141">
        <f t="shared" si="9"/>
        <v>15</v>
      </c>
      <c r="R141">
        <v>122</v>
      </c>
    </row>
    <row r="142" spans="1:18" x14ac:dyDescent="0.3">
      <c r="A142" t="s">
        <v>451</v>
      </c>
      <c r="B142" t="s">
        <v>156</v>
      </c>
      <c r="C142" t="s">
        <v>249</v>
      </c>
      <c r="D142" s="39">
        <v>42832</v>
      </c>
      <c r="E142" s="40">
        <f t="shared" si="5"/>
        <v>2017</v>
      </c>
      <c r="F142" s="41">
        <f t="shared" si="6"/>
        <v>4</v>
      </c>
      <c r="G142" s="36" t="str">
        <f t="shared" si="7"/>
        <v>2017-4</v>
      </c>
      <c r="H142" t="s">
        <v>222</v>
      </c>
      <c r="I142" s="36" t="s">
        <v>452</v>
      </c>
      <c r="J142" s="36">
        <v>42992</v>
      </c>
      <c r="K142" s="36">
        <v>43010</v>
      </c>
      <c r="L142">
        <v>4680.2</v>
      </c>
      <c r="M142" s="42">
        <v>2917.26</v>
      </c>
      <c r="N142" s="37">
        <v>0.62331951625998894</v>
      </c>
      <c r="O142">
        <v>2463.1699999999992</v>
      </c>
      <c r="P142">
        <f t="shared" si="8"/>
        <v>105</v>
      </c>
      <c r="Q142">
        <f t="shared" si="9"/>
        <v>11</v>
      </c>
      <c r="R142">
        <v>116</v>
      </c>
    </row>
    <row r="143" spans="1:18" x14ac:dyDescent="0.3">
      <c r="A143" t="s">
        <v>453</v>
      </c>
      <c r="B143" t="s">
        <v>167</v>
      </c>
      <c r="C143" t="s">
        <v>249</v>
      </c>
      <c r="D143" s="39">
        <v>43000</v>
      </c>
      <c r="E143" s="40">
        <f t="shared" si="5"/>
        <v>2017</v>
      </c>
      <c r="F143" s="41">
        <f t="shared" si="6"/>
        <v>9</v>
      </c>
      <c r="G143" s="36" t="str">
        <f t="shared" si="7"/>
        <v>2017-9</v>
      </c>
      <c r="H143" t="s">
        <v>222</v>
      </c>
      <c r="I143" s="36" t="s">
        <v>454</v>
      </c>
      <c r="J143" s="36">
        <v>43168</v>
      </c>
      <c r="K143" s="36">
        <v>43192</v>
      </c>
      <c r="L143">
        <v>225729.58999999991</v>
      </c>
      <c r="M143" s="42">
        <v>39473.469999999987</v>
      </c>
      <c r="N143" s="37">
        <v>0.17487060513422278</v>
      </c>
      <c r="O143">
        <v>33478.519999999997</v>
      </c>
      <c r="P143">
        <f t="shared" si="8"/>
        <v>108</v>
      </c>
      <c r="Q143">
        <f t="shared" si="9"/>
        <v>14</v>
      </c>
      <c r="R143">
        <v>122</v>
      </c>
    </row>
    <row r="144" spans="1:18" x14ac:dyDescent="0.3">
      <c r="A144" t="s">
        <v>455</v>
      </c>
      <c r="B144" t="s">
        <v>152</v>
      </c>
      <c r="C144" t="s">
        <v>249</v>
      </c>
      <c r="D144" s="39">
        <v>42762</v>
      </c>
      <c r="E144" s="40">
        <f t="shared" si="5"/>
        <v>2017</v>
      </c>
      <c r="F144" s="41">
        <f t="shared" si="6"/>
        <v>1</v>
      </c>
      <c r="G144" s="36" t="str">
        <f t="shared" si="7"/>
        <v>2017-1</v>
      </c>
      <c r="H144" t="s">
        <v>222</v>
      </c>
      <c r="I144" s="36" t="s">
        <v>456</v>
      </c>
      <c r="J144" s="36">
        <v>42933</v>
      </c>
      <c r="K144" s="36">
        <v>42954</v>
      </c>
      <c r="L144">
        <v>1273667.7300000021</v>
      </c>
      <c r="M144" s="42">
        <v>552403.74000000337</v>
      </c>
      <c r="N144" s="37">
        <v>0.43371102760058344</v>
      </c>
      <c r="O144">
        <v>515208.15000000369</v>
      </c>
      <c r="P144">
        <f t="shared" si="8"/>
        <v>104</v>
      </c>
      <c r="Q144">
        <f t="shared" si="9"/>
        <v>19</v>
      </c>
      <c r="R144">
        <v>123</v>
      </c>
    </row>
    <row r="145" spans="1:18" x14ac:dyDescent="0.3">
      <c r="A145" t="s">
        <v>457</v>
      </c>
      <c r="B145" t="s">
        <v>155</v>
      </c>
      <c r="C145" t="s">
        <v>249</v>
      </c>
      <c r="D145" s="39">
        <v>42804</v>
      </c>
      <c r="E145" s="40">
        <f t="shared" si="5"/>
        <v>2017</v>
      </c>
      <c r="F145" s="41">
        <f t="shared" si="6"/>
        <v>3</v>
      </c>
      <c r="G145" s="36" t="str">
        <f t="shared" si="7"/>
        <v>2017-3</v>
      </c>
      <c r="H145" t="s">
        <v>222</v>
      </c>
      <c r="I145" s="36" t="s">
        <v>458</v>
      </c>
      <c r="J145" s="36">
        <v>42968</v>
      </c>
      <c r="K145" s="36">
        <v>42989</v>
      </c>
      <c r="L145">
        <v>386480.40000000299</v>
      </c>
      <c r="M145" s="42">
        <v>89683.459999999919</v>
      </c>
      <c r="N145" s="37">
        <v>0.23205176769636759</v>
      </c>
      <c r="O145">
        <v>79777.720000000074</v>
      </c>
      <c r="P145">
        <f t="shared" si="8"/>
        <v>100</v>
      </c>
      <c r="Q145">
        <f t="shared" si="9"/>
        <v>18</v>
      </c>
      <c r="R145">
        <v>118</v>
      </c>
    </row>
    <row r="146" spans="1:18" x14ac:dyDescent="0.3">
      <c r="A146" t="s">
        <v>459</v>
      </c>
      <c r="B146" t="s">
        <v>146</v>
      </c>
      <c r="C146" t="s">
        <v>249</v>
      </c>
      <c r="D146" s="39">
        <v>42733</v>
      </c>
      <c r="E146" s="40">
        <f t="shared" si="5"/>
        <v>2016</v>
      </c>
      <c r="F146" s="41">
        <f t="shared" si="6"/>
        <v>12</v>
      </c>
      <c r="G146" s="36" t="str">
        <f t="shared" si="7"/>
        <v>2016-12</v>
      </c>
      <c r="H146" t="s">
        <v>222</v>
      </c>
      <c r="I146" s="36" t="s">
        <v>460</v>
      </c>
      <c r="J146" s="36">
        <v>42892</v>
      </c>
      <c r="K146" s="36">
        <v>42912</v>
      </c>
      <c r="L146">
        <v>288409.95000000013</v>
      </c>
      <c r="M146" s="42">
        <v>49302.86</v>
      </c>
      <c r="N146" s="37">
        <v>0.17094715352226919</v>
      </c>
      <c r="O146">
        <v>36275.799999999988</v>
      </c>
      <c r="P146">
        <f t="shared" si="8"/>
        <v>100</v>
      </c>
      <c r="Q146">
        <f t="shared" si="9"/>
        <v>15</v>
      </c>
      <c r="R146">
        <v>115</v>
      </c>
    </row>
    <row r="147" spans="1:18" x14ac:dyDescent="0.3">
      <c r="A147" t="s">
        <v>461</v>
      </c>
      <c r="B147" t="s">
        <v>107</v>
      </c>
      <c r="C147" t="s">
        <v>249</v>
      </c>
      <c r="D147" s="39">
        <v>42520</v>
      </c>
      <c r="E147" s="40">
        <f t="shared" si="5"/>
        <v>2016</v>
      </c>
      <c r="F147" s="41">
        <f t="shared" si="6"/>
        <v>5</v>
      </c>
      <c r="G147" s="36" t="str">
        <f t="shared" si="7"/>
        <v>2016-5</v>
      </c>
      <c r="H147" t="s">
        <v>222</v>
      </c>
      <c r="I147" s="36" t="s">
        <v>462</v>
      </c>
      <c r="J147" s="36">
        <v>42663</v>
      </c>
      <c r="K147" s="36">
        <v>42688</v>
      </c>
      <c r="L147">
        <v>8168.1400000000094</v>
      </c>
      <c r="M147" s="42">
        <v>6584.0700000000024</v>
      </c>
      <c r="N147" s="37">
        <v>0.80606723195243901</v>
      </c>
      <c r="O147">
        <v>5819.2400000000016</v>
      </c>
      <c r="P147">
        <f t="shared" si="8"/>
        <v>95</v>
      </c>
      <c r="Q147">
        <f t="shared" si="9"/>
        <v>10</v>
      </c>
      <c r="R147">
        <v>105</v>
      </c>
    </row>
    <row r="148" spans="1:18" x14ac:dyDescent="0.3">
      <c r="A148" t="s">
        <v>463</v>
      </c>
      <c r="B148" t="s">
        <v>74</v>
      </c>
      <c r="C148" t="s">
        <v>249</v>
      </c>
      <c r="D148" s="39">
        <v>42445</v>
      </c>
      <c r="E148" s="40">
        <f t="shared" si="5"/>
        <v>2016</v>
      </c>
      <c r="F148" s="41">
        <f t="shared" si="6"/>
        <v>3</v>
      </c>
      <c r="G148" s="36" t="str">
        <f t="shared" si="7"/>
        <v>2016-3</v>
      </c>
      <c r="H148" t="s">
        <v>222</v>
      </c>
      <c r="I148" s="36" t="s">
        <v>464</v>
      </c>
      <c r="J148" s="36">
        <v>42601</v>
      </c>
      <c r="K148" s="36">
        <v>42625</v>
      </c>
      <c r="L148">
        <v>35487.620000000003</v>
      </c>
      <c r="M148" s="42">
        <v>31387.62</v>
      </c>
      <c r="N148" s="37">
        <v>0.8844667520673406</v>
      </c>
      <c r="O148">
        <v>27387.62</v>
      </c>
      <c r="P148">
        <f t="shared" si="8"/>
        <v>94</v>
      </c>
      <c r="Q148">
        <f t="shared" si="9"/>
        <v>20</v>
      </c>
      <c r="R148">
        <v>114</v>
      </c>
    </row>
    <row r="149" spans="1:18" x14ac:dyDescent="0.3">
      <c r="A149" t="s">
        <v>465</v>
      </c>
      <c r="B149" t="s">
        <v>142</v>
      </c>
      <c r="C149" t="s">
        <v>249</v>
      </c>
      <c r="D149" s="39">
        <v>42675</v>
      </c>
      <c r="E149" s="40">
        <f t="shared" si="5"/>
        <v>2016</v>
      </c>
      <c r="F149" s="41">
        <f t="shared" si="6"/>
        <v>11</v>
      </c>
      <c r="G149" s="36" t="str">
        <f t="shared" si="7"/>
        <v>2016-11</v>
      </c>
      <c r="H149" t="s">
        <v>222</v>
      </c>
      <c r="I149" s="36" t="s">
        <v>338</v>
      </c>
      <c r="J149" s="36">
        <v>42835</v>
      </c>
      <c r="K149" s="36">
        <v>42857</v>
      </c>
      <c r="L149">
        <v>93646.379999999423</v>
      </c>
      <c r="M149" s="42">
        <v>59705.910000000113</v>
      </c>
      <c r="N149" s="37">
        <v>0.63756773086157181</v>
      </c>
      <c r="O149">
        <v>50043.240000000063</v>
      </c>
      <c r="P149">
        <f t="shared" si="8"/>
        <v>99</v>
      </c>
      <c r="Q149">
        <f t="shared" si="9"/>
        <v>17</v>
      </c>
      <c r="R149">
        <v>116</v>
      </c>
    </row>
    <row r="150" spans="1:18" x14ac:dyDescent="0.3">
      <c r="A150" t="s">
        <v>466</v>
      </c>
      <c r="B150" t="s">
        <v>148</v>
      </c>
      <c r="C150" t="s">
        <v>249</v>
      </c>
      <c r="D150" s="39">
        <v>42733</v>
      </c>
      <c r="E150" s="40">
        <f t="shared" si="5"/>
        <v>2016</v>
      </c>
      <c r="F150" s="41">
        <f t="shared" si="6"/>
        <v>12</v>
      </c>
      <c r="G150" s="36" t="str">
        <f t="shared" si="7"/>
        <v>2016-12</v>
      </c>
      <c r="H150" t="s">
        <v>222</v>
      </c>
      <c r="I150" s="36" t="s">
        <v>294</v>
      </c>
      <c r="J150" s="36">
        <v>42891</v>
      </c>
      <c r="K150" s="36">
        <v>42912</v>
      </c>
      <c r="L150">
        <v>32075.46999999999</v>
      </c>
      <c r="M150" s="42">
        <v>1930.889999999999</v>
      </c>
      <c r="N150" s="37">
        <v>6.0198338481088493E-2</v>
      </c>
      <c r="O150">
        <v>765.45999999999992</v>
      </c>
      <c r="P150">
        <f t="shared" si="8"/>
        <v>97</v>
      </c>
      <c r="Q150">
        <f t="shared" si="9"/>
        <v>17</v>
      </c>
      <c r="R150">
        <v>114</v>
      </c>
    </row>
    <row r="151" spans="1:18" x14ac:dyDescent="0.3">
      <c r="A151" t="s">
        <v>467</v>
      </c>
      <c r="B151" t="s">
        <v>178</v>
      </c>
      <c r="C151" t="s">
        <v>249</v>
      </c>
      <c r="D151" s="39">
        <v>43098</v>
      </c>
      <c r="E151" s="40">
        <f t="shared" si="5"/>
        <v>2017</v>
      </c>
      <c r="F151" s="41">
        <f t="shared" si="6"/>
        <v>12</v>
      </c>
      <c r="G151" s="36" t="str">
        <f t="shared" si="7"/>
        <v>2017-12</v>
      </c>
      <c r="H151" t="s">
        <v>222</v>
      </c>
      <c r="I151" s="36" t="s">
        <v>468</v>
      </c>
      <c r="J151" s="36">
        <v>43250</v>
      </c>
      <c r="K151" s="36">
        <v>43269</v>
      </c>
      <c r="L151">
        <v>553965.71000000066</v>
      </c>
      <c r="M151" s="42">
        <v>95011.360000000044</v>
      </c>
      <c r="N151" s="37">
        <v>0.17151126556190621</v>
      </c>
      <c r="O151">
        <v>80782.890000000014</v>
      </c>
      <c r="P151">
        <f t="shared" si="8"/>
        <v>97</v>
      </c>
      <c r="Q151">
        <f t="shared" si="9"/>
        <v>13</v>
      </c>
      <c r="R151">
        <v>110</v>
      </c>
    </row>
    <row r="152" spans="1:18" x14ac:dyDescent="0.3">
      <c r="A152" t="s">
        <v>469</v>
      </c>
      <c r="B152" t="s">
        <v>176</v>
      </c>
      <c r="C152" t="s">
        <v>249</v>
      </c>
      <c r="D152" s="39">
        <v>43097</v>
      </c>
      <c r="E152" s="40">
        <f t="shared" si="5"/>
        <v>2017</v>
      </c>
      <c r="F152" s="41">
        <f t="shared" si="6"/>
        <v>12</v>
      </c>
      <c r="G152" s="36" t="str">
        <f t="shared" si="7"/>
        <v>2017-12</v>
      </c>
      <c r="H152" t="s">
        <v>222</v>
      </c>
      <c r="I152" s="36" t="s">
        <v>470</v>
      </c>
      <c r="J152" s="36">
        <v>43243</v>
      </c>
      <c r="K152" s="36">
        <v>43269</v>
      </c>
      <c r="L152">
        <v>296427.81999999582</v>
      </c>
      <c r="M152" s="42">
        <v>19808.150000000001</v>
      </c>
      <c r="N152" s="37">
        <v>6.6822844090680428E-2</v>
      </c>
      <c r="O152">
        <v>13220.21000000005</v>
      </c>
      <c r="P152">
        <f t="shared" si="8"/>
        <v>96</v>
      </c>
      <c r="Q152">
        <f t="shared" si="9"/>
        <v>10</v>
      </c>
      <c r="R152">
        <v>106</v>
      </c>
    </row>
    <row r="153" spans="1:18" x14ac:dyDescent="0.3">
      <c r="A153" t="s">
        <v>471</v>
      </c>
      <c r="B153" t="s">
        <v>64</v>
      </c>
      <c r="C153" t="s">
        <v>249</v>
      </c>
      <c r="D153" s="39">
        <v>42298</v>
      </c>
      <c r="E153" s="40">
        <f t="shared" si="5"/>
        <v>2015</v>
      </c>
      <c r="F153" s="41">
        <f t="shared" si="6"/>
        <v>10</v>
      </c>
      <c r="G153" s="36" t="str">
        <f t="shared" si="7"/>
        <v>2015-10</v>
      </c>
      <c r="H153" t="s">
        <v>222</v>
      </c>
      <c r="I153" s="36" t="s">
        <v>472</v>
      </c>
      <c r="J153" s="36">
        <v>42451</v>
      </c>
      <c r="K153" s="36">
        <v>42459</v>
      </c>
      <c r="L153">
        <v>1948.08</v>
      </c>
      <c r="M153" s="42">
        <v>1131.56</v>
      </c>
      <c r="N153" s="37">
        <v>0.58085910229559357</v>
      </c>
      <c r="O153">
        <v>994.4799999999999</v>
      </c>
      <c r="P153">
        <f t="shared" si="8"/>
        <v>95</v>
      </c>
      <c r="Q153">
        <f t="shared" si="9"/>
        <v>16</v>
      </c>
      <c r="R153">
        <v>111</v>
      </c>
    </row>
    <row r="154" spans="1:18" x14ac:dyDescent="0.3">
      <c r="A154" t="s">
        <v>473</v>
      </c>
      <c r="B154" t="s">
        <v>72</v>
      </c>
      <c r="C154" t="s">
        <v>249</v>
      </c>
      <c r="D154" s="39">
        <v>42445</v>
      </c>
      <c r="E154" s="40">
        <f t="shared" si="5"/>
        <v>2016</v>
      </c>
      <c r="F154" s="41">
        <f t="shared" si="6"/>
        <v>3</v>
      </c>
      <c r="G154" s="36" t="str">
        <f t="shared" si="7"/>
        <v>2016-3</v>
      </c>
      <c r="H154" t="s">
        <v>222</v>
      </c>
      <c r="I154" s="36" t="s">
        <v>474</v>
      </c>
      <c r="J154" s="36">
        <v>42592</v>
      </c>
      <c r="K154" s="36">
        <v>42611</v>
      </c>
      <c r="L154">
        <v>65359.09</v>
      </c>
      <c r="M154" s="42">
        <v>24107.799999999948</v>
      </c>
      <c r="N154" s="37">
        <v>0.36885152470758009</v>
      </c>
      <c r="O154">
        <v>21827.73</v>
      </c>
      <c r="P154">
        <f t="shared" si="8"/>
        <v>90</v>
      </c>
      <c r="Q154">
        <f t="shared" si="9"/>
        <v>17</v>
      </c>
      <c r="R154">
        <v>107</v>
      </c>
    </row>
    <row r="155" spans="1:18" x14ac:dyDescent="0.3">
      <c r="A155" t="s">
        <v>475</v>
      </c>
      <c r="B155" t="s">
        <v>67</v>
      </c>
      <c r="C155" t="s">
        <v>249</v>
      </c>
      <c r="D155" s="39">
        <v>42367</v>
      </c>
      <c r="E155" s="40">
        <f t="shared" si="5"/>
        <v>2015</v>
      </c>
      <c r="F155" s="41">
        <f t="shared" si="6"/>
        <v>12</v>
      </c>
      <c r="G155" s="36" t="str">
        <f t="shared" si="7"/>
        <v>2015-12</v>
      </c>
      <c r="H155" t="s">
        <v>222</v>
      </c>
      <c r="I155" s="36" t="s">
        <v>476</v>
      </c>
      <c r="J155" s="36">
        <v>42502</v>
      </c>
      <c r="K155" s="36">
        <v>42520</v>
      </c>
      <c r="L155">
        <v>429430.97000000213</v>
      </c>
      <c r="M155" s="42">
        <v>245309.38999999891</v>
      </c>
      <c r="N155" s="37">
        <v>0.5712428938229529</v>
      </c>
      <c r="O155">
        <v>225308.3099999995</v>
      </c>
      <c r="P155">
        <f t="shared" si="8"/>
        <v>90</v>
      </c>
      <c r="Q155">
        <f t="shared" si="9"/>
        <v>9</v>
      </c>
      <c r="R155">
        <v>99</v>
      </c>
    </row>
    <row r="156" spans="1:18" x14ac:dyDescent="0.3">
      <c r="A156" t="s">
        <v>477</v>
      </c>
      <c r="B156" t="s">
        <v>133</v>
      </c>
      <c r="C156" t="s">
        <v>249</v>
      </c>
      <c r="D156" s="39">
        <v>42563</v>
      </c>
      <c r="E156" s="40">
        <f t="shared" si="5"/>
        <v>2016</v>
      </c>
      <c r="F156" s="41">
        <f t="shared" si="6"/>
        <v>7</v>
      </c>
      <c r="G156" s="36" t="str">
        <f t="shared" si="7"/>
        <v>2016-7</v>
      </c>
      <c r="H156" t="s">
        <v>222</v>
      </c>
      <c r="I156" s="36" t="s">
        <v>478</v>
      </c>
      <c r="J156" s="36">
        <v>42699</v>
      </c>
      <c r="K156" s="36">
        <v>42716</v>
      </c>
      <c r="L156">
        <v>1889841.3500000639</v>
      </c>
      <c r="M156" s="42">
        <v>333274.86000000488</v>
      </c>
      <c r="N156" s="37">
        <v>0.17635070795757199</v>
      </c>
      <c r="O156">
        <v>279378.52999999968</v>
      </c>
      <c r="P156">
        <f t="shared" si="8"/>
        <v>88</v>
      </c>
      <c r="Q156">
        <f t="shared" si="9"/>
        <v>12</v>
      </c>
      <c r="R156">
        <v>100</v>
      </c>
    </row>
    <row r="157" spans="1:18" x14ac:dyDescent="0.3">
      <c r="A157" t="s">
        <v>479</v>
      </c>
      <c r="B157" t="s">
        <v>87</v>
      </c>
      <c r="C157" t="s">
        <v>249</v>
      </c>
      <c r="D157" s="39">
        <v>42459</v>
      </c>
      <c r="E157" s="40">
        <f t="shared" ref="E157:E217" si="10">YEAR(D157)</f>
        <v>2016</v>
      </c>
      <c r="F157" s="41">
        <f t="shared" ref="F157:F217" si="11">MONTH(D157)</f>
        <v>3</v>
      </c>
      <c r="G157" s="36" t="str">
        <f t="shared" ref="G157:G217" si="12">CONCATENATE(E157,-F157)</f>
        <v>2016-3</v>
      </c>
      <c r="H157" t="s">
        <v>222</v>
      </c>
      <c r="I157" s="36" t="s">
        <v>464</v>
      </c>
      <c r="J157" s="36">
        <v>42598</v>
      </c>
      <c r="K157" s="36">
        <v>42618</v>
      </c>
      <c r="L157">
        <v>723657.25000000035</v>
      </c>
      <c r="M157" s="42">
        <v>672108.7200000002</v>
      </c>
      <c r="N157" s="37">
        <v>0.92876665023393312</v>
      </c>
      <c r="O157">
        <v>661044.41000000027</v>
      </c>
      <c r="P157">
        <f t="shared" ref="P157:P217" si="13">NETWORKDAYS(D157,I157)</f>
        <v>84</v>
      </c>
      <c r="Q157">
        <f t="shared" ref="Q157:Q217" si="14">NETWORKDAYS(I157,J157)</f>
        <v>17</v>
      </c>
      <c r="R157">
        <v>101</v>
      </c>
    </row>
    <row r="158" spans="1:18" x14ac:dyDescent="0.3">
      <c r="A158" t="s">
        <v>480</v>
      </c>
      <c r="B158" t="s">
        <v>82</v>
      </c>
      <c r="C158" t="s">
        <v>249</v>
      </c>
      <c r="D158" s="39">
        <v>42453</v>
      </c>
      <c r="E158" s="40">
        <f t="shared" si="10"/>
        <v>2016</v>
      </c>
      <c r="F158" s="41">
        <f t="shared" si="11"/>
        <v>3</v>
      </c>
      <c r="G158" s="36" t="str">
        <f t="shared" si="12"/>
        <v>2016-3</v>
      </c>
      <c r="H158" t="s">
        <v>222</v>
      </c>
      <c r="I158" s="36" t="s">
        <v>474</v>
      </c>
      <c r="J158" s="36">
        <v>42599</v>
      </c>
      <c r="K158" s="36">
        <v>42618</v>
      </c>
      <c r="L158">
        <v>574029.57000000239</v>
      </c>
      <c r="M158" s="42">
        <v>365302.12999999837</v>
      </c>
      <c r="N158" s="37">
        <v>0.63638207697209193</v>
      </c>
      <c r="O158">
        <v>314959.80999999912</v>
      </c>
      <c r="P158">
        <f t="shared" si="13"/>
        <v>84</v>
      </c>
      <c r="Q158">
        <f t="shared" si="14"/>
        <v>22</v>
      </c>
      <c r="R158">
        <v>106</v>
      </c>
    </row>
    <row r="159" spans="1:18" x14ac:dyDescent="0.3">
      <c r="A159" t="s">
        <v>481</v>
      </c>
      <c r="B159" t="s">
        <v>173</v>
      </c>
      <c r="C159" t="s">
        <v>249</v>
      </c>
      <c r="D159" s="39">
        <v>43090</v>
      </c>
      <c r="E159" s="40">
        <f t="shared" si="10"/>
        <v>2017</v>
      </c>
      <c r="F159" s="41">
        <f t="shared" si="11"/>
        <v>12</v>
      </c>
      <c r="G159" s="36" t="str">
        <f t="shared" si="12"/>
        <v>2017-12</v>
      </c>
      <c r="H159" t="s">
        <v>222</v>
      </c>
      <c r="I159" s="36" t="s">
        <v>482</v>
      </c>
      <c r="J159" s="36">
        <v>43224</v>
      </c>
      <c r="K159" s="36">
        <v>43248</v>
      </c>
      <c r="L159">
        <v>2421657.2499999772</v>
      </c>
      <c r="M159" s="42">
        <v>269704.2200000009</v>
      </c>
      <c r="N159" s="37">
        <v>0.11137175585025645</v>
      </c>
      <c r="O159">
        <v>239836.34000000049</v>
      </c>
      <c r="P159">
        <f t="shared" si="13"/>
        <v>87</v>
      </c>
      <c r="Q159">
        <f t="shared" si="14"/>
        <v>11</v>
      </c>
      <c r="R159">
        <v>98</v>
      </c>
    </row>
    <row r="160" spans="1:18" x14ac:dyDescent="0.3">
      <c r="A160" t="s">
        <v>483</v>
      </c>
      <c r="B160" t="s">
        <v>179</v>
      </c>
      <c r="C160" t="s">
        <v>249</v>
      </c>
      <c r="D160" s="39">
        <v>43138</v>
      </c>
      <c r="E160" s="40">
        <f t="shared" si="10"/>
        <v>2018</v>
      </c>
      <c r="F160" s="41">
        <f t="shared" si="11"/>
        <v>2</v>
      </c>
      <c r="G160" s="36" t="str">
        <f t="shared" si="12"/>
        <v>2018-2</v>
      </c>
      <c r="H160" t="s">
        <v>222</v>
      </c>
      <c r="I160" s="36" t="s">
        <v>484</v>
      </c>
      <c r="J160" s="36">
        <v>43270</v>
      </c>
      <c r="K160" s="36">
        <v>43290</v>
      </c>
      <c r="L160">
        <v>79132.72</v>
      </c>
      <c r="M160" s="42">
        <v>4488.68</v>
      </c>
      <c r="N160" s="37">
        <v>5.672343880003114E-2</v>
      </c>
      <c r="O160">
        <v>4488.68</v>
      </c>
      <c r="P160">
        <f t="shared" si="13"/>
        <v>86</v>
      </c>
      <c r="Q160">
        <f t="shared" si="14"/>
        <v>10</v>
      </c>
      <c r="R160">
        <v>96</v>
      </c>
    </row>
    <row r="161" spans="1:18" x14ac:dyDescent="0.3">
      <c r="A161" t="s">
        <v>485</v>
      </c>
      <c r="B161" t="s">
        <v>185</v>
      </c>
      <c r="C161" t="s">
        <v>249</v>
      </c>
      <c r="D161" s="39">
        <v>43301</v>
      </c>
      <c r="E161" s="40">
        <f t="shared" si="10"/>
        <v>2018</v>
      </c>
      <c r="F161" s="41">
        <f t="shared" si="11"/>
        <v>7</v>
      </c>
      <c r="G161" s="36" t="str">
        <f t="shared" si="12"/>
        <v>2018-7</v>
      </c>
      <c r="H161" t="s">
        <v>222</v>
      </c>
      <c r="I161" s="36" t="s">
        <v>486</v>
      </c>
      <c r="J161" s="36">
        <v>43433</v>
      </c>
      <c r="K161" s="36">
        <v>43444</v>
      </c>
      <c r="L161">
        <v>381600.30000000121</v>
      </c>
      <c r="M161" s="42">
        <v>33234.709999999897</v>
      </c>
      <c r="N161" s="37">
        <v>8.7092987086225537E-2</v>
      </c>
      <c r="O161">
        <v>29723.759999999951</v>
      </c>
      <c r="P161">
        <f t="shared" si="13"/>
        <v>83</v>
      </c>
      <c r="Q161">
        <f t="shared" si="14"/>
        <v>13</v>
      </c>
      <c r="R161">
        <v>96</v>
      </c>
    </row>
    <row r="162" spans="1:18" x14ac:dyDescent="0.3">
      <c r="A162" t="s">
        <v>487</v>
      </c>
      <c r="B162" t="s">
        <v>19</v>
      </c>
      <c r="C162" t="s">
        <v>249</v>
      </c>
      <c r="D162" s="39">
        <v>43314</v>
      </c>
      <c r="E162" s="40">
        <f t="shared" si="10"/>
        <v>2018</v>
      </c>
      <c r="F162" s="41">
        <f t="shared" si="11"/>
        <v>8</v>
      </c>
      <c r="G162" s="36" t="str">
        <f t="shared" si="12"/>
        <v>2018-8</v>
      </c>
      <c r="H162" t="s">
        <v>222</v>
      </c>
      <c r="I162" s="36" t="s">
        <v>488</v>
      </c>
      <c r="J162" s="36">
        <v>43445</v>
      </c>
      <c r="K162" s="36">
        <v>43451</v>
      </c>
      <c r="L162">
        <v>273113.04000000079</v>
      </c>
      <c r="M162" s="42">
        <v>88514.840000000011</v>
      </c>
      <c r="N162" s="37">
        <v>0.32409598604299433</v>
      </c>
      <c r="O162">
        <v>65847.180000000197</v>
      </c>
      <c r="P162">
        <f t="shared" si="13"/>
        <v>80</v>
      </c>
      <c r="Q162">
        <f t="shared" si="14"/>
        <v>15</v>
      </c>
      <c r="R162">
        <v>95</v>
      </c>
    </row>
    <row r="163" spans="1:18" x14ac:dyDescent="0.3">
      <c r="A163" t="s">
        <v>489</v>
      </c>
      <c r="B163" t="s">
        <v>141</v>
      </c>
      <c r="C163" t="s">
        <v>249</v>
      </c>
      <c r="D163" s="39">
        <v>42675</v>
      </c>
      <c r="E163" s="40">
        <f t="shared" si="10"/>
        <v>2016</v>
      </c>
      <c r="F163" s="41">
        <f t="shared" si="11"/>
        <v>11</v>
      </c>
      <c r="G163" s="36" t="str">
        <f t="shared" si="12"/>
        <v>2016-11</v>
      </c>
      <c r="H163" t="s">
        <v>222</v>
      </c>
      <c r="I163" s="36" t="s">
        <v>370</v>
      </c>
      <c r="J163" s="36">
        <v>42804</v>
      </c>
      <c r="K163" s="36">
        <v>42821</v>
      </c>
      <c r="L163">
        <v>494995.62000000488</v>
      </c>
      <c r="M163" s="42">
        <v>371398.47000000009</v>
      </c>
      <c r="N163" s="37">
        <v>0.75030657847032345</v>
      </c>
      <c r="O163">
        <v>325770.73000000027</v>
      </c>
      <c r="P163">
        <f t="shared" si="13"/>
        <v>80</v>
      </c>
      <c r="Q163">
        <f t="shared" si="14"/>
        <v>15</v>
      </c>
      <c r="R163">
        <v>95</v>
      </c>
    </row>
    <row r="164" spans="1:18" x14ac:dyDescent="0.3">
      <c r="A164" t="s">
        <v>490</v>
      </c>
      <c r="B164" t="s">
        <v>189</v>
      </c>
      <c r="C164" t="s">
        <v>249</v>
      </c>
      <c r="D164" s="39">
        <v>43355</v>
      </c>
      <c r="E164" s="40">
        <f t="shared" si="10"/>
        <v>2018</v>
      </c>
      <c r="F164" s="41">
        <f t="shared" si="11"/>
        <v>9</v>
      </c>
      <c r="G164" s="36" t="str">
        <f t="shared" si="12"/>
        <v>2018-9</v>
      </c>
      <c r="H164" t="s">
        <v>222</v>
      </c>
      <c r="I164" s="36" t="s">
        <v>491</v>
      </c>
      <c r="J164" s="36">
        <v>43487</v>
      </c>
      <c r="K164" s="36">
        <v>43493</v>
      </c>
      <c r="L164">
        <v>356192.69000000239</v>
      </c>
      <c r="M164" s="42">
        <v>45415.930000000008</v>
      </c>
      <c r="N164" s="37">
        <v>0.12750382384321168</v>
      </c>
      <c r="O164">
        <v>40819.259999999973</v>
      </c>
      <c r="P164">
        <f t="shared" si="13"/>
        <v>82</v>
      </c>
      <c r="Q164">
        <f t="shared" si="14"/>
        <v>14</v>
      </c>
      <c r="R164">
        <v>96</v>
      </c>
    </row>
    <row r="165" spans="1:18" x14ac:dyDescent="0.3">
      <c r="A165" t="s">
        <v>492</v>
      </c>
      <c r="B165" t="s">
        <v>206</v>
      </c>
      <c r="C165" t="s">
        <v>249</v>
      </c>
      <c r="D165" s="39">
        <v>43615</v>
      </c>
      <c r="E165" s="40">
        <f t="shared" si="10"/>
        <v>2019</v>
      </c>
      <c r="F165" s="41">
        <f t="shared" si="11"/>
        <v>5</v>
      </c>
      <c r="G165" s="36" t="str">
        <f t="shared" si="12"/>
        <v>2019-5</v>
      </c>
      <c r="H165" t="s">
        <v>222</v>
      </c>
      <c r="I165" s="36" t="s">
        <v>493</v>
      </c>
      <c r="J165" s="36">
        <v>43741</v>
      </c>
      <c r="K165" s="36">
        <v>43752</v>
      </c>
      <c r="L165">
        <v>203518.61999999991</v>
      </c>
      <c r="M165" s="42">
        <v>76188.989999999976</v>
      </c>
      <c r="N165" s="37">
        <v>0.37435881788113545</v>
      </c>
      <c r="O165">
        <v>68465.000000000029</v>
      </c>
      <c r="P165">
        <f t="shared" si="13"/>
        <v>75</v>
      </c>
      <c r="Q165">
        <f t="shared" si="14"/>
        <v>17</v>
      </c>
      <c r="R165">
        <v>92</v>
      </c>
    </row>
    <row r="166" spans="1:18" x14ac:dyDescent="0.3">
      <c r="A166" t="s">
        <v>494</v>
      </c>
      <c r="B166" t="s">
        <v>207</v>
      </c>
      <c r="C166" t="s">
        <v>249</v>
      </c>
      <c r="D166" s="39">
        <v>43682</v>
      </c>
      <c r="E166" s="40">
        <f t="shared" si="10"/>
        <v>2019</v>
      </c>
      <c r="F166" s="41">
        <f t="shared" si="11"/>
        <v>8</v>
      </c>
      <c r="G166" s="36" t="str">
        <f t="shared" si="12"/>
        <v>2019-8</v>
      </c>
      <c r="H166" t="s">
        <v>222</v>
      </c>
      <c r="I166" s="36" t="s">
        <v>495</v>
      </c>
      <c r="J166" s="36">
        <v>43804</v>
      </c>
      <c r="K166" s="36">
        <v>43810</v>
      </c>
      <c r="L166">
        <v>681794.64000000013</v>
      </c>
      <c r="M166" s="42">
        <v>132771.73000000001</v>
      </c>
      <c r="N166" s="37">
        <v>0.19473859460086101</v>
      </c>
      <c r="O166">
        <v>124071.5</v>
      </c>
      <c r="P166">
        <f t="shared" si="13"/>
        <v>78</v>
      </c>
      <c r="Q166">
        <f t="shared" si="14"/>
        <v>12</v>
      </c>
      <c r="R166">
        <v>90</v>
      </c>
    </row>
    <row r="167" spans="1:18" x14ac:dyDescent="0.3">
      <c r="A167" t="s">
        <v>496</v>
      </c>
      <c r="B167" t="s">
        <v>147</v>
      </c>
      <c r="C167" t="s">
        <v>249</v>
      </c>
      <c r="D167" s="39">
        <v>42733</v>
      </c>
      <c r="E167" s="40">
        <f t="shared" si="10"/>
        <v>2016</v>
      </c>
      <c r="F167" s="41">
        <f t="shared" si="11"/>
        <v>12</v>
      </c>
      <c r="G167" s="36" t="str">
        <f t="shared" si="12"/>
        <v>2016-12</v>
      </c>
      <c r="H167" t="s">
        <v>222</v>
      </c>
      <c r="I167" s="36" t="s">
        <v>497</v>
      </c>
      <c r="J167" s="36">
        <v>42865</v>
      </c>
      <c r="K167" s="36">
        <v>42891</v>
      </c>
      <c r="L167">
        <v>50895.77000000007</v>
      </c>
      <c r="M167" s="42">
        <v>32936.55999999999</v>
      </c>
      <c r="N167" s="37">
        <v>0.6471374733106493</v>
      </c>
      <c r="O167">
        <v>23715.03</v>
      </c>
      <c r="P167">
        <f t="shared" si="13"/>
        <v>76</v>
      </c>
      <c r="Q167">
        <f t="shared" si="14"/>
        <v>20</v>
      </c>
      <c r="R167">
        <v>96</v>
      </c>
    </row>
    <row r="168" spans="1:18" x14ac:dyDescent="0.3">
      <c r="A168" t="s">
        <v>498</v>
      </c>
      <c r="B168" t="s">
        <v>203</v>
      </c>
      <c r="C168" t="s">
        <v>249</v>
      </c>
      <c r="D168" s="39">
        <v>43615</v>
      </c>
      <c r="E168" s="40">
        <f t="shared" si="10"/>
        <v>2019</v>
      </c>
      <c r="F168" s="41">
        <f t="shared" si="11"/>
        <v>5</v>
      </c>
      <c r="G168" s="36" t="str">
        <f t="shared" si="12"/>
        <v>2019-5</v>
      </c>
      <c r="H168" t="s">
        <v>222</v>
      </c>
      <c r="I168" s="36" t="s">
        <v>499</v>
      </c>
      <c r="J168" s="36">
        <v>43727</v>
      </c>
      <c r="K168" s="36">
        <v>43738</v>
      </c>
      <c r="L168">
        <v>36725.1</v>
      </c>
      <c r="M168" s="42">
        <v>6286.78</v>
      </c>
      <c r="N168" s="37">
        <v>0.17118482999365556</v>
      </c>
      <c r="O168">
        <v>4000</v>
      </c>
      <c r="P168">
        <f t="shared" si="13"/>
        <v>73</v>
      </c>
      <c r="Q168">
        <f t="shared" si="14"/>
        <v>9</v>
      </c>
      <c r="R168">
        <v>82</v>
      </c>
    </row>
    <row r="169" spans="1:18" x14ac:dyDescent="0.3">
      <c r="A169" t="s">
        <v>500</v>
      </c>
      <c r="B169" t="s">
        <v>177</v>
      </c>
      <c r="C169" t="s">
        <v>249</v>
      </c>
      <c r="D169" s="39">
        <v>43097</v>
      </c>
      <c r="E169" s="40">
        <f t="shared" si="10"/>
        <v>2017</v>
      </c>
      <c r="F169" s="41">
        <f t="shared" si="11"/>
        <v>12</v>
      </c>
      <c r="G169" s="36" t="str">
        <f t="shared" si="12"/>
        <v>2017-12</v>
      </c>
      <c r="H169" t="s">
        <v>222</v>
      </c>
      <c r="I169" s="36" t="s">
        <v>501</v>
      </c>
      <c r="J169" s="36">
        <v>43217</v>
      </c>
      <c r="K169" s="36">
        <v>43241</v>
      </c>
      <c r="L169">
        <v>208701.7399999999</v>
      </c>
      <c r="M169" s="42">
        <v>75532.94</v>
      </c>
      <c r="N169" s="37">
        <v>0.36191811338036778</v>
      </c>
      <c r="O169">
        <v>61598.73000000004</v>
      </c>
      <c r="P169">
        <f t="shared" si="13"/>
        <v>76</v>
      </c>
      <c r="Q169">
        <f t="shared" si="14"/>
        <v>12</v>
      </c>
      <c r="R169">
        <v>88</v>
      </c>
    </row>
    <row r="170" spans="1:18" x14ac:dyDescent="0.3">
      <c r="A170" t="s">
        <v>502</v>
      </c>
      <c r="B170" t="s">
        <v>192</v>
      </c>
      <c r="C170" t="s">
        <v>249</v>
      </c>
      <c r="D170" s="39">
        <v>43377</v>
      </c>
      <c r="E170" s="40">
        <f t="shared" si="10"/>
        <v>2018</v>
      </c>
      <c r="F170" s="41">
        <f t="shared" si="11"/>
        <v>10</v>
      </c>
      <c r="G170" s="36" t="str">
        <f t="shared" si="12"/>
        <v>2018-10</v>
      </c>
      <c r="H170" t="s">
        <v>222</v>
      </c>
      <c r="I170" s="36" t="s">
        <v>503</v>
      </c>
      <c r="J170" s="36">
        <v>43495</v>
      </c>
      <c r="K170" s="36">
        <v>43507</v>
      </c>
      <c r="L170">
        <v>51571.98000000001</v>
      </c>
      <c r="M170" s="42">
        <v>23870.12999999999</v>
      </c>
      <c r="N170" s="37">
        <v>0.46285075732985209</v>
      </c>
      <c r="O170">
        <v>14488.74</v>
      </c>
      <c r="P170">
        <f t="shared" si="13"/>
        <v>79</v>
      </c>
      <c r="Q170">
        <f t="shared" si="14"/>
        <v>7</v>
      </c>
      <c r="R170">
        <v>86</v>
      </c>
    </row>
    <row r="171" spans="1:18" x14ac:dyDescent="0.3">
      <c r="A171" t="s">
        <v>504</v>
      </c>
      <c r="B171" t="s">
        <v>73</v>
      </c>
      <c r="C171" t="s">
        <v>249</v>
      </c>
      <c r="D171" s="39">
        <v>42445</v>
      </c>
      <c r="E171" s="40">
        <f t="shared" si="10"/>
        <v>2016</v>
      </c>
      <c r="F171" s="41">
        <f t="shared" si="11"/>
        <v>3</v>
      </c>
      <c r="G171" s="36" t="str">
        <f t="shared" si="12"/>
        <v>2016-3</v>
      </c>
      <c r="H171" t="s">
        <v>222</v>
      </c>
      <c r="I171" s="36" t="s">
        <v>505</v>
      </c>
      <c r="J171" s="36">
        <v>42572</v>
      </c>
      <c r="K171" s="36">
        <v>42590</v>
      </c>
      <c r="L171">
        <v>44843.489999999867</v>
      </c>
      <c r="M171" s="42">
        <v>18435.569999999982</v>
      </c>
      <c r="N171" s="37">
        <v>0.41110917103017708</v>
      </c>
      <c r="O171">
        <v>16490.279999999981</v>
      </c>
      <c r="P171">
        <f t="shared" si="13"/>
        <v>74</v>
      </c>
      <c r="Q171">
        <f t="shared" si="14"/>
        <v>19</v>
      </c>
      <c r="R171">
        <v>93</v>
      </c>
    </row>
    <row r="172" spans="1:18" x14ac:dyDescent="0.3">
      <c r="A172" t="s">
        <v>506</v>
      </c>
      <c r="B172" t="s">
        <v>181</v>
      </c>
      <c r="C172" t="s">
        <v>249</v>
      </c>
      <c r="D172" s="39">
        <v>43153</v>
      </c>
      <c r="E172" s="40">
        <f t="shared" si="10"/>
        <v>2018</v>
      </c>
      <c r="F172" s="41">
        <f t="shared" si="11"/>
        <v>2</v>
      </c>
      <c r="G172" s="36" t="str">
        <f t="shared" si="12"/>
        <v>2018-2</v>
      </c>
      <c r="H172" t="s">
        <v>222</v>
      </c>
      <c r="I172" s="36" t="s">
        <v>507</v>
      </c>
      <c r="J172" s="36">
        <v>43272</v>
      </c>
      <c r="K172" s="36">
        <v>43297</v>
      </c>
      <c r="L172">
        <v>1672751.180000002</v>
      </c>
      <c r="M172" s="42">
        <v>70106.990000000005</v>
      </c>
      <c r="N172" s="37">
        <v>4.1911188488894038E-2</v>
      </c>
      <c r="O172">
        <v>68243.910000000018</v>
      </c>
      <c r="P172">
        <f t="shared" si="13"/>
        <v>76</v>
      </c>
      <c r="Q172">
        <f t="shared" si="14"/>
        <v>11</v>
      </c>
      <c r="R172">
        <v>87</v>
      </c>
    </row>
    <row r="173" spans="1:18" x14ac:dyDescent="0.3">
      <c r="A173" t="s">
        <v>508</v>
      </c>
      <c r="B173" t="s">
        <v>75</v>
      </c>
      <c r="C173" t="s">
        <v>249</v>
      </c>
      <c r="D173" s="39">
        <v>42450</v>
      </c>
      <c r="E173" s="40">
        <f t="shared" si="10"/>
        <v>2016</v>
      </c>
      <c r="F173" s="41">
        <f t="shared" si="11"/>
        <v>3</v>
      </c>
      <c r="G173" s="36" t="str">
        <f t="shared" si="12"/>
        <v>2016-3</v>
      </c>
      <c r="H173" t="s">
        <v>222</v>
      </c>
      <c r="I173" s="36" t="s">
        <v>505</v>
      </c>
      <c r="J173" s="36">
        <v>42573</v>
      </c>
      <c r="K173" s="36">
        <v>42590</v>
      </c>
      <c r="L173">
        <v>1686501.9700000121</v>
      </c>
      <c r="M173" s="42">
        <v>425134.77000000299</v>
      </c>
      <c r="N173" s="37">
        <v>0.2520808024908503</v>
      </c>
      <c r="O173">
        <v>372364.54000000103</v>
      </c>
      <c r="P173">
        <f t="shared" si="13"/>
        <v>71</v>
      </c>
      <c r="Q173">
        <f t="shared" si="14"/>
        <v>20</v>
      </c>
      <c r="R173">
        <v>91</v>
      </c>
    </row>
    <row r="174" spans="1:18" x14ac:dyDescent="0.3">
      <c r="A174" t="s">
        <v>509</v>
      </c>
      <c r="B174" t="s">
        <v>144</v>
      </c>
      <c r="C174" t="s">
        <v>249</v>
      </c>
      <c r="D174" s="39">
        <v>42692</v>
      </c>
      <c r="E174" s="40">
        <f t="shared" si="10"/>
        <v>2016</v>
      </c>
      <c r="F174" s="41">
        <f t="shared" si="11"/>
        <v>11</v>
      </c>
      <c r="G174" s="36" t="str">
        <f t="shared" si="12"/>
        <v>2016-11</v>
      </c>
      <c r="H174" t="s">
        <v>222</v>
      </c>
      <c r="I174" s="36" t="s">
        <v>510</v>
      </c>
      <c r="J174" s="36">
        <v>42811</v>
      </c>
      <c r="K174" s="36">
        <v>42816</v>
      </c>
      <c r="L174">
        <v>41432.979999999989</v>
      </c>
      <c r="M174" s="42">
        <v>22863.84</v>
      </c>
      <c r="N174" s="37">
        <v>0.55182707109167639</v>
      </c>
      <c r="O174">
        <v>20865.78</v>
      </c>
      <c r="P174">
        <f t="shared" si="13"/>
        <v>70</v>
      </c>
      <c r="Q174">
        <f t="shared" si="14"/>
        <v>17</v>
      </c>
      <c r="R174">
        <v>87</v>
      </c>
    </row>
    <row r="175" spans="1:18" x14ac:dyDescent="0.3">
      <c r="A175" t="s">
        <v>511</v>
      </c>
      <c r="B175" t="s">
        <v>187</v>
      </c>
      <c r="C175" t="s">
        <v>249</v>
      </c>
      <c r="D175" s="39">
        <v>43341</v>
      </c>
      <c r="E175" s="40">
        <f t="shared" si="10"/>
        <v>2018</v>
      </c>
      <c r="F175" s="41">
        <f t="shared" si="11"/>
        <v>8</v>
      </c>
      <c r="G175" s="36" t="str">
        <f t="shared" si="12"/>
        <v>2018-8</v>
      </c>
      <c r="H175" t="s">
        <v>222</v>
      </c>
      <c r="I175" s="36" t="s">
        <v>512</v>
      </c>
      <c r="J175" s="36">
        <v>43452</v>
      </c>
      <c r="K175" s="36">
        <v>43472</v>
      </c>
      <c r="L175">
        <v>102280.22</v>
      </c>
      <c r="M175" s="42">
        <v>7122.0099999999948</v>
      </c>
      <c r="N175" s="37">
        <v>6.9632329691899322E-2</v>
      </c>
      <c r="O175">
        <v>5336.1000000000013</v>
      </c>
      <c r="P175">
        <f t="shared" si="13"/>
        <v>70</v>
      </c>
      <c r="Q175">
        <f t="shared" si="14"/>
        <v>11</v>
      </c>
      <c r="R175">
        <v>81</v>
      </c>
    </row>
    <row r="176" spans="1:18" x14ac:dyDescent="0.3">
      <c r="A176" t="s">
        <v>513</v>
      </c>
      <c r="B176" t="s">
        <v>171</v>
      </c>
      <c r="C176" t="s">
        <v>249</v>
      </c>
      <c r="D176" s="39">
        <v>43070</v>
      </c>
      <c r="E176" s="40">
        <f t="shared" si="10"/>
        <v>2017</v>
      </c>
      <c r="F176" s="41">
        <f t="shared" si="11"/>
        <v>12</v>
      </c>
      <c r="G176" s="36" t="str">
        <f t="shared" si="12"/>
        <v>2017-12</v>
      </c>
      <c r="H176" t="s">
        <v>222</v>
      </c>
      <c r="I176" s="36" t="s">
        <v>514</v>
      </c>
      <c r="J176" s="36">
        <v>43186</v>
      </c>
      <c r="K176" s="36">
        <v>43199</v>
      </c>
      <c r="L176">
        <v>29807.53999999995</v>
      </c>
      <c r="M176" s="42">
        <v>16482.919999999998</v>
      </c>
      <c r="N176" s="37">
        <v>0.55297820618541571</v>
      </c>
      <c r="O176">
        <v>14079.87</v>
      </c>
      <c r="P176">
        <f t="shared" si="13"/>
        <v>71</v>
      </c>
      <c r="Q176">
        <f t="shared" si="14"/>
        <v>13</v>
      </c>
      <c r="R176">
        <v>84</v>
      </c>
    </row>
    <row r="177" spans="1:18" x14ac:dyDescent="0.3">
      <c r="A177" t="s">
        <v>515</v>
      </c>
      <c r="B177" t="s">
        <v>163</v>
      </c>
      <c r="C177" t="s">
        <v>249</v>
      </c>
      <c r="D177" s="39">
        <v>42951</v>
      </c>
      <c r="E177" s="40">
        <f t="shared" si="10"/>
        <v>2017</v>
      </c>
      <c r="F177" s="41">
        <f t="shared" si="11"/>
        <v>8</v>
      </c>
      <c r="G177" s="36" t="str">
        <f t="shared" si="12"/>
        <v>2017-8</v>
      </c>
      <c r="H177" t="s">
        <v>222</v>
      </c>
      <c r="I177" s="36" t="s">
        <v>516</v>
      </c>
      <c r="J177" s="36">
        <v>43062</v>
      </c>
      <c r="K177" s="36">
        <v>43080</v>
      </c>
      <c r="L177">
        <v>6690551.0799998781</v>
      </c>
      <c r="M177" s="42">
        <v>1517929.940000009</v>
      </c>
      <c r="N177" s="37">
        <v>0.2268766685807945</v>
      </c>
      <c r="O177">
        <v>1482706.160000006</v>
      </c>
      <c r="P177">
        <f t="shared" si="13"/>
        <v>70</v>
      </c>
      <c r="Q177">
        <f t="shared" si="14"/>
        <v>11</v>
      </c>
      <c r="R177">
        <v>81</v>
      </c>
    </row>
    <row r="178" spans="1:18" x14ac:dyDescent="0.3">
      <c r="A178" t="s">
        <v>517</v>
      </c>
      <c r="B178" t="s">
        <v>186</v>
      </c>
      <c r="C178" t="s">
        <v>249</v>
      </c>
      <c r="D178" s="39">
        <v>43328</v>
      </c>
      <c r="E178" s="40">
        <f t="shared" si="10"/>
        <v>2018</v>
      </c>
      <c r="F178" s="41">
        <f t="shared" si="11"/>
        <v>8</v>
      </c>
      <c r="G178" s="36" t="str">
        <f t="shared" si="12"/>
        <v>2018-8</v>
      </c>
      <c r="H178" t="s">
        <v>222</v>
      </c>
      <c r="I178" s="36" t="s">
        <v>518</v>
      </c>
      <c r="J178" s="36">
        <v>43438</v>
      </c>
      <c r="K178" s="36">
        <v>43448</v>
      </c>
      <c r="L178">
        <v>101787.7500000001</v>
      </c>
      <c r="M178" s="42">
        <v>35509.599999999977</v>
      </c>
      <c r="N178" s="37">
        <v>0.34885926842866594</v>
      </c>
      <c r="O178">
        <v>26794.819999999971</v>
      </c>
      <c r="P178">
        <f t="shared" si="13"/>
        <v>69</v>
      </c>
      <c r="Q178">
        <f t="shared" si="14"/>
        <v>11</v>
      </c>
      <c r="R178">
        <v>80</v>
      </c>
    </row>
    <row r="179" spans="1:18" x14ac:dyDescent="0.3">
      <c r="A179" t="s">
        <v>519</v>
      </c>
      <c r="B179" t="s">
        <v>18</v>
      </c>
      <c r="C179" t="s">
        <v>249</v>
      </c>
      <c r="D179" s="39">
        <v>43265</v>
      </c>
      <c r="E179" s="40">
        <f t="shared" si="10"/>
        <v>2018</v>
      </c>
      <c r="F179" s="41">
        <f t="shared" si="11"/>
        <v>6</v>
      </c>
      <c r="G179" s="36" t="str">
        <f t="shared" si="12"/>
        <v>2018-6</v>
      </c>
      <c r="H179" t="s">
        <v>222</v>
      </c>
      <c r="I179" s="36" t="s">
        <v>520</v>
      </c>
      <c r="J179" s="36">
        <v>43384</v>
      </c>
      <c r="K179" s="36">
        <v>43416</v>
      </c>
      <c r="L179">
        <v>207503.21000000011</v>
      </c>
      <c r="M179" s="42">
        <v>66432.13</v>
      </c>
      <c r="N179" s="37">
        <v>0.32014989069325706</v>
      </c>
      <c r="O179">
        <v>63192.32</v>
      </c>
      <c r="P179">
        <f t="shared" si="13"/>
        <v>67</v>
      </c>
      <c r="Q179">
        <f t="shared" si="14"/>
        <v>20</v>
      </c>
      <c r="R179">
        <v>87</v>
      </c>
    </row>
    <row r="180" spans="1:18" x14ac:dyDescent="0.3">
      <c r="A180" t="s">
        <v>521</v>
      </c>
      <c r="B180" t="s">
        <v>184</v>
      </c>
      <c r="C180" t="s">
        <v>249</v>
      </c>
      <c r="D180" s="39">
        <v>43272</v>
      </c>
      <c r="E180" s="40">
        <f t="shared" si="10"/>
        <v>2018</v>
      </c>
      <c r="F180" s="41">
        <f t="shared" si="11"/>
        <v>6</v>
      </c>
      <c r="G180" s="36" t="str">
        <f t="shared" si="12"/>
        <v>2018-6</v>
      </c>
      <c r="H180" t="s">
        <v>222</v>
      </c>
      <c r="I180" s="36" t="s">
        <v>522</v>
      </c>
      <c r="J180" s="36">
        <v>43390</v>
      </c>
      <c r="K180" s="36">
        <v>43416</v>
      </c>
      <c r="L180">
        <v>114206.13</v>
      </c>
      <c r="M180" s="42">
        <v>72248.459999999977</v>
      </c>
      <c r="N180" s="37">
        <v>0.63261455405239608</v>
      </c>
      <c r="O180">
        <v>72037.64999999998</v>
      </c>
      <c r="P180">
        <f t="shared" si="13"/>
        <v>66</v>
      </c>
      <c r="Q180">
        <f t="shared" si="14"/>
        <v>20</v>
      </c>
      <c r="R180">
        <v>86</v>
      </c>
    </row>
    <row r="181" spans="1:18" x14ac:dyDescent="0.3">
      <c r="A181" t="s">
        <v>523</v>
      </c>
      <c r="B181" t="s">
        <v>193</v>
      </c>
      <c r="C181" t="s">
        <v>249</v>
      </c>
      <c r="D181" s="39">
        <v>43385</v>
      </c>
      <c r="E181" s="40">
        <f t="shared" si="10"/>
        <v>2018</v>
      </c>
      <c r="F181" s="41">
        <f t="shared" si="11"/>
        <v>10</v>
      </c>
      <c r="G181" s="36" t="str">
        <f t="shared" si="12"/>
        <v>2018-10</v>
      </c>
      <c r="H181" t="s">
        <v>222</v>
      </c>
      <c r="I181" s="36" t="s">
        <v>524</v>
      </c>
      <c r="J181" s="36">
        <v>43496</v>
      </c>
      <c r="K181" s="36">
        <v>43507</v>
      </c>
      <c r="L181">
        <v>533839.48999999918</v>
      </c>
      <c r="M181" s="42">
        <v>226286.14</v>
      </c>
      <c r="N181" s="37">
        <v>0.42388422782286184</v>
      </c>
      <c r="O181">
        <v>197102.6700000001</v>
      </c>
      <c r="P181">
        <f t="shared" si="13"/>
        <v>71</v>
      </c>
      <c r="Q181">
        <f t="shared" si="14"/>
        <v>10</v>
      </c>
      <c r="R181">
        <v>81</v>
      </c>
    </row>
    <row r="182" spans="1:18" x14ac:dyDescent="0.3">
      <c r="A182" t="s">
        <v>525</v>
      </c>
      <c r="B182" t="s">
        <v>55</v>
      </c>
      <c r="C182" t="s">
        <v>249</v>
      </c>
      <c r="D182" s="39">
        <v>42144</v>
      </c>
      <c r="E182" s="40">
        <f t="shared" si="10"/>
        <v>2015</v>
      </c>
      <c r="F182" s="41">
        <f t="shared" si="11"/>
        <v>5</v>
      </c>
      <c r="G182" s="36" t="str">
        <f t="shared" si="12"/>
        <v>2015-5</v>
      </c>
      <c r="H182" t="s">
        <v>222</v>
      </c>
      <c r="I182" s="36" t="s">
        <v>526</v>
      </c>
      <c r="J182" s="36">
        <v>42244</v>
      </c>
      <c r="K182" s="36">
        <v>42244</v>
      </c>
      <c r="L182">
        <v>36671.69000000001</v>
      </c>
      <c r="M182" s="42">
        <v>31189.87999999999</v>
      </c>
      <c r="N182" s="37">
        <v>0.85051657013898141</v>
      </c>
      <c r="O182">
        <v>28415.040000000001</v>
      </c>
      <c r="P182">
        <f t="shared" si="13"/>
        <v>63</v>
      </c>
      <c r="Q182">
        <f t="shared" si="14"/>
        <v>11</v>
      </c>
      <c r="R182">
        <v>74</v>
      </c>
    </row>
    <row r="183" spans="1:18" x14ac:dyDescent="0.3">
      <c r="A183" t="s">
        <v>527</v>
      </c>
      <c r="B183" t="s">
        <v>188</v>
      </c>
      <c r="C183" t="s">
        <v>249</v>
      </c>
      <c r="D183" s="39">
        <v>43343</v>
      </c>
      <c r="E183" s="40">
        <f t="shared" si="10"/>
        <v>2018</v>
      </c>
      <c r="F183" s="41">
        <f t="shared" si="11"/>
        <v>8</v>
      </c>
      <c r="G183" s="36" t="str">
        <f t="shared" si="12"/>
        <v>2018-8</v>
      </c>
      <c r="H183" t="s">
        <v>222</v>
      </c>
      <c r="I183" s="36" t="s">
        <v>528</v>
      </c>
      <c r="J183" s="36">
        <v>43447</v>
      </c>
      <c r="K183" s="36">
        <v>43472</v>
      </c>
      <c r="L183">
        <v>288101.49999999959</v>
      </c>
      <c r="M183" s="42">
        <v>135958.3600000001</v>
      </c>
      <c r="N183" s="37">
        <v>0.47191132291918053</v>
      </c>
      <c r="O183">
        <v>125124.4000000001</v>
      </c>
      <c r="P183">
        <f t="shared" si="13"/>
        <v>64</v>
      </c>
      <c r="Q183">
        <f t="shared" si="14"/>
        <v>12</v>
      </c>
      <c r="R183">
        <v>76</v>
      </c>
    </row>
    <row r="184" spans="1:18" x14ac:dyDescent="0.3">
      <c r="A184" t="s">
        <v>529</v>
      </c>
      <c r="B184" t="s">
        <v>23</v>
      </c>
      <c r="C184" t="s">
        <v>249</v>
      </c>
      <c r="D184" s="39">
        <v>43489</v>
      </c>
      <c r="E184" s="40">
        <f t="shared" si="10"/>
        <v>2019</v>
      </c>
      <c r="F184" s="41">
        <f t="shared" si="11"/>
        <v>1</v>
      </c>
      <c r="G184" s="36" t="str">
        <f t="shared" si="12"/>
        <v>2019-1</v>
      </c>
      <c r="H184" t="s">
        <v>222</v>
      </c>
      <c r="I184" s="36" t="s">
        <v>530</v>
      </c>
      <c r="J184" s="36">
        <v>43587</v>
      </c>
      <c r="K184" s="36">
        <v>43598</v>
      </c>
      <c r="L184">
        <v>114084.64</v>
      </c>
      <c r="M184" s="42">
        <v>51175.820000000007</v>
      </c>
      <c r="N184" s="37">
        <v>0.448577652521847</v>
      </c>
      <c r="O184">
        <v>51026.81</v>
      </c>
      <c r="P184">
        <f t="shared" si="13"/>
        <v>61</v>
      </c>
      <c r="Q184">
        <f t="shared" si="14"/>
        <v>11</v>
      </c>
      <c r="R184">
        <v>72</v>
      </c>
    </row>
    <row r="185" spans="1:18" x14ac:dyDescent="0.3">
      <c r="A185" t="s">
        <v>531</v>
      </c>
      <c r="B185" t="s">
        <v>158</v>
      </c>
      <c r="C185" t="s">
        <v>249</v>
      </c>
      <c r="D185" s="39">
        <v>42909</v>
      </c>
      <c r="E185" s="40">
        <f t="shared" si="10"/>
        <v>2017</v>
      </c>
      <c r="F185" s="41">
        <f t="shared" si="11"/>
        <v>6</v>
      </c>
      <c r="G185" s="36" t="str">
        <f t="shared" si="12"/>
        <v>2017-6</v>
      </c>
      <c r="H185" t="s">
        <v>222</v>
      </c>
      <c r="I185" s="36" t="s">
        <v>532</v>
      </c>
      <c r="J185" s="36">
        <v>43006</v>
      </c>
      <c r="K185" s="36">
        <v>43024</v>
      </c>
      <c r="L185">
        <v>340984.8</v>
      </c>
      <c r="M185" s="42">
        <v>43363.360000000001</v>
      </c>
      <c r="N185" s="37">
        <v>0.12717094720937708</v>
      </c>
      <c r="O185">
        <v>43319.35</v>
      </c>
      <c r="P185">
        <f t="shared" si="13"/>
        <v>60</v>
      </c>
      <c r="Q185">
        <f t="shared" si="14"/>
        <v>11</v>
      </c>
      <c r="R185">
        <v>71</v>
      </c>
    </row>
    <row r="186" spans="1:18" x14ac:dyDescent="0.3">
      <c r="A186" t="s">
        <v>533</v>
      </c>
      <c r="B186" t="s">
        <v>183</v>
      </c>
      <c r="C186" t="s">
        <v>249</v>
      </c>
      <c r="D186" s="39">
        <v>43229</v>
      </c>
      <c r="E186" s="40">
        <f t="shared" si="10"/>
        <v>2018</v>
      </c>
      <c r="F186" s="41">
        <f t="shared" si="11"/>
        <v>5</v>
      </c>
      <c r="G186" s="36" t="str">
        <f t="shared" si="12"/>
        <v>2018-5</v>
      </c>
      <c r="H186" t="s">
        <v>222</v>
      </c>
      <c r="I186" s="36" t="s">
        <v>534</v>
      </c>
      <c r="J186" s="36">
        <v>43325</v>
      </c>
      <c r="K186" s="36">
        <v>43339</v>
      </c>
      <c r="L186">
        <v>229824.54</v>
      </c>
      <c r="M186" s="42">
        <v>152123.54</v>
      </c>
      <c r="N186" s="37">
        <v>0.66191164790322221</v>
      </c>
      <c r="O186">
        <v>145733.34</v>
      </c>
      <c r="P186">
        <f t="shared" si="13"/>
        <v>60</v>
      </c>
      <c r="Q186">
        <f t="shared" si="14"/>
        <v>10</v>
      </c>
      <c r="R186">
        <v>70</v>
      </c>
    </row>
    <row r="187" spans="1:18" x14ac:dyDescent="0.3">
      <c r="A187" t="s">
        <v>535</v>
      </c>
      <c r="B187" t="s">
        <v>166</v>
      </c>
      <c r="C187" t="s">
        <v>249</v>
      </c>
      <c r="D187" s="39">
        <v>42972</v>
      </c>
      <c r="E187" s="40">
        <f t="shared" si="10"/>
        <v>2017</v>
      </c>
      <c r="F187" s="41">
        <f t="shared" si="11"/>
        <v>8</v>
      </c>
      <c r="G187" s="36" t="str">
        <f t="shared" si="12"/>
        <v>2017-8</v>
      </c>
      <c r="H187" t="s">
        <v>222</v>
      </c>
      <c r="I187" s="36" t="s">
        <v>536</v>
      </c>
      <c r="J187" s="36">
        <v>43076</v>
      </c>
      <c r="K187" s="36">
        <v>43087</v>
      </c>
      <c r="L187">
        <v>1157349.73</v>
      </c>
      <c r="M187" s="42">
        <v>101998.63</v>
      </c>
      <c r="N187" s="37">
        <v>8.8131208187174334E-2</v>
      </c>
      <c r="O187">
        <v>100243.61</v>
      </c>
      <c r="P187">
        <f t="shared" si="13"/>
        <v>61</v>
      </c>
      <c r="Q187">
        <f t="shared" si="14"/>
        <v>15</v>
      </c>
      <c r="R187">
        <v>76</v>
      </c>
    </row>
    <row r="188" spans="1:18" x14ac:dyDescent="0.3">
      <c r="A188" t="s">
        <v>537</v>
      </c>
      <c r="B188" t="s">
        <v>174</v>
      </c>
      <c r="C188" t="s">
        <v>249</v>
      </c>
      <c r="D188" s="39">
        <v>43090</v>
      </c>
      <c r="E188" s="40">
        <f t="shared" si="10"/>
        <v>2017</v>
      </c>
      <c r="F188" s="41">
        <f t="shared" si="11"/>
        <v>12</v>
      </c>
      <c r="G188" s="36" t="str">
        <f t="shared" si="12"/>
        <v>2017-12</v>
      </c>
      <c r="H188" t="s">
        <v>222</v>
      </c>
      <c r="I188" s="36" t="s">
        <v>538</v>
      </c>
      <c r="J188" s="36">
        <v>43187</v>
      </c>
      <c r="K188" s="36">
        <v>43199</v>
      </c>
      <c r="L188">
        <v>443631.76000000129</v>
      </c>
      <c r="M188" s="42">
        <v>80734.519999999902</v>
      </c>
      <c r="N188" s="37">
        <v>0.18198543765216374</v>
      </c>
      <c r="O188">
        <v>72782.889999999985</v>
      </c>
      <c r="P188">
        <f t="shared" si="13"/>
        <v>60</v>
      </c>
      <c r="Q188">
        <f t="shared" si="14"/>
        <v>11</v>
      </c>
      <c r="R188">
        <v>71</v>
      </c>
    </row>
    <row r="189" spans="1:18" x14ac:dyDescent="0.3">
      <c r="A189" t="s">
        <v>539</v>
      </c>
      <c r="B189" t="s">
        <v>162</v>
      </c>
      <c r="C189" t="s">
        <v>249</v>
      </c>
      <c r="D189" s="39">
        <v>42951</v>
      </c>
      <c r="E189" s="40">
        <f t="shared" si="10"/>
        <v>2017</v>
      </c>
      <c r="F189" s="41">
        <f t="shared" si="11"/>
        <v>8</v>
      </c>
      <c r="G189" s="36" t="str">
        <f t="shared" si="12"/>
        <v>2017-8</v>
      </c>
      <c r="H189" t="s">
        <v>222</v>
      </c>
      <c r="I189" s="36" t="s">
        <v>540</v>
      </c>
      <c r="J189" s="36">
        <v>43046</v>
      </c>
      <c r="K189" s="36">
        <v>43066</v>
      </c>
      <c r="L189">
        <v>8163002.730000006</v>
      </c>
      <c r="M189" s="42">
        <v>1572881.510000007</v>
      </c>
      <c r="N189" s="37">
        <v>0.19268418277253299</v>
      </c>
      <c r="O189">
        <v>1563294.390000006</v>
      </c>
      <c r="P189">
        <f t="shared" si="13"/>
        <v>56</v>
      </c>
      <c r="Q189">
        <f t="shared" si="14"/>
        <v>13</v>
      </c>
      <c r="R189">
        <v>69</v>
      </c>
    </row>
    <row r="190" spans="1:18" x14ac:dyDescent="0.3">
      <c r="A190" t="s">
        <v>541</v>
      </c>
      <c r="B190" t="s">
        <v>202</v>
      </c>
      <c r="C190" t="s">
        <v>249</v>
      </c>
      <c r="D190" s="39">
        <v>43594</v>
      </c>
      <c r="E190" s="40">
        <f t="shared" si="10"/>
        <v>2019</v>
      </c>
      <c r="F190" s="41">
        <f t="shared" si="11"/>
        <v>5</v>
      </c>
      <c r="G190" s="36" t="str">
        <f t="shared" si="12"/>
        <v>2019-5</v>
      </c>
      <c r="H190" t="s">
        <v>222</v>
      </c>
      <c r="I190" s="36" t="s">
        <v>542</v>
      </c>
      <c r="J190" s="36">
        <v>43677</v>
      </c>
      <c r="K190" s="36">
        <v>43689</v>
      </c>
      <c r="L190">
        <v>103872.51</v>
      </c>
      <c r="M190" s="42">
        <v>27599.19</v>
      </c>
      <c r="N190" s="37">
        <v>0.26570254247249825</v>
      </c>
      <c r="O190">
        <v>24444.26</v>
      </c>
      <c r="P190">
        <f t="shared" si="13"/>
        <v>54</v>
      </c>
      <c r="Q190">
        <f t="shared" si="14"/>
        <v>7</v>
      </c>
      <c r="R190">
        <v>61</v>
      </c>
    </row>
    <row r="191" spans="1:18" x14ac:dyDescent="0.3">
      <c r="A191" t="s">
        <v>543</v>
      </c>
      <c r="B191" t="s">
        <v>217</v>
      </c>
      <c r="C191" t="s">
        <v>249</v>
      </c>
      <c r="D191" s="39">
        <v>44035</v>
      </c>
      <c r="E191" s="40">
        <f t="shared" si="10"/>
        <v>2020</v>
      </c>
      <c r="F191" s="41">
        <f t="shared" si="11"/>
        <v>7</v>
      </c>
      <c r="G191" s="36" t="str">
        <f t="shared" si="12"/>
        <v>2020-7</v>
      </c>
      <c r="H191" t="s">
        <v>222</v>
      </c>
      <c r="I191" s="36" t="s">
        <v>544</v>
      </c>
      <c r="J191" s="36">
        <v>44123</v>
      </c>
      <c r="K191" s="36">
        <v>44126</v>
      </c>
      <c r="L191">
        <v>674.83999999999992</v>
      </c>
      <c r="M191" s="42">
        <v>674.83999999999992</v>
      </c>
      <c r="N191" s="37">
        <v>1</v>
      </c>
      <c r="O191">
        <v>0</v>
      </c>
      <c r="P191">
        <f t="shared" si="13"/>
        <v>59</v>
      </c>
      <c r="Q191">
        <f t="shared" si="14"/>
        <v>5</v>
      </c>
      <c r="R191">
        <v>64</v>
      </c>
    </row>
    <row r="192" spans="1:18" x14ac:dyDescent="0.3">
      <c r="A192" t="s">
        <v>545</v>
      </c>
      <c r="B192" t="s">
        <v>159</v>
      </c>
      <c r="C192" t="s">
        <v>249</v>
      </c>
      <c r="D192" s="39">
        <v>42916</v>
      </c>
      <c r="E192" s="40">
        <f t="shared" si="10"/>
        <v>2017</v>
      </c>
      <c r="F192" s="41">
        <f t="shared" si="11"/>
        <v>6</v>
      </c>
      <c r="G192" s="36" t="str">
        <f t="shared" si="12"/>
        <v>2017-6</v>
      </c>
      <c r="H192" t="s">
        <v>222</v>
      </c>
      <c r="I192" s="36" t="s">
        <v>546</v>
      </c>
      <c r="J192" s="36">
        <v>42996</v>
      </c>
      <c r="K192" s="36">
        <v>43018</v>
      </c>
      <c r="L192">
        <v>221143.67999999999</v>
      </c>
      <c r="M192" s="42">
        <v>23784.709999999981</v>
      </c>
      <c r="N192" s="37">
        <v>0.10755319799326836</v>
      </c>
      <c r="O192">
        <v>23501.17</v>
      </c>
      <c r="P192">
        <f t="shared" si="13"/>
        <v>46</v>
      </c>
      <c r="Q192">
        <f t="shared" si="14"/>
        <v>12</v>
      </c>
      <c r="R192">
        <v>58</v>
      </c>
    </row>
    <row r="193" spans="1:18" x14ac:dyDescent="0.3">
      <c r="A193" t="s">
        <v>547</v>
      </c>
      <c r="B193" t="s">
        <v>191</v>
      </c>
      <c r="C193" t="s">
        <v>249</v>
      </c>
      <c r="D193" s="39">
        <v>43368</v>
      </c>
      <c r="E193" s="40">
        <f t="shared" si="10"/>
        <v>2018</v>
      </c>
      <c r="F193" s="41">
        <f t="shared" si="11"/>
        <v>9</v>
      </c>
      <c r="G193" s="36" t="str">
        <f t="shared" si="12"/>
        <v>2018-9</v>
      </c>
      <c r="H193" t="s">
        <v>222</v>
      </c>
      <c r="I193" s="36" t="s">
        <v>548</v>
      </c>
      <c r="J193" s="36">
        <v>43447</v>
      </c>
      <c r="K193" s="36">
        <v>43437</v>
      </c>
      <c r="L193">
        <v>428039.63999999972</v>
      </c>
      <c r="M193" s="42">
        <v>218060.8500000003</v>
      </c>
      <c r="N193" s="37">
        <v>0.50944078450304375</v>
      </c>
      <c r="O193">
        <v>214973.15000000031</v>
      </c>
      <c r="P193">
        <f t="shared" si="13"/>
        <v>48</v>
      </c>
      <c r="Q193">
        <f t="shared" si="14"/>
        <v>11</v>
      </c>
      <c r="R193">
        <v>59</v>
      </c>
    </row>
    <row r="194" spans="1:18" x14ac:dyDescent="0.3">
      <c r="A194" t="s">
        <v>549</v>
      </c>
      <c r="B194" t="s">
        <v>219</v>
      </c>
      <c r="C194" t="s">
        <v>249</v>
      </c>
      <c r="D194" s="39">
        <v>44000</v>
      </c>
      <c r="E194" s="40">
        <f t="shared" si="10"/>
        <v>2020</v>
      </c>
      <c r="F194" s="41">
        <f t="shared" si="11"/>
        <v>6</v>
      </c>
      <c r="G194" s="36" t="str">
        <f t="shared" si="12"/>
        <v>2020-6</v>
      </c>
      <c r="H194" t="s">
        <v>222</v>
      </c>
      <c r="I194" s="36" t="s">
        <v>550</v>
      </c>
      <c r="J194" s="36">
        <v>44068</v>
      </c>
      <c r="K194" s="36">
        <v>44069</v>
      </c>
      <c r="L194">
        <v>357030.26999999979</v>
      </c>
      <c r="M194" s="42">
        <v>88381.800000000017</v>
      </c>
      <c r="N194" s="37">
        <v>0.24754707773097243</v>
      </c>
      <c r="O194">
        <v>68472.569999999978</v>
      </c>
      <c r="P194">
        <f t="shared" si="13"/>
        <v>41</v>
      </c>
      <c r="Q194">
        <f t="shared" si="14"/>
        <v>9</v>
      </c>
      <c r="R194">
        <v>50</v>
      </c>
    </row>
    <row r="195" spans="1:18" x14ac:dyDescent="0.3">
      <c r="A195" t="s">
        <v>551</v>
      </c>
      <c r="B195" t="s">
        <v>194</v>
      </c>
      <c r="C195" t="s">
        <v>249</v>
      </c>
      <c r="D195" s="39">
        <v>43396</v>
      </c>
      <c r="E195" s="40">
        <f t="shared" si="10"/>
        <v>2018</v>
      </c>
      <c r="F195" s="41">
        <f t="shared" si="11"/>
        <v>10</v>
      </c>
      <c r="G195" s="36" t="str">
        <f t="shared" si="12"/>
        <v>2018-10</v>
      </c>
      <c r="H195" t="s">
        <v>222</v>
      </c>
      <c r="I195" s="36" t="s">
        <v>552</v>
      </c>
      <c r="J195" s="36">
        <v>43472</v>
      </c>
      <c r="K195" s="36">
        <v>43479</v>
      </c>
      <c r="L195">
        <v>1103432.21</v>
      </c>
      <c r="M195" s="42">
        <v>249354.88999999981</v>
      </c>
      <c r="N195" s="37">
        <v>0.2259811592775598</v>
      </c>
      <c r="O195">
        <v>245935.3199999998</v>
      </c>
      <c r="P195">
        <f t="shared" si="13"/>
        <v>42</v>
      </c>
      <c r="Q195">
        <f t="shared" si="14"/>
        <v>14</v>
      </c>
      <c r="R195">
        <v>56</v>
      </c>
    </row>
    <row r="196" spans="1:18" x14ac:dyDescent="0.3">
      <c r="A196" t="s">
        <v>553</v>
      </c>
      <c r="B196" t="s">
        <v>209</v>
      </c>
      <c r="C196" t="s">
        <v>249</v>
      </c>
      <c r="D196" s="39">
        <v>43810</v>
      </c>
      <c r="E196" s="40">
        <f t="shared" si="10"/>
        <v>2019</v>
      </c>
      <c r="F196" s="41">
        <f t="shared" si="11"/>
        <v>12</v>
      </c>
      <c r="G196" s="36" t="str">
        <f t="shared" si="12"/>
        <v>2019-12</v>
      </c>
      <c r="H196" t="s">
        <v>222</v>
      </c>
      <c r="I196" s="36" t="s">
        <v>227</v>
      </c>
      <c r="J196" s="36">
        <v>43871</v>
      </c>
      <c r="K196" s="36">
        <v>43878</v>
      </c>
      <c r="L196">
        <v>42209.780000000013</v>
      </c>
      <c r="M196" s="42">
        <v>3042.82</v>
      </c>
      <c r="N196" s="37">
        <v>7.2088032678682509E-2</v>
      </c>
      <c r="O196">
        <v>2628.08</v>
      </c>
      <c r="P196">
        <f t="shared" si="13"/>
        <v>39</v>
      </c>
      <c r="Q196">
        <f t="shared" si="14"/>
        <v>6</v>
      </c>
      <c r="R196">
        <v>45</v>
      </c>
    </row>
    <row r="197" spans="1:18" x14ac:dyDescent="0.3">
      <c r="A197" t="s">
        <v>554</v>
      </c>
      <c r="B197" t="s">
        <v>218</v>
      </c>
      <c r="C197" t="s">
        <v>249</v>
      </c>
      <c r="D197" s="39">
        <v>44013</v>
      </c>
      <c r="E197" s="40">
        <f t="shared" si="10"/>
        <v>2020</v>
      </c>
      <c r="F197" s="41">
        <f t="shared" si="11"/>
        <v>7</v>
      </c>
      <c r="G197" s="36" t="str">
        <f t="shared" si="12"/>
        <v>2020-7</v>
      </c>
      <c r="H197" t="s">
        <v>222</v>
      </c>
      <c r="I197" s="36" t="s">
        <v>555</v>
      </c>
      <c r="J197" s="36">
        <v>44061</v>
      </c>
      <c r="K197" s="36">
        <v>44062</v>
      </c>
      <c r="L197">
        <v>165578.5499999997</v>
      </c>
      <c r="M197" s="42">
        <v>43302.499999999949</v>
      </c>
      <c r="N197" s="37">
        <v>0.26152240130137644</v>
      </c>
      <c r="O197">
        <v>14708.59</v>
      </c>
      <c r="P197">
        <f t="shared" si="13"/>
        <v>28</v>
      </c>
      <c r="Q197">
        <f t="shared" si="14"/>
        <v>8</v>
      </c>
      <c r="R197">
        <v>36</v>
      </c>
    </row>
    <row r="198" spans="1:18" x14ac:dyDescent="0.3">
      <c r="A198" t="s">
        <v>556</v>
      </c>
      <c r="B198" t="s">
        <v>56</v>
      </c>
      <c r="C198" t="s">
        <v>249</v>
      </c>
      <c r="D198" s="39">
        <v>42144</v>
      </c>
      <c r="E198" s="40">
        <f t="shared" si="10"/>
        <v>2015</v>
      </c>
      <c r="F198" s="41">
        <f t="shared" si="11"/>
        <v>5</v>
      </c>
      <c r="G198" s="36" t="str">
        <f t="shared" si="12"/>
        <v>2015-5</v>
      </c>
      <c r="H198" t="s">
        <v>222</v>
      </c>
      <c r="I198" s="36" t="s">
        <v>286</v>
      </c>
      <c r="J198" s="36">
        <v>42180</v>
      </c>
      <c r="K198" s="36">
        <v>42180</v>
      </c>
      <c r="L198">
        <v>27923.589999999582</v>
      </c>
      <c r="M198" s="42">
        <v>22210.929999999949</v>
      </c>
      <c r="N198" s="37">
        <v>0.7954181392865417</v>
      </c>
      <c r="O198">
        <v>17783.479999999981</v>
      </c>
      <c r="P198">
        <f t="shared" si="13"/>
        <v>17</v>
      </c>
      <c r="Q198">
        <f t="shared" si="14"/>
        <v>11</v>
      </c>
      <c r="R198">
        <v>28</v>
      </c>
    </row>
    <row r="199" spans="1:18" x14ac:dyDescent="0.3">
      <c r="A199" t="s">
        <v>557</v>
      </c>
      <c r="B199" t="s">
        <v>52</v>
      </c>
      <c r="C199" t="s">
        <v>249</v>
      </c>
      <c r="D199" s="39">
        <v>42025</v>
      </c>
      <c r="E199" s="40">
        <f t="shared" si="10"/>
        <v>2015</v>
      </c>
      <c r="F199" s="41">
        <f t="shared" si="11"/>
        <v>1</v>
      </c>
      <c r="G199" s="36" t="str">
        <f t="shared" si="12"/>
        <v>2015-1</v>
      </c>
      <c r="H199" t="s">
        <v>222</v>
      </c>
      <c r="I199" s="36" t="s">
        <v>558</v>
      </c>
      <c r="J199" s="36">
        <v>42056</v>
      </c>
      <c r="K199" s="36">
        <v>42060</v>
      </c>
      <c r="L199">
        <v>4961203.3199999724</v>
      </c>
      <c r="M199" s="42">
        <v>4673173.4099999806</v>
      </c>
      <c r="N199" s="37">
        <v>0.94194353840753431</v>
      </c>
      <c r="O199">
        <v>4648259.0199999874</v>
      </c>
      <c r="P199">
        <f t="shared" si="13"/>
        <v>17</v>
      </c>
      <c r="Q199">
        <f t="shared" si="14"/>
        <v>7</v>
      </c>
      <c r="R199">
        <v>24</v>
      </c>
    </row>
    <row r="200" spans="1:18" x14ac:dyDescent="0.3">
      <c r="A200" t="s">
        <v>559</v>
      </c>
      <c r="B200" t="s">
        <v>53</v>
      </c>
      <c r="C200" t="s">
        <v>249</v>
      </c>
      <c r="D200" s="39">
        <v>42083</v>
      </c>
      <c r="E200" s="40">
        <f t="shared" si="10"/>
        <v>2015</v>
      </c>
      <c r="F200" s="41">
        <f t="shared" si="11"/>
        <v>3</v>
      </c>
      <c r="G200" s="36" t="str">
        <f t="shared" si="12"/>
        <v>2015-3</v>
      </c>
      <c r="H200" t="s">
        <v>222</v>
      </c>
      <c r="I200" s="36" t="s">
        <v>560</v>
      </c>
      <c r="J200" s="36">
        <v>42121</v>
      </c>
      <c r="K200" s="36">
        <v>42835</v>
      </c>
      <c r="L200">
        <v>455177.75000001042</v>
      </c>
      <c r="M200" s="42">
        <v>364473.55000000581</v>
      </c>
      <c r="N200" s="37">
        <v>0.80072795737488811</v>
      </c>
      <c r="O200">
        <v>327916.12000000209</v>
      </c>
      <c r="P200">
        <f t="shared" si="13"/>
        <v>15</v>
      </c>
      <c r="Q200">
        <f t="shared" si="14"/>
        <v>13</v>
      </c>
      <c r="R200">
        <v>28</v>
      </c>
    </row>
    <row r="201" spans="1:18" x14ac:dyDescent="0.3">
      <c r="A201" t="s">
        <v>561</v>
      </c>
      <c r="B201" t="s">
        <v>210</v>
      </c>
      <c r="C201" t="s">
        <v>249</v>
      </c>
      <c r="D201" s="39">
        <v>43851</v>
      </c>
      <c r="E201" s="40">
        <f t="shared" si="10"/>
        <v>2020</v>
      </c>
      <c r="F201" s="41">
        <f t="shared" si="11"/>
        <v>1</v>
      </c>
      <c r="G201" s="36" t="str">
        <f t="shared" si="12"/>
        <v>2020-1</v>
      </c>
      <c r="H201" t="s">
        <v>222</v>
      </c>
      <c r="I201" s="36" t="s">
        <v>229</v>
      </c>
      <c r="J201" s="36">
        <v>43875</v>
      </c>
      <c r="K201" s="36">
        <v>43880</v>
      </c>
      <c r="L201">
        <v>13488.86000000001</v>
      </c>
      <c r="M201" s="42">
        <v>6100.0299999999988</v>
      </c>
      <c r="N201" s="37">
        <v>0.45222724529723002</v>
      </c>
      <c r="O201">
        <v>2004.38</v>
      </c>
      <c r="P201">
        <f t="shared" si="13"/>
        <v>13</v>
      </c>
      <c r="Q201">
        <f t="shared" si="14"/>
        <v>7</v>
      </c>
      <c r="R201">
        <v>20</v>
      </c>
    </row>
    <row r="202" spans="1:18" x14ac:dyDescent="0.3">
      <c r="A202" t="s">
        <v>562</v>
      </c>
      <c r="B202" t="s">
        <v>20</v>
      </c>
      <c r="C202" t="s">
        <v>249</v>
      </c>
      <c r="D202" s="39">
        <v>43558</v>
      </c>
      <c r="E202" s="40">
        <f t="shared" si="10"/>
        <v>2019</v>
      </c>
      <c r="F202" s="41">
        <f t="shared" si="11"/>
        <v>4</v>
      </c>
      <c r="G202" s="36" t="str">
        <f t="shared" si="12"/>
        <v>2019-4</v>
      </c>
      <c r="H202" t="s">
        <v>222</v>
      </c>
      <c r="I202" s="36" t="s">
        <v>284</v>
      </c>
      <c r="J202" s="36">
        <v>43591</v>
      </c>
      <c r="K202" s="36">
        <v>43598</v>
      </c>
      <c r="L202">
        <v>1074489.1199999989</v>
      </c>
      <c r="M202" s="42">
        <v>170893.5800000001</v>
      </c>
      <c r="N202" s="37">
        <v>0.15904635683979776</v>
      </c>
      <c r="O202">
        <v>151593.54</v>
      </c>
      <c r="P202">
        <f t="shared" si="13"/>
        <v>14</v>
      </c>
      <c r="Q202">
        <f t="shared" si="14"/>
        <v>11</v>
      </c>
      <c r="R202">
        <v>25</v>
      </c>
    </row>
    <row r="203" spans="1:18" x14ac:dyDescent="0.3">
      <c r="A203" t="s">
        <v>563</v>
      </c>
      <c r="B203" t="s">
        <v>57</v>
      </c>
      <c r="C203" t="s">
        <v>249</v>
      </c>
      <c r="D203" s="39">
        <v>42240</v>
      </c>
      <c r="E203" s="40">
        <f t="shared" si="10"/>
        <v>2015</v>
      </c>
      <c r="F203" s="41">
        <f t="shared" si="11"/>
        <v>8</v>
      </c>
      <c r="G203" s="36" t="str">
        <f t="shared" si="12"/>
        <v>2015-8</v>
      </c>
      <c r="H203" t="s">
        <v>222</v>
      </c>
      <c r="I203" s="36" t="s">
        <v>564</v>
      </c>
      <c r="J203" s="36">
        <v>42265</v>
      </c>
      <c r="K203" s="36">
        <v>42268</v>
      </c>
      <c r="L203">
        <v>9429312.8199997991</v>
      </c>
      <c r="M203" s="42">
        <v>7872238.7400000822</v>
      </c>
      <c r="N203" s="37">
        <v>0.83486876406336574</v>
      </c>
      <c r="O203">
        <v>7530731.240000058</v>
      </c>
      <c r="P203">
        <f t="shared" si="13"/>
        <v>11</v>
      </c>
      <c r="Q203">
        <f t="shared" si="14"/>
        <v>10</v>
      </c>
      <c r="R203">
        <v>21</v>
      </c>
    </row>
    <row r="204" spans="1:18" x14ac:dyDescent="0.3">
      <c r="A204" t="s">
        <v>565</v>
      </c>
      <c r="B204" t="s">
        <v>213</v>
      </c>
      <c r="C204" t="s">
        <v>249</v>
      </c>
      <c r="D204" s="39">
        <v>43873</v>
      </c>
      <c r="E204" s="40">
        <f t="shared" si="10"/>
        <v>2020</v>
      </c>
      <c r="F204" s="41">
        <f t="shared" si="11"/>
        <v>2</v>
      </c>
      <c r="G204" s="36" t="str">
        <f t="shared" si="12"/>
        <v>2020-2</v>
      </c>
      <c r="H204" t="s">
        <v>222</v>
      </c>
      <c r="I204" s="36" t="s">
        <v>226</v>
      </c>
      <c r="J204" s="36">
        <v>43896</v>
      </c>
      <c r="K204" s="36">
        <v>43906</v>
      </c>
      <c r="L204">
        <v>6092136.5499999709</v>
      </c>
      <c r="M204" s="42">
        <v>872245.68999999936</v>
      </c>
      <c r="N204" s="37">
        <v>0.14317566306027785</v>
      </c>
      <c r="O204">
        <v>709557.1399999999</v>
      </c>
      <c r="P204">
        <f t="shared" si="13"/>
        <v>12</v>
      </c>
      <c r="Q204">
        <f t="shared" si="14"/>
        <v>7</v>
      </c>
      <c r="R204">
        <v>19</v>
      </c>
    </row>
    <row r="205" spans="1:18" x14ac:dyDescent="0.3">
      <c r="A205" t="s">
        <v>566</v>
      </c>
      <c r="B205" t="s">
        <v>38</v>
      </c>
      <c r="C205" t="s">
        <v>249</v>
      </c>
      <c r="D205" s="39">
        <v>41739</v>
      </c>
      <c r="E205" s="40">
        <f t="shared" si="10"/>
        <v>2014</v>
      </c>
      <c r="F205" s="41">
        <f t="shared" si="11"/>
        <v>4</v>
      </c>
      <c r="G205" s="36" t="str">
        <f t="shared" si="12"/>
        <v>2014-4</v>
      </c>
      <c r="H205" t="s">
        <v>222</v>
      </c>
      <c r="I205" s="36" t="s">
        <v>567</v>
      </c>
      <c r="J205" s="36">
        <v>41754</v>
      </c>
      <c r="K205" s="36">
        <v>41764</v>
      </c>
      <c r="L205">
        <v>491912.42000000487</v>
      </c>
      <c r="M205" s="42">
        <v>326716.98000000062</v>
      </c>
      <c r="N205" s="37">
        <v>0.66417713136821666</v>
      </c>
      <c r="O205">
        <v>283586.40999999997</v>
      </c>
      <c r="P205">
        <f t="shared" si="13"/>
        <v>8</v>
      </c>
      <c r="Q205">
        <f t="shared" si="14"/>
        <v>5</v>
      </c>
      <c r="R205">
        <v>13</v>
      </c>
    </row>
    <row r="206" spans="1:18" x14ac:dyDescent="0.3">
      <c r="A206" t="s">
        <v>568</v>
      </c>
      <c r="B206" t="s">
        <v>211</v>
      </c>
      <c r="C206" t="s">
        <v>249</v>
      </c>
      <c r="D206" s="39">
        <v>43851</v>
      </c>
      <c r="E206" s="40">
        <f t="shared" si="10"/>
        <v>2020</v>
      </c>
      <c r="F206" s="41">
        <f t="shared" si="11"/>
        <v>1</v>
      </c>
      <c r="G206" s="36" t="str">
        <f t="shared" si="12"/>
        <v>2020-1</v>
      </c>
      <c r="H206" t="s">
        <v>222</v>
      </c>
      <c r="I206" s="36" t="s">
        <v>228</v>
      </c>
      <c r="J206" s="36">
        <v>43871</v>
      </c>
      <c r="K206" s="36">
        <v>43878</v>
      </c>
      <c r="L206">
        <v>23320.090000000011</v>
      </c>
      <c r="M206" s="42">
        <v>9256.77</v>
      </c>
      <c r="N206" s="37">
        <v>0.39694400836360394</v>
      </c>
      <c r="O206">
        <v>3943.03</v>
      </c>
      <c r="P206">
        <f t="shared" si="13"/>
        <v>7</v>
      </c>
      <c r="Q206">
        <f t="shared" si="14"/>
        <v>9</v>
      </c>
      <c r="R206">
        <v>16</v>
      </c>
    </row>
    <row r="207" spans="1:18" x14ac:dyDescent="0.3">
      <c r="A207" t="s">
        <v>569</v>
      </c>
      <c r="B207" t="s">
        <v>39</v>
      </c>
      <c r="C207" t="s">
        <v>249</v>
      </c>
      <c r="D207" s="39">
        <v>41739</v>
      </c>
      <c r="E207" s="40">
        <f t="shared" si="10"/>
        <v>2014</v>
      </c>
      <c r="F207" s="41">
        <f t="shared" si="11"/>
        <v>4</v>
      </c>
      <c r="G207" s="36" t="str">
        <f t="shared" si="12"/>
        <v>2014-4</v>
      </c>
      <c r="H207" t="s">
        <v>222</v>
      </c>
      <c r="I207" s="36" t="s">
        <v>567</v>
      </c>
      <c r="J207" s="36">
        <v>41764</v>
      </c>
      <c r="K207" s="36">
        <v>41785</v>
      </c>
      <c r="L207">
        <v>409262.14000002888</v>
      </c>
      <c r="M207" s="42">
        <v>286364.81000000378</v>
      </c>
      <c r="N207" s="37">
        <v>0.69970999516345089</v>
      </c>
      <c r="O207">
        <v>259412.01999999979</v>
      </c>
      <c r="P207">
        <f t="shared" si="13"/>
        <v>8</v>
      </c>
      <c r="Q207">
        <f t="shared" si="14"/>
        <v>11</v>
      </c>
      <c r="R207">
        <v>19</v>
      </c>
    </row>
    <row r="208" spans="1:18" x14ac:dyDescent="0.3">
      <c r="A208" t="s">
        <v>570</v>
      </c>
      <c r="B208" t="s">
        <v>43</v>
      </c>
      <c r="C208" t="s">
        <v>249</v>
      </c>
      <c r="D208" s="39">
        <v>41800</v>
      </c>
      <c r="E208" s="40">
        <f t="shared" si="10"/>
        <v>2014</v>
      </c>
      <c r="F208" s="41">
        <f t="shared" si="11"/>
        <v>6</v>
      </c>
      <c r="G208" s="36" t="str">
        <f t="shared" si="12"/>
        <v>2014-6</v>
      </c>
      <c r="H208" t="s">
        <v>222</v>
      </c>
      <c r="I208" s="36" t="s">
        <v>571</v>
      </c>
      <c r="J208" s="36">
        <v>41820</v>
      </c>
      <c r="K208" s="36">
        <v>41820</v>
      </c>
      <c r="L208">
        <v>896591.60000002361</v>
      </c>
      <c r="M208" s="42">
        <v>661913.24000000022</v>
      </c>
      <c r="N208" s="37">
        <v>0.73825500930410548</v>
      </c>
      <c r="O208">
        <v>548888.5499999983</v>
      </c>
      <c r="P208">
        <f t="shared" si="13"/>
        <v>6</v>
      </c>
      <c r="Q208">
        <f t="shared" si="14"/>
        <v>10</v>
      </c>
      <c r="R208">
        <v>16</v>
      </c>
    </row>
    <row r="209" spans="1:18" x14ac:dyDescent="0.3">
      <c r="A209" t="s">
        <v>572</v>
      </c>
      <c r="B209" t="s">
        <v>58</v>
      </c>
      <c r="C209" t="s">
        <v>249</v>
      </c>
      <c r="D209" s="39">
        <v>42240</v>
      </c>
      <c r="E209" s="40">
        <f t="shared" si="10"/>
        <v>2015</v>
      </c>
      <c r="F209" s="41">
        <f t="shared" si="11"/>
        <v>8</v>
      </c>
      <c r="G209" s="36" t="str">
        <f t="shared" si="12"/>
        <v>2015-8</v>
      </c>
      <c r="H209" t="s">
        <v>222</v>
      </c>
      <c r="I209" s="36" t="s">
        <v>573</v>
      </c>
      <c r="J209" s="36">
        <v>42268</v>
      </c>
      <c r="K209" s="36">
        <v>42268</v>
      </c>
      <c r="L209">
        <v>807927.86000006157</v>
      </c>
      <c r="M209" s="42">
        <v>734990.99000002933</v>
      </c>
      <c r="N209" s="37">
        <v>0.90972353645531334</v>
      </c>
      <c r="O209">
        <v>710321.7700000027</v>
      </c>
      <c r="P209">
        <f t="shared" si="13"/>
        <v>6</v>
      </c>
      <c r="Q209">
        <f t="shared" si="14"/>
        <v>16</v>
      </c>
      <c r="R209">
        <v>22</v>
      </c>
    </row>
    <row r="210" spans="1:18" x14ac:dyDescent="0.3">
      <c r="A210" t="s">
        <v>574</v>
      </c>
      <c r="B210" t="s">
        <v>172</v>
      </c>
      <c r="C210" t="s">
        <v>249</v>
      </c>
      <c r="D210" s="39">
        <v>43076</v>
      </c>
      <c r="E210" s="40">
        <f t="shared" si="10"/>
        <v>2017</v>
      </c>
      <c r="F210" s="41">
        <f t="shared" si="11"/>
        <v>12</v>
      </c>
      <c r="G210" s="36" t="str">
        <f t="shared" si="12"/>
        <v>2017-12</v>
      </c>
      <c r="H210" t="s">
        <v>222</v>
      </c>
      <c r="I210" s="36" t="s">
        <v>575</v>
      </c>
      <c r="J210" s="36">
        <v>43087</v>
      </c>
      <c r="K210" s="36">
        <v>43095</v>
      </c>
      <c r="L210">
        <v>6695680.9999998603</v>
      </c>
      <c r="M210" s="42">
        <v>3429974.0800000448</v>
      </c>
      <c r="N210" s="37">
        <v>0.51226665069619004</v>
      </c>
      <c r="O210">
        <v>3316539.2300000121</v>
      </c>
      <c r="P210">
        <f t="shared" si="13"/>
        <v>6</v>
      </c>
      <c r="Q210">
        <f t="shared" si="14"/>
        <v>3</v>
      </c>
      <c r="R210">
        <v>9</v>
      </c>
    </row>
    <row r="211" spans="1:18" x14ac:dyDescent="0.3">
      <c r="A211" t="s">
        <v>576</v>
      </c>
      <c r="B211" t="s">
        <v>140</v>
      </c>
      <c r="C211" t="s">
        <v>249</v>
      </c>
      <c r="D211" s="39">
        <v>42669</v>
      </c>
      <c r="E211" s="40">
        <f t="shared" si="10"/>
        <v>2016</v>
      </c>
      <c r="F211" s="41">
        <f t="shared" si="11"/>
        <v>10</v>
      </c>
      <c r="G211" s="36" t="str">
        <f t="shared" si="12"/>
        <v>2016-10</v>
      </c>
      <c r="H211" t="s">
        <v>222</v>
      </c>
      <c r="I211" s="36" t="s">
        <v>577</v>
      </c>
      <c r="J211" s="36">
        <v>42682</v>
      </c>
      <c r="K211" s="36">
        <v>42688</v>
      </c>
      <c r="L211">
        <v>424971.72000000969</v>
      </c>
      <c r="M211" s="42">
        <v>185945.7200000009</v>
      </c>
      <c r="N211" s="37">
        <v>0.43754845616549887</v>
      </c>
      <c r="O211">
        <v>175898.2</v>
      </c>
      <c r="P211">
        <f t="shared" si="13"/>
        <v>5</v>
      </c>
      <c r="Q211">
        <f t="shared" si="14"/>
        <v>6</v>
      </c>
      <c r="R211">
        <v>11</v>
      </c>
    </row>
    <row r="212" spans="1:18" x14ac:dyDescent="0.3">
      <c r="A212" t="s">
        <v>578</v>
      </c>
      <c r="B212" t="s">
        <v>208</v>
      </c>
      <c r="C212" t="s">
        <v>249</v>
      </c>
      <c r="D212" s="39">
        <v>43851</v>
      </c>
      <c r="E212" s="40">
        <f t="shared" si="10"/>
        <v>2020</v>
      </c>
      <c r="F212" s="41">
        <f t="shared" si="11"/>
        <v>1</v>
      </c>
      <c r="G212" s="36" t="str">
        <f t="shared" si="12"/>
        <v>2020-1</v>
      </c>
      <c r="H212" t="s">
        <v>222</v>
      </c>
      <c r="I212" s="36" t="s">
        <v>230</v>
      </c>
      <c r="J212" s="36">
        <v>43859</v>
      </c>
      <c r="K212" s="36">
        <v>43860</v>
      </c>
      <c r="L212">
        <v>24307610.71999979</v>
      </c>
      <c r="M212" s="42">
        <v>4344106.4299998973</v>
      </c>
      <c r="N212" s="37">
        <v>0.17871383905394117</v>
      </c>
      <c r="O212">
        <v>4029976.4500000291</v>
      </c>
      <c r="P212">
        <f t="shared" si="13"/>
        <v>5</v>
      </c>
      <c r="Q212">
        <f t="shared" si="14"/>
        <v>3</v>
      </c>
      <c r="R212">
        <v>8</v>
      </c>
    </row>
    <row r="213" spans="1:18" x14ac:dyDescent="0.3">
      <c r="A213" t="s">
        <v>579</v>
      </c>
      <c r="B213" t="s">
        <v>151</v>
      </c>
      <c r="C213" t="s">
        <v>249</v>
      </c>
      <c r="D213" s="39">
        <v>42748</v>
      </c>
      <c r="E213" s="40">
        <f t="shared" si="10"/>
        <v>2017</v>
      </c>
      <c r="F213" s="41">
        <f t="shared" si="11"/>
        <v>1</v>
      </c>
      <c r="G213" s="36" t="str">
        <f t="shared" si="12"/>
        <v>2017-1</v>
      </c>
      <c r="H213" t="s">
        <v>222</v>
      </c>
      <c r="I213" s="36" t="s">
        <v>580</v>
      </c>
      <c r="J213" s="36">
        <v>42760</v>
      </c>
      <c r="K213" s="36">
        <v>42767</v>
      </c>
      <c r="L213">
        <v>154516.3199999996</v>
      </c>
      <c r="M213" s="42">
        <v>100934.4099999997</v>
      </c>
      <c r="N213" s="37">
        <v>0.653228150916356</v>
      </c>
      <c r="O213">
        <v>83190.409999999916</v>
      </c>
      <c r="P213">
        <f t="shared" si="13"/>
        <v>4</v>
      </c>
      <c r="Q213">
        <f t="shared" si="14"/>
        <v>6</v>
      </c>
      <c r="R213">
        <v>10</v>
      </c>
    </row>
    <row r="214" spans="1:18" x14ac:dyDescent="0.3">
      <c r="A214" t="s">
        <v>581</v>
      </c>
      <c r="B214" t="s">
        <v>157</v>
      </c>
      <c r="C214" t="s">
        <v>249</v>
      </c>
      <c r="D214" s="39">
        <v>42884</v>
      </c>
      <c r="E214" s="40">
        <f t="shared" si="10"/>
        <v>2017</v>
      </c>
      <c r="F214" s="41">
        <f t="shared" si="11"/>
        <v>5</v>
      </c>
      <c r="G214" s="36" t="str">
        <f t="shared" si="12"/>
        <v>2017-5</v>
      </c>
      <c r="H214" t="s">
        <v>222</v>
      </c>
      <c r="I214" s="36" t="s">
        <v>582</v>
      </c>
      <c r="J214" s="36">
        <v>42895</v>
      </c>
      <c r="K214" s="36">
        <v>42901</v>
      </c>
      <c r="L214">
        <v>15828260.98999954</v>
      </c>
      <c r="M214" s="42">
        <v>4540060.7299998999</v>
      </c>
      <c r="N214" s="37">
        <v>0.28683256694265763</v>
      </c>
      <c r="O214">
        <v>4443716.0499999588</v>
      </c>
      <c r="P214">
        <f t="shared" si="13"/>
        <v>4</v>
      </c>
      <c r="Q214">
        <f t="shared" si="14"/>
        <v>7</v>
      </c>
      <c r="R214">
        <v>11</v>
      </c>
    </row>
    <row r="215" spans="1:18" x14ac:dyDescent="0.3">
      <c r="A215" t="s">
        <v>583</v>
      </c>
      <c r="B215" t="s">
        <v>200</v>
      </c>
      <c r="C215" t="s">
        <v>584</v>
      </c>
      <c r="D215" s="33">
        <v>42534</v>
      </c>
      <c r="E215" s="40">
        <f t="shared" si="10"/>
        <v>2016</v>
      </c>
      <c r="F215" s="41">
        <f t="shared" si="11"/>
        <v>6</v>
      </c>
      <c r="G215" s="36" t="str">
        <f t="shared" si="12"/>
        <v>2016-6</v>
      </c>
      <c r="H215" t="s">
        <v>222</v>
      </c>
      <c r="I215" t="s">
        <v>335</v>
      </c>
      <c r="J215" s="33">
        <v>42564</v>
      </c>
      <c r="K215" s="33">
        <v>42569</v>
      </c>
      <c r="L215" s="42">
        <f>VLOOKUP(A215,[1]Sheet1!$A$2:$P$198,10,FALSE)</f>
        <v>295745.3</v>
      </c>
      <c r="M215" s="42">
        <f>VLOOKUP(A215,[1]Sheet1!$A$2:$P$198,7,FALSE)</f>
        <v>200148.54</v>
      </c>
      <c r="N215" s="37">
        <f>M215/L215</f>
        <v>0.67675983354596003</v>
      </c>
      <c r="O215" s="42">
        <f>VLOOKUP(A215,[1]Sheet1!$A$2:$P$198,11,FALSE)</f>
        <v>189049.34</v>
      </c>
      <c r="P215">
        <f t="shared" si="13"/>
        <v>22</v>
      </c>
      <c r="Q215">
        <f t="shared" si="14"/>
        <v>2</v>
      </c>
      <c r="R215">
        <v>24</v>
      </c>
    </row>
    <row r="216" spans="1:18" x14ac:dyDescent="0.3">
      <c r="A216" t="s">
        <v>585</v>
      </c>
      <c r="B216" t="s">
        <v>199</v>
      </c>
      <c r="C216" t="s">
        <v>584</v>
      </c>
      <c r="D216" s="33">
        <v>41350</v>
      </c>
      <c r="E216" s="40">
        <f t="shared" si="10"/>
        <v>2013</v>
      </c>
      <c r="F216" s="41">
        <f t="shared" si="11"/>
        <v>3</v>
      </c>
      <c r="G216" s="36" t="str">
        <f t="shared" si="12"/>
        <v>2013-3</v>
      </c>
      <c r="H216" t="s">
        <v>222</v>
      </c>
      <c r="I216" t="s">
        <v>586</v>
      </c>
      <c r="J216" s="33">
        <v>41365</v>
      </c>
      <c r="K216" s="33">
        <v>41365</v>
      </c>
      <c r="L216" s="42">
        <f>VLOOKUP(A216,[1]Sheet1!$A$2:$P$198,10,FALSE)</f>
        <v>56302989.739997521</v>
      </c>
      <c r="M216" s="42">
        <f>VLOOKUP(A216,[1]Sheet1!$A$2:$P$198,7,FALSE)</f>
        <v>53941751.529997803</v>
      </c>
      <c r="N216" s="37">
        <f t="shared" ref="N216:N217" si="15">M216/L216</f>
        <v>0.95806193914561699</v>
      </c>
      <c r="O216" s="42">
        <f>VLOOKUP(A216,[1]Sheet1!$A$2:$P$198,11,FALSE)</f>
        <v>53464544.709999017</v>
      </c>
      <c r="P216">
        <f t="shared" si="13"/>
        <v>7</v>
      </c>
      <c r="Q216">
        <f t="shared" si="14"/>
        <v>5</v>
      </c>
      <c r="R216">
        <v>12</v>
      </c>
    </row>
    <row r="217" spans="1:18" x14ac:dyDescent="0.3">
      <c r="A217" t="s">
        <v>587</v>
      </c>
      <c r="B217" t="s">
        <v>197</v>
      </c>
      <c r="C217" t="s">
        <v>584</v>
      </c>
      <c r="D217" s="33">
        <v>41876</v>
      </c>
      <c r="E217" s="40">
        <f t="shared" si="10"/>
        <v>2014</v>
      </c>
      <c r="F217" s="41">
        <f t="shared" si="11"/>
        <v>8</v>
      </c>
      <c r="G217" s="36" t="str">
        <f t="shared" si="12"/>
        <v>2014-8</v>
      </c>
      <c r="H217" t="s">
        <v>222</v>
      </c>
      <c r="I217" t="s">
        <v>588</v>
      </c>
      <c r="J217" s="33">
        <v>41884</v>
      </c>
      <c r="K217" s="33">
        <v>41890</v>
      </c>
      <c r="L217" s="42">
        <f>VLOOKUP(A217,[1]Sheet1!$A$2:$P$198,10,FALSE)</f>
        <v>2191327.190000026</v>
      </c>
      <c r="M217" s="42">
        <f>VLOOKUP(A217,[1]Sheet1!$A$2:$P$198,7,FALSE)</f>
        <v>1805602.3500000059</v>
      </c>
      <c r="N217" s="37">
        <f t="shared" si="15"/>
        <v>0.82397661026602986</v>
      </c>
      <c r="O217" s="42">
        <f>VLOOKUP(A217,[1]Sheet1!$A$2:$P$198,11,FALSE)</f>
        <v>1707248.940000002</v>
      </c>
      <c r="P217">
        <f t="shared" si="13"/>
        <v>6</v>
      </c>
      <c r="Q217">
        <f t="shared" si="14"/>
        <v>2</v>
      </c>
      <c r="R217">
        <v>8</v>
      </c>
    </row>
  </sheetData>
  <customSheetViews>
    <customSheetView guid="{54D1B231-99FE-45D1-9CA6-4C062A8254AD}" state="hidden" topLeftCell="A11">
      <selection activeCell="C12" sqref="C12:H12"/>
      <pageMargins left="0.7" right="0.7" top="0.75" bottom="0.75" header="0.3" footer="0.3"/>
      <pageSetup paperSize="9" orientation="portrait" r:id="rId1"/>
    </customSheetView>
    <customSheetView guid="{78F72573-CDBA-4596-9EE6-521230658988}" topLeftCell="A11">
      <selection activeCell="D21" sqref="D21:G21"/>
      <pageMargins left="0.7" right="0.7" top="0.75" bottom="0.75" header="0.3" footer="0.3"/>
      <pageSetup paperSize="9" orientation="portrait" r:id="rId2"/>
    </customSheetView>
  </customSheetViews>
  <mergeCells count="1">
    <mergeCell ref="B24:G24"/>
  </mergeCells>
  <hyperlinks>
    <hyperlink ref="B46:F46" location="Hoja3!A1" display="&lt;- Volver a índice"/>
  </hyperlinks>
  <pageMargins left="0.7" right="0.7" top="0.75" bottom="0.75" header="0.3" footer="0.3"/>
  <pageSetup paperSize="9" orientation="portrait" r:id="rId3"/>
  <drawing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91"/>
  <sheetViews>
    <sheetView zoomScale="70" zoomScaleNormal="70" workbookViewId="0">
      <selection activeCell="B6" sqref="B6"/>
    </sheetView>
  </sheetViews>
  <sheetFormatPr baseColWidth="10" defaultColWidth="11.44140625" defaultRowHeight="13.8" x14ac:dyDescent="0.3"/>
  <cols>
    <col min="1" max="1" width="5.88671875" style="1" customWidth="1"/>
    <col min="2" max="2" width="16.44140625" style="1" customWidth="1"/>
    <col min="3" max="16384" width="11.44140625" style="1"/>
  </cols>
  <sheetData>
    <row r="2" spans="2:13" ht="15.6" x14ac:dyDescent="0.3">
      <c r="D2" s="73" t="s">
        <v>0</v>
      </c>
      <c r="E2" s="73"/>
      <c r="F2" s="73"/>
      <c r="G2" s="73"/>
      <c r="H2" s="73"/>
      <c r="I2" s="73"/>
      <c r="J2" s="73"/>
      <c r="K2" s="73"/>
      <c r="L2" s="73"/>
      <c r="M2" s="73"/>
    </row>
    <row r="3" spans="2:13" ht="15.6" x14ac:dyDescent="0.3">
      <c r="D3" s="73" t="s">
        <v>221</v>
      </c>
      <c r="E3" s="73"/>
      <c r="F3" s="73"/>
      <c r="G3" s="73"/>
      <c r="H3" s="73"/>
      <c r="I3" s="73"/>
      <c r="J3" s="73"/>
      <c r="K3" s="73"/>
      <c r="L3" s="73"/>
      <c r="M3" s="73"/>
    </row>
    <row r="6" spans="2:13" ht="14.4" x14ac:dyDescent="0.3">
      <c r="B6" s="8" t="s">
        <v>1</v>
      </c>
    </row>
    <row r="35" spans="2:7" x14ac:dyDescent="0.3">
      <c r="B35" s="5" t="s">
        <v>4</v>
      </c>
      <c r="C35" s="35"/>
    </row>
    <row r="36" spans="2:7" x14ac:dyDescent="0.3">
      <c r="B36" s="72" t="s">
        <v>590</v>
      </c>
      <c r="C36" s="72"/>
      <c r="D36" s="72"/>
      <c r="E36" s="72"/>
      <c r="F36" s="72"/>
      <c r="G36" s="72"/>
    </row>
    <row r="37" spans="2:7" x14ac:dyDescent="0.3">
      <c r="B37" s="5" t="s">
        <v>14</v>
      </c>
      <c r="C37" s="35"/>
    </row>
    <row r="61" spans="3:8" x14ac:dyDescent="0.3">
      <c r="C61" s="5"/>
      <c r="D61" s="35"/>
    </row>
    <row r="62" spans="3:8" ht="12.75" customHeight="1" x14ac:dyDescent="0.3">
      <c r="C62" s="72"/>
      <c r="D62" s="72"/>
      <c r="E62" s="72"/>
      <c r="F62" s="72"/>
      <c r="G62" s="72"/>
      <c r="H62" s="72"/>
    </row>
    <row r="63" spans="3:8" x14ac:dyDescent="0.3">
      <c r="C63" s="5"/>
      <c r="D63" s="35"/>
    </row>
    <row r="68" spans="1:1" x14ac:dyDescent="0.3">
      <c r="A68" s="1" t="s">
        <v>601</v>
      </c>
    </row>
    <row r="91" spans="2:2" x14ac:dyDescent="0.3">
      <c r="B91" s="1" t="s">
        <v>611</v>
      </c>
    </row>
  </sheetData>
  <mergeCells count="4">
    <mergeCell ref="D3:M3"/>
    <mergeCell ref="D2:M2"/>
    <mergeCell ref="B36:G36"/>
    <mergeCell ref="C62:H62"/>
  </mergeCells>
  <hyperlinks>
    <hyperlink ref="B6" location="Menú!A1" display="&lt;- Volver a índice"/>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Menú</vt:lpstr>
      <vt:lpstr>8.1</vt:lpstr>
      <vt:lpstr>8.2</vt:lpstr>
      <vt:lpstr>Cifras</vt:lpstr>
      <vt:lpstr>8.3</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José Antonio Guzmán</dc:creator>
  <cp:lastModifiedBy>María José Iza</cp:lastModifiedBy>
  <dcterms:created xsi:type="dcterms:W3CDTF">2017-01-24T14:18:36Z</dcterms:created>
  <dcterms:modified xsi:type="dcterms:W3CDTF">2021-12-08T00:10:57Z</dcterms:modified>
</cp:coreProperties>
</file>