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Informes\00 Informes\014 PEMS HASTA EL 21 de CADA MES\2021\02 Febrero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</externalReferences>
  <definedNames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18" r:id="rId10"/>
    <pivotCache cacheId="23" r:id="rId11"/>
    <pivotCache cacheId="28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8" i="4" l="1"/>
  <c r="K208" i="4"/>
  <c r="J208" i="4"/>
  <c r="I208" i="4"/>
  <c r="H208" i="4"/>
  <c r="L207" i="4"/>
  <c r="K207" i="4"/>
  <c r="J207" i="4"/>
  <c r="I207" i="4"/>
  <c r="H207" i="4"/>
  <c r="L206" i="4"/>
  <c r="K206" i="4"/>
  <c r="J206" i="4"/>
  <c r="I206" i="4"/>
  <c r="H206" i="4"/>
  <c r="L205" i="4"/>
  <c r="K205" i="4"/>
  <c r="J205" i="4"/>
  <c r="I205" i="4"/>
  <c r="H205" i="4"/>
  <c r="L204" i="4"/>
  <c r="K204" i="4"/>
  <c r="J204" i="4"/>
  <c r="I204" i="4"/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<sst xmlns="http://schemas.openxmlformats.org/spreadsheetml/2006/main" count="1200" uniqueCount="101">
  <si>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</si>
  <si>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</si>
  <si>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</si>
  <si>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</si>
  <si>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</si>
  <si>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</si>
  <si>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</si>
  <si>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</si>
  <si>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</si>
  <si>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</si>
  <si>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</si>
  <si>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</si>
  <si>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</si>
  <si>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</si>
  <si>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</si>
  <si>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</si>
  <si>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</si>
  <si>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</si>
  <si>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</si>
  <si>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</si>
  <si>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</si>
  <si>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</si>
  <si>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</si>
  <si>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</si>
  <si>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</si>
  <si>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</si>
  <si>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</si>
  <si>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</si>
  <si>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</si>
  <si>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</si>
  <si>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</si>
  <si>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</si>
  <si>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</si>
  <si>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</si>
  <si>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</si>
  <si>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</si>
  <si>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</si>
  <si>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</si>
  <si>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</si>
  <si>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</si>
  <si>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</si>
  <si>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</si>
  <si>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</si>
  <si>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</si>
  <si>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</si>
  <si>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</si>
  <si>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</si>
  <si>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</si>
  <si>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Junio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</si>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</sst>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5" fontId="0" fillId="8" borderId="0" xfId="2" applyNumberFormat="1" applyFont="1" applyFill="1"/>
    <xf numFmtId="0" fontId="0" fillId="9" borderId="0" xfId="0" applyFill="1"/>
    <xf numFmtId="166" fontId="0" fillId="9" borderId="0" xfId="0" applyNumberFormat="1" applyFill="1"/>
    <xf numFmtId="166" fontId="0" fillId="0" borderId="1" xfId="0" applyNumberFormat="1" applyBorder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31"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5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Informes/014%20PEMS%20HASTA%20EL%2021%20de%20CADA%20MES/2020/01%20Enero/Margen%20Adicional%20SF%20PRIVADO%20ENERO%202020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gen%20Adicional%20SF%20PRIVADO%20Febrero%202021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1.352390057531414E-2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249.624118518521" createdVersion="5" refreshedVersion="5" minRefreshableVersion="3" recordCount="147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1" count="5"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8.2793484324335444E-3"/>
    </cacheField>
    <cacheField name="Mayor a 875 mil y menor a 1.1 millones" numFmtId="0">
      <sharedItems containsString="0" containsBlank="1" containsNumber="1" minValue="0" maxValue="1.6558696864867089E-2"/>
    </cacheField>
    <cacheField name="Mayor a 1.1 millones y menor a 1.6 millones" numFmtId="0">
      <sharedItems containsString="0" containsBlank="1" containsNumber="1" minValue="0" maxValue="2.4838045297300635E-2"/>
    </cacheField>
    <cacheField name="Mayor a 1.6 millones y menor a 2.8 millones" numFmtId="0">
      <sharedItems containsString="0" containsBlank="1" containsNumber="1" minValue="0" maxValue="3.3117393729734178E-2"/>
    </cacheField>
    <cacheField name="Mayor a 2.8 millones" numFmtId="0">
      <sharedItems containsString="0" containsBlank="1" containsNumber="1" minValue="0" maxValue="4.1396742162167724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249.625293750003" createdVersion="5" refreshedVersion="5" minRefreshableVersion="3" recordCount="146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1" count="5">
        <n v="2018"/>
        <n v="2019"/>
        <n v="2020"/>
        <n v="2021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3303548751267123E-3"/>
    </cacheField>
    <cacheField name="Mayor a 875 mil y menor a 1.1 millones" numFmtId="0">
      <sharedItems containsString="0" containsBlank="1" containsNumber="1" minValue="0" maxValue="1.6660709750253425E-2"/>
    </cacheField>
    <cacheField name="Mayor a 1.1 millones y menor a 1.6 millones" numFmtId="0">
      <sharedItems containsString="0" containsBlank="1" containsNumber="1" minValue="0" maxValue="2.4991064625380137E-2"/>
    </cacheField>
    <cacheField name="Mayor a 1.6 millones y menor a 2.8 millones" numFmtId="0">
      <sharedItems containsString="0" containsBlank="1" containsNumber="1" minValue="0" maxValue="3.3321419500506849E-2"/>
    </cacheField>
    <cacheField name="Mayor a 2.8 millones" numFmtId="0">
      <sharedItems containsString="0" containsBlank="1" containsNumber="1" minValue="0" maxValue="4.1651774375633561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249.62548101852" createdVersion="5" refreshedVersion="5" minRefreshableVersion="3" recordCount="206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1" count="6">
        <n v="2017"/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ayor a 65 millones" u="1"/>
        <s v="Mayor a 5 millones y menor a 19 millones" u="1"/>
        <s v="Menor o igual a 650.000" u="1"/>
        <s v="Mayor a 19 millones y menor a 65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4"/>
    <x v="13"/>
    <x v="5"/>
    <m/>
    <m/>
    <m/>
    <m/>
    <m/>
  </r>
  <r>
    <x v="4"/>
    <x v="13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4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6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3"/>
    <x v="10"/>
    <x v="0"/>
    <n v="0"/>
    <n v="0"/>
    <n v="0"/>
    <n v="0"/>
    <n v="0"/>
  </r>
  <r>
    <x v="3"/>
    <x v="10"/>
    <x v="1"/>
    <n v="0"/>
    <n v="0"/>
    <n v="0"/>
    <n v="0"/>
    <n v="0"/>
  </r>
  <r>
    <x v="3"/>
    <x v="10"/>
    <x v="2"/>
    <n v="0"/>
    <n v="0"/>
    <n v="0"/>
    <n v="0"/>
    <n v="0"/>
  </r>
  <r>
    <x v="3"/>
    <x v="10"/>
    <x v="3"/>
    <n v="0"/>
    <n v="0"/>
    <n v="0"/>
    <n v="0"/>
    <n v="0"/>
  </r>
  <r>
    <x v="3"/>
    <x v="10"/>
    <x v="4"/>
    <n v="0"/>
    <n v="0"/>
    <n v="0"/>
    <n v="0"/>
    <n v="0"/>
  </r>
  <r>
    <x v="3"/>
    <x v="11"/>
    <x v="0"/>
    <n v="0"/>
    <n v="0"/>
    <n v="0"/>
    <n v="0"/>
    <n v="0"/>
  </r>
  <r>
    <x v="3"/>
    <x v="11"/>
    <x v="1"/>
    <n v="0"/>
    <n v="0"/>
    <n v="0"/>
    <n v="0"/>
    <n v="0"/>
  </r>
  <r>
    <x v="3"/>
    <x v="11"/>
    <x v="2"/>
    <n v="0"/>
    <n v="0"/>
    <n v="0"/>
    <n v="0"/>
    <n v="0"/>
  </r>
  <r>
    <x v="3"/>
    <x v="11"/>
    <x v="3"/>
    <n v="0"/>
    <n v="0"/>
    <n v="0"/>
    <n v="0"/>
    <n v="0"/>
  </r>
  <r>
    <x v="3"/>
    <x v="11"/>
    <x v="4"/>
    <n v="0"/>
    <n v="0"/>
    <n v="0"/>
    <n v="0"/>
    <n v="0"/>
  </r>
  <r>
    <x v="3"/>
    <x v="0"/>
    <x v="0"/>
    <n v="0"/>
    <n v="0"/>
    <n v="0"/>
    <n v="0"/>
    <n v="0"/>
  </r>
  <r>
    <x v="3"/>
    <x v="0"/>
    <x v="1"/>
    <n v="0"/>
    <n v="0"/>
    <n v="0"/>
    <n v="0"/>
    <n v="0"/>
  </r>
  <r>
    <x v="3"/>
    <x v="0"/>
    <x v="2"/>
    <n v="0"/>
    <n v="0"/>
    <n v="0"/>
    <n v="0"/>
    <n v="0"/>
  </r>
  <r>
    <x v="3"/>
    <x v="0"/>
    <x v="3"/>
    <n v="0"/>
    <n v="0"/>
    <n v="0"/>
    <n v="0"/>
    <n v="0"/>
  </r>
  <r>
    <x v="3"/>
    <x v="0"/>
    <x v="4"/>
    <n v="0"/>
    <n v="0"/>
    <n v="0"/>
    <n v="0"/>
    <n v="0"/>
  </r>
  <r>
    <x v="3"/>
    <x v="1"/>
    <x v="0"/>
    <n v="0"/>
    <n v="0"/>
    <n v="0"/>
    <n v="0"/>
    <n v="0"/>
  </r>
  <r>
    <x v="3"/>
    <x v="1"/>
    <x v="1"/>
    <n v="0"/>
    <n v="0"/>
    <n v="0"/>
    <n v="0"/>
    <n v="0"/>
  </r>
  <r>
    <x v="3"/>
    <x v="1"/>
    <x v="2"/>
    <n v="0"/>
    <n v="0"/>
    <n v="0"/>
    <n v="0"/>
    <n v="0"/>
  </r>
  <r>
    <x v="3"/>
    <x v="1"/>
    <x v="3"/>
    <n v="0"/>
    <n v="0"/>
    <n v="0"/>
    <n v="0"/>
    <n v="0"/>
  </r>
  <r>
    <x v="3"/>
    <x v="1"/>
    <x v="4"/>
    <n v="0"/>
    <n v="0"/>
    <n v="0"/>
    <n v="0"/>
    <n v="0"/>
  </r>
  <r>
    <x v="3"/>
    <x v="2"/>
    <x v="0"/>
    <n v="0"/>
    <n v="0"/>
    <n v="0"/>
    <n v="0"/>
    <n v="0"/>
  </r>
  <r>
    <x v="3"/>
    <x v="2"/>
    <x v="1"/>
    <n v="0"/>
    <n v="0"/>
    <n v="0"/>
    <n v="0"/>
    <n v="0"/>
  </r>
  <r>
    <x v="3"/>
    <x v="2"/>
    <x v="2"/>
    <n v="0"/>
    <n v="0"/>
    <n v="0"/>
    <n v="0"/>
    <n v="0"/>
  </r>
  <r>
    <x v="3"/>
    <x v="2"/>
    <x v="3"/>
    <n v="0"/>
    <n v="0"/>
    <n v="0"/>
    <n v="0"/>
    <n v="0"/>
  </r>
  <r>
    <x v="3"/>
    <x v="2"/>
    <x v="4"/>
    <n v="0"/>
    <n v="0"/>
    <n v="0"/>
    <n v="0"/>
    <n v="0"/>
  </r>
  <r>
    <x v="4"/>
    <x v="3"/>
    <x v="0"/>
    <n v="0"/>
    <n v="1.5858119560876766E-3"/>
    <n v="2.3787179341315146E-3"/>
    <n v="3.1716239121753532E-3"/>
    <n v="3.9645298902191914E-3"/>
  </r>
  <r>
    <x v="4"/>
    <x v="3"/>
    <x v="1"/>
    <n v="1.5858119560876766E-3"/>
    <n v="3.1716239121753532E-3"/>
    <n v="4.7574358682630291E-3"/>
    <n v="6.3432478243507064E-3"/>
    <n v="7.9290597804383828E-3"/>
  </r>
  <r>
    <x v="4"/>
    <x v="3"/>
    <x v="2"/>
    <n v="3.1716239121753532E-3"/>
    <n v="6.3432478243507064E-3"/>
    <n v="9.5148717365260583E-3"/>
    <n v="1.2686495648701413E-2"/>
    <n v="1.5858119560876766E-2"/>
  </r>
  <r>
    <x v="4"/>
    <x v="3"/>
    <x v="3"/>
    <n v="4.7574358682630291E-3"/>
    <n v="9.5148717365260583E-3"/>
    <n v="1.427230760478909E-2"/>
    <n v="1.9029743473052117E-2"/>
    <n v="2.3787179341315148E-2"/>
  </r>
  <r>
    <x v="4"/>
    <x v="3"/>
    <x v="4"/>
    <n v="6.3432478243507064E-3"/>
    <n v="1.2686495648701413E-2"/>
    <n v="1.9029743473052117E-2"/>
    <n v="2.5372991297402826E-2"/>
    <n v="3.1716239121753531E-2"/>
  </r>
  <r>
    <x v="4"/>
    <x v="4"/>
    <x v="0"/>
    <n v="0"/>
    <n v="1.3523900575314141E-3"/>
    <n v="2.0285850862971208E-3"/>
    <n v="2.7047801150628281E-3"/>
    <n v="3.3809751438285351E-3"/>
  </r>
  <r>
    <x v="4"/>
    <x v="4"/>
    <x v="1"/>
    <n v="1.3523900575314141E-3"/>
    <n v="2.7047801150628281E-3"/>
    <n v="4.0571701725942416E-3"/>
    <n v="5.4095602301256563E-3"/>
    <n v="6.7619502876570701E-3"/>
  </r>
  <r>
    <x v="4"/>
    <x v="4"/>
    <x v="2"/>
    <n v="2.7047801150628281E-3"/>
    <n v="5.4095602301256563E-3"/>
    <n v="8.1143403451884831E-3"/>
    <n v="1.0819120460251313E-2"/>
    <n v="1.352390057531414E-2"/>
  </r>
  <r>
    <x v="4"/>
    <x v="4"/>
    <x v="3"/>
    <n v="4.0571701725942416E-3"/>
    <n v="8.1143403451884831E-3"/>
    <n v="1.2171510517782726E-2"/>
    <n v="1.6228680690376966E-2"/>
    <n v="2.0285850862971209E-2"/>
  </r>
  <r>
    <x v="4"/>
    <x v="4"/>
    <x v="4"/>
    <n v="5.4095602301256563E-3"/>
    <n v="1.0819120460251313E-2"/>
    <n v="1.6228680690376966E-2"/>
    <n v="2.1638240920502625E-2"/>
    <n v="2.704780115062828E-2"/>
  </r>
  <r>
    <x v="5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28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3"/>
        <item h="1" m="1" x="1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9"/>
        <item m="1" x="6"/>
        <item m="1" x="8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130">
      <pivotArea field="2" type="button" dataOnly="0" labelOnly="1" outline="0" axis="axisCol" fieldPosition="0"/>
    </format>
    <format dxfId="129">
      <pivotArea field="2" type="button" dataOnly="0" labelOnly="1" outline="0" axis="axisCol" fieldPosition="0"/>
    </format>
    <format dxfId="128">
      <pivotArea outline="0" collapsedLevelsAreSubtotals="1" fieldPosition="0"/>
    </format>
    <format dxfId="127">
      <pivotArea dataOnly="0" labelOnly="1" fieldPosition="0">
        <references count="1">
          <reference field="2" count="0"/>
        </references>
      </pivotArea>
    </format>
    <format dxfId="126">
      <pivotArea dataOnly="0" labelOnly="1" grandCol="1" outline="0" fieldPosition="0"/>
    </format>
    <format dxfId="125">
      <pivotArea dataOnly="0" labelOnly="1" fieldPosition="0">
        <references count="1">
          <reference field="2" count="0"/>
        </references>
      </pivotArea>
    </format>
    <format dxfId="124">
      <pivotArea dataOnly="0" labelOnly="1" grandCol="1" outline="0" fieldPosition="0"/>
    </format>
    <format dxfId="123">
      <pivotArea dataOnly="0" labelOnly="1" fieldPosition="0">
        <references count="1">
          <reference field="2" count="0"/>
        </references>
      </pivotArea>
    </format>
    <format dxfId="122">
      <pivotArea dataOnly="0" labelOnly="1" grandCol="1" outline="0" fieldPosition="0"/>
    </format>
    <format dxfId="121">
      <pivotArea dataOnly="0" outline="0" fieldPosition="0">
        <references count="1">
          <reference field="4294967294" count="1">
            <x v="4"/>
          </reference>
        </references>
      </pivotArea>
    </format>
    <format dxfId="120">
      <pivotArea field="-2" type="button" dataOnly="0" labelOnly="1" outline="0" axis="axisRow" fieldPosition="0"/>
    </format>
    <format dxfId="119">
      <pivotArea dataOnly="0" labelOnly="1" fieldPosition="0">
        <references count="1">
          <reference field="2" count="0"/>
        </references>
      </pivotArea>
    </format>
    <format dxfId="1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8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5">
        <item h="1" x="3"/>
        <item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117">
      <pivotArea dataOnly="0" labelOnly="1" grandCol="1" outline="0" fieldPosition="0"/>
    </format>
    <format dxfId="116">
      <pivotArea dataOnly="0" labelOnly="1" grandCol="1" outline="0" fieldPosition="0"/>
    </format>
    <format dxfId="115">
      <pivotArea dataOnly="0" labelOnly="1" grandCol="1" outline="0" fieldPosition="0"/>
    </format>
    <format dxfId="114">
      <pivotArea field="2" type="button" dataOnly="0" labelOnly="1" outline="0" axis="axisCol" fieldPosition="0"/>
    </format>
    <format dxfId="113">
      <pivotArea field="2" type="button" dataOnly="0" labelOnly="1" outline="0" axis="axisCol" fieldPosition="0"/>
    </format>
    <format dxfId="112">
      <pivotArea dataOnly="0" labelOnly="1" fieldPosition="0">
        <references count="1">
          <reference field="2" count="0"/>
        </references>
      </pivotArea>
    </format>
    <format dxfId="111">
      <pivotArea dataOnly="0" labelOnly="1" fieldPosition="0">
        <references count="1">
          <reference field="2" count="0"/>
        </references>
      </pivotArea>
    </format>
    <format dxfId="110">
      <pivotArea dataOnly="0" labelOnly="1" fieldPosition="0">
        <references count="1">
          <reference field="2" count="0"/>
        </references>
      </pivotArea>
    </format>
    <format dxfId="109">
      <pivotArea field="-2" type="button" dataOnly="0" labelOnly="1" outline="0" axis="axisRow" fieldPosition="0"/>
    </format>
    <format dxfId="108">
      <pivotArea field="-2" type="button" dataOnly="0" labelOnly="1" outline="0" axis="axisRow" fieldPosition="0"/>
    </format>
    <format dxfId="107">
      <pivotArea dataOnly="0" outline="0" fieldPosition="0">
        <references count="1">
          <reference field="4294967294" count="1">
            <x v="4"/>
          </reference>
        </references>
      </pivotArea>
    </format>
    <format dxfId="106">
      <pivotArea collapsedLevelsAreSubtotals="1" fieldPosition="0">
        <references count="1">
          <reference field="4294967294" count="1">
            <x v="4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4">
      <pivotArea field="-2" type="button" dataOnly="0" labelOnly="1" outline="0" axis="axisRow" fieldPosition="0"/>
    </format>
    <format dxfId="103">
      <pivotArea dataOnly="0" labelOnly="1" fieldPosition="0">
        <references count="1">
          <reference field="2" count="0"/>
        </references>
      </pivotArea>
    </format>
    <format dxfId="10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23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4">
        <item h="1" x="3"/>
        <item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101">
      <pivotArea dataOnly="0" labelOnly="1" fieldPosition="0">
        <references count="1">
          <reference field="2" count="0"/>
        </references>
      </pivotArea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  <format dxfId="98">
      <pivotArea outline="0" collapsedLevelsAreSubtotals="1" fieldPosition="0"/>
    </format>
    <format dxfId="97">
      <pivotArea field="2" type="button" dataOnly="0" labelOnly="1" outline="0" axis="axisCol" fieldPosition="0"/>
    </format>
    <format dxfId="96">
      <pivotArea collapsedLevelsAreSubtotals="1" fieldPosition="0">
        <references count="1">
          <reference field="4294967294" count="1">
            <x v="4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4">
      <pivotArea field="-2" type="button" dataOnly="0" labelOnly="1" outline="0" axis="axisRow" fieldPosition="0"/>
    </format>
    <format dxfId="93">
      <pivotArea dataOnly="0" labelOnly="1" fieldPosition="0">
        <references count="1">
          <reference field="2" count="0"/>
        </references>
      </pivotArea>
    </format>
    <format dxfId="92">
      <pivotArea field="-2" type="button" dataOnly="0" labelOnly="1" outline="0" axis="axisRow" fieldPosition="0"/>
    </format>
    <format dxfId="91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5">
        <i x="1"/>
        <i x="2"/>
        <i x="3" s="1"/>
        <i x="0" nd="1"/>
        <i x="4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12"/>
        <i x="4" s="1"/>
        <i x="13" nd="1"/>
        <i x="2" nd="1"/>
        <i x="1" nd="1"/>
        <i x="0" nd="1"/>
        <i x="11" nd="1"/>
        <i x="10" nd="1"/>
        <i x="9" nd="1"/>
        <i x="8" nd="1"/>
        <i x="7" nd="1"/>
        <i x="6" nd="1"/>
        <i x="5" nd="1"/>
        <i x="3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5">
        <i x="3" s="1"/>
        <i x="2"/>
        <i x="1"/>
        <i x="4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6">
        <i x="4" s="1"/>
        <i x="3"/>
        <i x="2"/>
        <i x="1"/>
        <i x="5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 s="1"/>
        <i x="3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3">
        <i x="3"/>
        <i x="4" s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8" t="s">
        <v>100</v>
      </c>
      <c r="H2" s="48"/>
      <c r="I2" s="48"/>
    </row>
    <row r="3" spans="1:10" ht="14.4" customHeight="1" x14ac:dyDescent="0.3">
      <c r="G3" s="48"/>
      <c r="H3" s="48"/>
      <c r="I3" s="48"/>
    </row>
    <row r="4" spans="1:10" ht="14.4" customHeight="1" x14ac:dyDescent="0.3">
      <c r="G4" s="48"/>
      <c r="H4" s="48"/>
      <c r="I4" s="48"/>
    </row>
    <row r="5" spans="1:10" ht="14.4" customHeight="1" x14ac:dyDescent="0.3">
      <c r="G5" s="48"/>
      <c r="H5" s="48"/>
      <c r="I5" s="48"/>
    </row>
    <row r="6" spans="1:10" ht="14.4" customHeight="1" x14ac:dyDescent="0.3">
      <c r="G6" s="48"/>
      <c r="H6" s="48"/>
      <c r="I6" s="48"/>
    </row>
    <row r="8" spans="1:10" ht="34.799999999999997" customHeight="1" x14ac:dyDescent="0.35">
      <c r="B8" s="49" t="s">
        <v>72</v>
      </c>
      <c r="C8" s="49"/>
      <c r="D8" s="49"/>
      <c r="E8" s="49"/>
      <c r="F8" s="49"/>
      <c r="G8" s="49"/>
      <c r="H8" s="49"/>
      <c r="I8" s="49"/>
      <c r="J8" s="49"/>
    </row>
    <row r="10" spans="1:10" x14ac:dyDescent="0.3">
      <c r="B10" s="21" t="s">
        <v>73</v>
      </c>
      <c r="C10" s="50" t="s">
        <v>74</v>
      </c>
      <c r="D10" s="51"/>
      <c r="E10" s="51"/>
      <c r="F10" s="51"/>
      <c r="G10" s="51"/>
      <c r="H10" s="51"/>
      <c r="I10" s="51"/>
      <c r="J10" s="52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75</v>
      </c>
      <c r="C12" s="51" t="s">
        <v>76</v>
      </c>
      <c r="D12" s="51"/>
      <c r="E12" s="51"/>
      <c r="F12" s="51"/>
      <c r="G12" s="51"/>
      <c r="H12" s="51"/>
      <c r="I12" s="51"/>
      <c r="J12" s="52"/>
    </row>
    <row r="13" spans="1:10" x14ac:dyDescent="0.3">
      <c r="B13" s="25" t="s">
        <v>77</v>
      </c>
      <c r="C13" s="53" t="s">
        <v>45</v>
      </c>
      <c r="D13" s="46"/>
      <c r="E13" s="46"/>
      <c r="F13" s="46"/>
      <c r="G13" s="46"/>
      <c r="H13" s="46"/>
      <c r="I13" s="46"/>
      <c r="J13" s="47"/>
    </row>
    <row r="14" spans="1:10" x14ac:dyDescent="0.3">
      <c r="A14" s="26"/>
      <c r="B14" s="27" t="s">
        <v>78</v>
      </c>
      <c r="C14" s="46" t="s">
        <v>61</v>
      </c>
      <c r="D14" s="46"/>
      <c r="E14" s="46"/>
      <c r="F14" s="46"/>
      <c r="G14" s="46"/>
      <c r="H14" s="46"/>
      <c r="I14" s="46"/>
      <c r="J14" s="47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4" zoomScaleNormal="94" workbookViewId="0">
      <selection activeCell="B4" sqref="B4:F4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67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/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3" t="s">
        <v>34</v>
      </c>
    </row>
    <row r="17" spans="1:6" ht="28.8" x14ac:dyDescent="0.3">
      <c r="A17" s="16" t="s">
        <v>51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68</v>
      </c>
      <c r="B18" s="2">
        <v>0</v>
      </c>
      <c r="C18" s="2">
        <v>1.3523900575314141E-3</v>
      </c>
      <c r="D18" s="2">
        <v>2.7047801150628281E-3</v>
      </c>
      <c r="E18" s="2">
        <v>4.0571701725942416E-3</v>
      </c>
      <c r="F18" s="2">
        <v>5.4095602301256563E-3</v>
      </c>
    </row>
    <row r="19" spans="1:6" x14ac:dyDescent="0.3">
      <c r="A19" s="1" t="s">
        <v>92</v>
      </c>
      <c r="B19" s="2">
        <v>1.3523900575314141E-3</v>
      </c>
      <c r="C19" s="2">
        <v>2.7047801150628281E-3</v>
      </c>
      <c r="D19" s="2">
        <v>5.4095602301256563E-3</v>
      </c>
      <c r="E19" s="2">
        <v>8.1143403451884831E-3</v>
      </c>
      <c r="F19" s="2">
        <v>1.0819120460251313E-2</v>
      </c>
    </row>
    <row r="20" spans="1:6" x14ac:dyDescent="0.3">
      <c r="A20" s="1" t="s">
        <v>69</v>
      </c>
      <c r="B20" s="2">
        <v>2.0285850862971208E-3</v>
      </c>
      <c r="C20" s="2">
        <v>4.0571701725942416E-3</v>
      </c>
      <c r="D20" s="2">
        <v>8.1143403451884831E-3</v>
      </c>
      <c r="E20" s="2">
        <v>1.2171510517782726E-2</v>
      </c>
      <c r="F20" s="2">
        <v>1.6228680690376966E-2</v>
      </c>
    </row>
    <row r="21" spans="1:6" x14ac:dyDescent="0.3">
      <c r="A21" s="1" t="s">
        <v>70</v>
      </c>
      <c r="B21" s="2">
        <v>2.7047801150628281E-3</v>
      </c>
      <c r="C21" s="2">
        <v>5.4095602301256563E-3</v>
      </c>
      <c r="D21" s="2">
        <v>1.0819120460251313E-2</v>
      </c>
      <c r="E21" s="2">
        <v>1.6228680690376966E-2</v>
      </c>
      <c r="F21" s="2">
        <v>2.1638240920502625E-2</v>
      </c>
    </row>
    <row r="22" spans="1:6" x14ac:dyDescent="0.3">
      <c r="A22" s="4" t="s">
        <v>71</v>
      </c>
      <c r="B22" s="5">
        <v>3.3809751438285351E-3</v>
      </c>
      <c r="C22" s="5">
        <v>6.7619502876570701E-3</v>
      </c>
      <c r="D22" s="5">
        <v>1.352390057531414E-2</v>
      </c>
      <c r="E22" s="5">
        <v>2.0285850862971209E-2</v>
      </c>
      <c r="F22" s="5">
        <v>2.704780115062828E-2</v>
      </c>
    </row>
    <row r="25" spans="1:6" ht="72.599999999999994" customHeight="1" x14ac:dyDescent="0.3">
      <c r="A25" s="55" t="s">
        <v>98</v>
      </c>
      <c r="B25" s="55"/>
      <c r="C25" s="55"/>
      <c r="D25" s="55"/>
      <c r="E25" s="55"/>
      <c r="F25" s="55"/>
    </row>
    <row r="26" spans="1:6" ht="34.799999999999997" customHeight="1" x14ac:dyDescent="0.3">
      <c r="A26" s="55" t="s">
        <v>90</v>
      </c>
      <c r="B26" s="55"/>
      <c r="C26" s="55"/>
      <c r="D26" s="55"/>
      <c r="E26" s="55"/>
      <c r="F26" s="55"/>
    </row>
    <row r="27" spans="1:6" x14ac:dyDescent="0.3">
      <c r="A27" s="28" t="s">
        <v>83</v>
      </c>
      <c r="B27" s="29"/>
      <c r="C27" s="30"/>
      <c r="D27" s="30"/>
      <c r="E27" s="30"/>
      <c r="F27" s="30"/>
    </row>
    <row r="28" spans="1:6" x14ac:dyDescent="0.3">
      <c r="A28" s="31" t="s">
        <v>84</v>
      </c>
      <c r="B28" s="32"/>
      <c r="C28" s="33"/>
      <c r="D28" s="33"/>
      <c r="E28" s="33"/>
      <c r="F28" s="33"/>
    </row>
    <row r="29" spans="1:6" ht="14.4" customHeight="1" x14ac:dyDescent="0.3">
      <c r="A29" s="31" t="s">
        <v>85</v>
      </c>
      <c r="B29" s="32"/>
      <c r="C29" s="30"/>
      <c r="D29" s="30"/>
      <c r="E29" s="30"/>
      <c r="F29" s="30"/>
    </row>
    <row r="30" spans="1:6" ht="14.4" customHeight="1" x14ac:dyDescent="0.3">
      <c r="A30" s="31" t="s">
        <v>86</v>
      </c>
      <c r="B30" s="34"/>
      <c r="C30" s="35"/>
      <c r="D30" s="35"/>
      <c r="E30" s="35"/>
      <c r="F30" s="35"/>
    </row>
    <row r="31" spans="1:6" ht="14.4" customHeight="1" x14ac:dyDescent="0.3">
      <c r="A31" s="31" t="s">
        <v>87</v>
      </c>
      <c r="B31" s="34"/>
      <c r="C31" s="35"/>
      <c r="D31" s="35"/>
      <c r="E31" s="35"/>
      <c r="F31" s="35"/>
    </row>
    <row r="32" spans="1:6" x14ac:dyDescent="0.3">
      <c r="A32" s="31" t="s">
        <v>88</v>
      </c>
      <c r="B32" s="34"/>
      <c r="C32" s="35"/>
      <c r="D32" s="35"/>
      <c r="E32" s="35"/>
      <c r="F32" s="35"/>
    </row>
    <row r="33" spans="1:6" ht="33.6" customHeight="1" x14ac:dyDescent="0.3">
      <c r="A33" s="55" t="s">
        <v>91</v>
      </c>
      <c r="B33" s="55"/>
      <c r="C33" s="55"/>
      <c r="D33" s="55"/>
      <c r="E33" s="55"/>
      <c r="F33" s="55"/>
    </row>
    <row r="34" spans="1:6" x14ac:dyDescent="0.3">
      <c r="A34" s="36" t="s">
        <v>89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4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45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13">
        <v>0</v>
      </c>
      <c r="C18" s="13">
        <v>1.6278473011993742E-3</v>
      </c>
      <c r="D18" s="13">
        <v>3.2556946023987485E-3</v>
      </c>
      <c r="E18" s="13">
        <v>4.8835419035981225E-3</v>
      </c>
      <c r="F18" s="13">
        <v>6.5113892047974969E-3</v>
      </c>
    </row>
    <row r="19" spans="1:6" x14ac:dyDescent="0.3">
      <c r="A19" s="1" t="s">
        <v>36</v>
      </c>
      <c r="B19" s="13">
        <v>1.6278473011993742E-3</v>
      </c>
      <c r="C19" s="13">
        <v>3.2556946023987485E-3</v>
      </c>
      <c r="D19" s="13">
        <v>6.5113892047974969E-3</v>
      </c>
      <c r="E19" s="13">
        <v>9.7670838071962449E-3</v>
      </c>
      <c r="F19" s="13">
        <v>1.3022778409594994E-2</v>
      </c>
    </row>
    <row r="20" spans="1:6" x14ac:dyDescent="0.3">
      <c r="A20" s="1" t="s">
        <v>37</v>
      </c>
      <c r="B20" s="13">
        <v>2.4417709517990612E-3</v>
      </c>
      <c r="C20" s="13">
        <v>4.8835419035981225E-3</v>
      </c>
      <c r="D20" s="13">
        <v>9.7670838071962449E-3</v>
      </c>
      <c r="E20" s="13">
        <v>1.4650625710794367E-2</v>
      </c>
      <c r="F20" s="13">
        <v>1.953416761439249E-2</v>
      </c>
    </row>
    <row r="21" spans="1:6" x14ac:dyDescent="0.3">
      <c r="A21" s="1" t="s">
        <v>38</v>
      </c>
      <c r="B21" s="13">
        <v>3.2556946023987485E-3</v>
      </c>
      <c r="C21" s="13">
        <v>6.5113892047974969E-3</v>
      </c>
      <c r="D21" s="13">
        <v>1.3022778409594994E-2</v>
      </c>
      <c r="E21" s="13">
        <v>1.953416761439249E-2</v>
      </c>
      <c r="F21" s="13">
        <v>2.6045556819189988E-2</v>
      </c>
    </row>
    <row r="22" spans="1:6" x14ac:dyDescent="0.3">
      <c r="A22" s="4" t="s">
        <v>39</v>
      </c>
      <c r="B22" s="45">
        <v>4.0696182529984352E-3</v>
      </c>
      <c r="C22" s="45">
        <v>8.1392365059968705E-3</v>
      </c>
      <c r="D22" s="45">
        <v>1.6278473011993741E-2</v>
      </c>
      <c r="E22" s="45">
        <v>2.4417709517990611E-2</v>
      </c>
      <c r="F22" s="45">
        <v>3.2556946023987482E-2</v>
      </c>
    </row>
    <row r="24" spans="1:6" ht="46.2" customHeight="1" x14ac:dyDescent="0.3">
      <c r="A24" s="55" t="s">
        <v>79</v>
      </c>
      <c r="B24" s="55"/>
      <c r="C24" s="55"/>
      <c r="D24" s="55"/>
      <c r="E24" s="55"/>
      <c r="F24" s="55"/>
    </row>
    <row r="25" spans="1:6" ht="68.400000000000006" customHeight="1" x14ac:dyDescent="0.3">
      <c r="A25" s="60" t="s">
        <v>99</v>
      </c>
      <c r="B25" s="60"/>
      <c r="C25" s="60"/>
      <c r="D25" s="60"/>
      <c r="E25" s="60"/>
      <c r="F25" s="60"/>
    </row>
    <row r="26" spans="1:6" ht="16.2" customHeight="1" x14ac:dyDescent="0.3">
      <c r="A26" s="61" t="s">
        <v>80</v>
      </c>
      <c r="B26" s="61"/>
      <c r="C26" s="61"/>
      <c r="D26" s="61"/>
      <c r="E26" s="61"/>
      <c r="F26" s="61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61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14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1.8351182589745906E-3</v>
      </c>
      <c r="D18" s="2">
        <v>3.6702365179491813E-3</v>
      </c>
      <c r="E18" s="2">
        <v>5.5053547769237715E-3</v>
      </c>
      <c r="F18" s="2">
        <v>7.3404730358983625E-3</v>
      </c>
    </row>
    <row r="19" spans="1:6" x14ac:dyDescent="0.3">
      <c r="A19" s="1" t="s">
        <v>36</v>
      </c>
      <c r="B19" s="2">
        <v>1.8351182589745906E-3</v>
      </c>
      <c r="C19" s="2">
        <v>3.6702365179491813E-3</v>
      </c>
      <c r="D19" s="2">
        <v>7.3404730358983625E-3</v>
      </c>
      <c r="E19" s="2">
        <v>1.1010709553847543E-2</v>
      </c>
      <c r="F19" s="2">
        <v>1.4680946071796725E-2</v>
      </c>
    </row>
    <row r="20" spans="1:6" x14ac:dyDescent="0.3">
      <c r="A20" s="1" t="s">
        <v>37</v>
      </c>
      <c r="B20" s="2">
        <v>2.7526773884618857E-3</v>
      </c>
      <c r="C20" s="2">
        <v>5.5053547769237715E-3</v>
      </c>
      <c r="D20" s="2">
        <v>1.1010709553847543E-2</v>
      </c>
      <c r="E20" s="2">
        <v>1.6516064330771317E-2</v>
      </c>
      <c r="F20" s="2">
        <v>2.2021419107695086E-2</v>
      </c>
    </row>
    <row r="21" spans="1:6" x14ac:dyDescent="0.3">
      <c r="A21" s="1" t="s">
        <v>38</v>
      </c>
      <c r="B21" s="2">
        <v>3.6702365179491813E-3</v>
      </c>
      <c r="C21" s="2">
        <v>7.3404730358983625E-3</v>
      </c>
      <c r="D21" s="2">
        <v>1.4680946071796725E-2</v>
      </c>
      <c r="E21" s="2">
        <v>2.2021419107695086E-2</v>
      </c>
      <c r="F21" s="2">
        <v>2.936189214359345E-2</v>
      </c>
    </row>
    <row r="22" spans="1:6" x14ac:dyDescent="0.3">
      <c r="A22" s="4" t="s">
        <v>39</v>
      </c>
      <c r="B22" s="5">
        <v>4.5877956474364764E-3</v>
      </c>
      <c r="C22" s="5">
        <v>9.1755912948729527E-3</v>
      </c>
      <c r="D22" s="5">
        <v>1.8351182589745905E-2</v>
      </c>
      <c r="E22" s="5">
        <v>2.7526773884618858E-2</v>
      </c>
      <c r="F22" s="5">
        <v>3.6702365179491811E-2</v>
      </c>
    </row>
    <row r="23" spans="1:6" x14ac:dyDescent="0.3">
      <c r="C23" s="15"/>
    </row>
    <row r="24" spans="1:6" ht="49.2" customHeight="1" x14ac:dyDescent="0.3">
      <c r="A24" s="55" t="s">
        <v>81</v>
      </c>
      <c r="B24" s="55"/>
      <c r="C24" s="55"/>
      <c r="D24" s="55"/>
      <c r="E24" s="55"/>
      <c r="F24" s="55"/>
    </row>
    <row r="25" spans="1:6" ht="73.2" customHeight="1" x14ac:dyDescent="0.3">
      <c r="A25" s="60" t="s">
        <v>99</v>
      </c>
      <c r="B25" s="60"/>
      <c r="C25" s="60"/>
      <c r="D25" s="60"/>
      <c r="E25" s="60"/>
      <c r="F25" s="60"/>
    </row>
    <row r="26" spans="1:6" x14ac:dyDescent="0.3">
      <c r="A26" s="55" t="s">
        <v>82</v>
      </c>
      <c r="B26" s="55"/>
      <c r="C26" s="55"/>
      <c r="D26" s="55"/>
      <c r="E26" s="55"/>
      <c r="F26" s="55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08"/>
  <sheetViews>
    <sheetView topLeftCell="A189" workbookViewId="0">
      <selection activeCell="G212" sqref="G212"/>
    </sheetView>
  </sheetViews>
  <sheetFormatPr baseColWidth="10" defaultRowHeight="14.4" x14ac:dyDescent="0.3"/>
  <cols>
    <col min="7" max="7" width="30.21875" bestFit="1" customWidth="1"/>
    <col min="8" max="8" width="13.77734375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</row>
    <row r="4" spans="3:12" x14ac:dyDescent="0.3">
      <c r="C4" t="s">
        <v>52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55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55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55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55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55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53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54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55</v>
      </c>
      <c r="E79">
        <v>2019</v>
      </c>
      <c r="F79" t="s">
        <v>55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55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55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55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55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56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57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58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59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60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53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s="40" t="s">
        <v>5</v>
      </c>
      <c r="E139" s="40">
        <v>2020</v>
      </c>
      <c r="F139" s="41" t="s">
        <v>55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3">
      <c r="D140" s="40"/>
      <c r="E140" s="40">
        <v>2020</v>
      </c>
      <c r="F140" s="41" t="s">
        <v>55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3">
      <c r="D141" s="40"/>
      <c r="E141" s="40">
        <v>2020</v>
      </c>
      <c r="F141" s="41" t="s">
        <v>55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3">
      <c r="D142" s="40"/>
      <c r="E142" s="40">
        <v>2020</v>
      </c>
      <c r="F142" s="41" t="s">
        <v>55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3">
      <c r="D143" s="40"/>
      <c r="E143" s="40">
        <v>2020</v>
      </c>
      <c r="F143" s="41" t="s">
        <v>55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3">
      <c r="D144" t="s">
        <v>33</v>
      </c>
      <c r="E144">
        <v>2020</v>
      </c>
      <c r="F144" s="15" t="s">
        <v>33</v>
      </c>
      <c r="G144" s="15" t="s">
        <v>93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3">
      <c r="E145">
        <v>2020</v>
      </c>
      <c r="F145" s="15" t="s">
        <v>33</v>
      </c>
      <c r="G145" s="15" t="s">
        <v>94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3">
      <c r="E146">
        <v>2020</v>
      </c>
      <c r="F146" s="15" t="s">
        <v>33</v>
      </c>
      <c r="G146" s="15" t="s">
        <v>95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3">
      <c r="E147">
        <v>2020</v>
      </c>
      <c r="F147" s="15" t="s">
        <v>33</v>
      </c>
      <c r="G147" s="15" t="s">
        <v>96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3">
      <c r="E148">
        <v>2020</v>
      </c>
      <c r="F148" s="15" t="s">
        <v>33</v>
      </c>
      <c r="G148" s="15" t="s">
        <v>97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3">
      <c r="D149" s="40" t="s">
        <v>7</v>
      </c>
      <c r="E149" s="40">
        <v>2020</v>
      </c>
      <c r="F149" s="41" t="s">
        <v>7</v>
      </c>
      <c r="G149" s="40" t="s">
        <v>93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3">
      <c r="D150" s="40"/>
      <c r="E150" s="40">
        <v>2020</v>
      </c>
      <c r="F150" s="41" t="s">
        <v>7</v>
      </c>
      <c r="G150" s="40" t="s">
        <v>94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3">
      <c r="D151" s="40"/>
      <c r="E151" s="40">
        <v>2020</v>
      </c>
      <c r="F151" s="41" t="s">
        <v>7</v>
      </c>
      <c r="G151" s="40" t="s">
        <v>95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3">
      <c r="D152" s="40"/>
      <c r="E152" s="40">
        <v>2020</v>
      </c>
      <c r="F152" s="41" t="s">
        <v>7</v>
      </c>
      <c r="G152" s="40" t="s">
        <v>96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3">
      <c r="D153" s="40"/>
      <c r="E153" s="40">
        <v>2020</v>
      </c>
      <c r="F153" s="41" t="s">
        <v>7</v>
      </c>
      <c r="G153" s="40" t="s">
        <v>97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3">
      <c r="D154" t="s">
        <v>8</v>
      </c>
      <c r="E154">
        <v>2020</v>
      </c>
      <c r="F154" s="39" t="s">
        <v>32</v>
      </c>
      <c r="G154" s="15" t="s">
        <v>93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3">
      <c r="E155">
        <v>2020</v>
      </c>
      <c r="F155" s="39" t="s">
        <v>32</v>
      </c>
      <c r="G155" s="15" t="s">
        <v>94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3">
      <c r="E156">
        <v>2020</v>
      </c>
      <c r="F156" s="39" t="s">
        <v>32</v>
      </c>
      <c r="G156" s="15" t="s">
        <v>95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3">
      <c r="E157">
        <v>2020</v>
      </c>
      <c r="F157" s="39" t="s">
        <v>32</v>
      </c>
      <c r="G157" s="15" t="s">
        <v>96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3">
      <c r="E158">
        <v>2020</v>
      </c>
      <c r="F158" s="39" t="s">
        <v>32</v>
      </c>
      <c r="G158" s="15" t="s">
        <v>97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3">
      <c r="D159" s="40" t="s">
        <v>9</v>
      </c>
      <c r="E159" s="40">
        <v>2020</v>
      </c>
      <c r="F159" s="41" t="s">
        <v>9</v>
      </c>
      <c r="G159" s="41" t="s">
        <v>93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3">
      <c r="D160" s="40"/>
      <c r="E160" s="40">
        <v>2020</v>
      </c>
      <c r="F160" s="41" t="s">
        <v>9</v>
      </c>
      <c r="G160" s="41" t="s">
        <v>94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3">
      <c r="D161" s="40"/>
      <c r="E161" s="40">
        <v>2020</v>
      </c>
      <c r="F161" s="41" t="s">
        <v>9</v>
      </c>
      <c r="G161" s="41" t="s">
        <v>95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3">
      <c r="D162" s="40"/>
      <c r="E162" s="40">
        <v>2020</v>
      </c>
      <c r="F162" s="41" t="s">
        <v>9</v>
      </c>
      <c r="G162" s="41" t="s">
        <v>96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3">
      <c r="D163" s="40"/>
      <c r="E163" s="40">
        <v>2020</v>
      </c>
      <c r="F163" s="41" t="s">
        <v>9</v>
      </c>
      <c r="G163" s="41" t="s">
        <v>97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3">
      <c r="D164" t="s">
        <v>10</v>
      </c>
      <c r="E164">
        <v>2020</v>
      </c>
      <c r="F164" s="39" t="s">
        <v>10</v>
      </c>
      <c r="G164" s="15" t="s">
        <v>93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3">
      <c r="E165">
        <v>2020</v>
      </c>
      <c r="F165" s="39" t="s">
        <v>10</v>
      </c>
      <c r="G165" s="15" t="s">
        <v>94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3">
      <c r="E166">
        <v>2020</v>
      </c>
      <c r="F166" s="39" t="s">
        <v>10</v>
      </c>
      <c r="G166" s="15" t="s">
        <v>95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3">
      <c r="E167">
        <v>2020</v>
      </c>
      <c r="F167" s="39" t="s">
        <v>10</v>
      </c>
      <c r="G167" s="15" t="s">
        <v>96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3">
      <c r="E168">
        <v>2020</v>
      </c>
      <c r="F168" s="39" t="s">
        <v>10</v>
      </c>
      <c r="G168" s="15" t="s">
        <v>97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3">
      <c r="D169" s="40" t="s">
        <v>11</v>
      </c>
      <c r="E169" s="40">
        <v>2020</v>
      </c>
      <c r="F169" s="41" t="s">
        <v>11</v>
      </c>
      <c r="G169" s="41" t="s">
        <v>93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3">
      <c r="D170" s="40"/>
      <c r="E170" s="40">
        <v>2020</v>
      </c>
      <c r="F170" s="41" t="s">
        <v>11</v>
      </c>
      <c r="G170" s="41" t="s">
        <v>94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3">
      <c r="D171" s="40"/>
      <c r="E171" s="40">
        <v>2020</v>
      </c>
      <c r="F171" s="41" t="s">
        <v>11</v>
      </c>
      <c r="G171" s="41" t="s">
        <v>95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3">
      <c r="D172" s="40"/>
      <c r="E172" s="40">
        <v>2020</v>
      </c>
      <c r="F172" s="41" t="s">
        <v>11</v>
      </c>
      <c r="G172" s="41" t="s">
        <v>96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3">
      <c r="D173" s="40"/>
      <c r="E173" s="40">
        <v>2020</v>
      </c>
      <c r="F173" s="41" t="s">
        <v>11</v>
      </c>
      <c r="G173" s="41" t="s">
        <v>97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3">
      <c r="D174" t="s">
        <v>31</v>
      </c>
      <c r="E174">
        <v>2020</v>
      </c>
      <c r="F174" s="39" t="s">
        <v>31</v>
      </c>
      <c r="G174" s="15" t="s">
        <v>93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</row>
    <row r="175" spans="4:12" x14ac:dyDescent="0.3">
      <c r="E175">
        <v>2020</v>
      </c>
      <c r="F175" s="39" t="s">
        <v>31</v>
      </c>
      <c r="G175" s="15" t="s">
        <v>94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4:12" x14ac:dyDescent="0.3">
      <c r="E176">
        <v>2020</v>
      </c>
      <c r="F176" s="39" t="s">
        <v>31</v>
      </c>
      <c r="G176" s="15" t="s">
        <v>95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4:12" x14ac:dyDescent="0.3">
      <c r="E177">
        <v>2020</v>
      </c>
      <c r="F177" s="39" t="s">
        <v>31</v>
      </c>
      <c r="G177" s="15" t="s">
        <v>96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</row>
    <row r="178" spans="4:12" x14ac:dyDescent="0.3">
      <c r="E178">
        <v>2020</v>
      </c>
      <c r="F178" s="39" t="s">
        <v>31</v>
      </c>
      <c r="G178" s="15" t="s">
        <v>97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4:12" x14ac:dyDescent="0.3">
      <c r="D179" s="40" t="s">
        <v>13</v>
      </c>
      <c r="E179" s="40">
        <v>2020</v>
      </c>
      <c r="F179" s="41" t="s">
        <v>30</v>
      </c>
      <c r="G179" s="41" t="s">
        <v>93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</row>
    <row r="180" spans="4:12" x14ac:dyDescent="0.3">
      <c r="D180" s="40"/>
      <c r="E180" s="40">
        <v>2020</v>
      </c>
      <c r="F180" s="41" t="s">
        <v>30</v>
      </c>
      <c r="G180" s="41" t="s">
        <v>94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</row>
    <row r="181" spans="4:12" x14ac:dyDescent="0.3">
      <c r="D181" s="40"/>
      <c r="E181" s="40">
        <v>2020</v>
      </c>
      <c r="F181" s="41" t="s">
        <v>30</v>
      </c>
      <c r="G181" s="41" t="s">
        <v>95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</row>
    <row r="182" spans="4:12" x14ac:dyDescent="0.3">
      <c r="D182" s="40"/>
      <c r="E182" s="40">
        <v>2020</v>
      </c>
      <c r="F182" s="41" t="s">
        <v>30</v>
      </c>
      <c r="G182" s="41" t="s">
        <v>96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</row>
    <row r="183" spans="4:12" x14ac:dyDescent="0.3">
      <c r="D183" s="40"/>
      <c r="E183" s="40">
        <v>2020</v>
      </c>
      <c r="F183" s="41" t="s">
        <v>30</v>
      </c>
      <c r="G183" s="41" t="s">
        <v>97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</row>
    <row r="184" spans="4:12" x14ac:dyDescent="0.3">
      <c r="D184" t="s">
        <v>2</v>
      </c>
      <c r="E184">
        <v>2020</v>
      </c>
      <c r="F184" s="39" t="s">
        <v>2</v>
      </c>
      <c r="G184" s="15" t="s">
        <v>93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4:12" x14ac:dyDescent="0.3">
      <c r="E185">
        <v>2020</v>
      </c>
      <c r="F185" s="39" t="s">
        <v>2</v>
      </c>
      <c r="G185" s="15" t="s">
        <v>94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4:12" x14ac:dyDescent="0.3">
      <c r="E186">
        <v>2020</v>
      </c>
      <c r="F186" s="39" t="s">
        <v>2</v>
      </c>
      <c r="G186" s="15" t="s">
        <v>95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4:12" x14ac:dyDescent="0.3">
      <c r="E187">
        <v>2020</v>
      </c>
      <c r="F187" s="39" t="s">
        <v>2</v>
      </c>
      <c r="G187" s="15" t="s">
        <v>96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4:12" x14ac:dyDescent="0.3">
      <c r="E188">
        <v>2020</v>
      </c>
      <c r="F188" s="39" t="s">
        <v>2</v>
      </c>
      <c r="G188" s="15" t="s">
        <v>97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</row>
    <row r="189" spans="4:12" x14ac:dyDescent="0.3">
      <c r="D189" s="40" t="s">
        <v>54</v>
      </c>
      <c r="E189" s="40">
        <v>2020</v>
      </c>
      <c r="F189" s="40" t="s">
        <v>3</v>
      </c>
      <c r="G189" s="41" t="s">
        <v>93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4:12" x14ac:dyDescent="0.3">
      <c r="D190" s="40"/>
      <c r="E190" s="40">
        <v>2020</v>
      </c>
      <c r="F190" s="40" t="s">
        <v>3</v>
      </c>
      <c r="G190" s="41" t="s">
        <v>94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4:12" x14ac:dyDescent="0.3">
      <c r="D191" s="40"/>
      <c r="E191" s="40">
        <v>2020</v>
      </c>
      <c r="F191" s="40" t="s">
        <v>3</v>
      </c>
      <c r="G191" s="41" t="s">
        <v>95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4:12" x14ac:dyDescent="0.3">
      <c r="D192" s="40"/>
      <c r="E192" s="40">
        <v>2020</v>
      </c>
      <c r="F192" s="40" t="s">
        <v>3</v>
      </c>
      <c r="G192" s="41" t="s">
        <v>96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4:12" x14ac:dyDescent="0.3">
      <c r="D193" s="40"/>
      <c r="E193" s="40">
        <v>2020</v>
      </c>
      <c r="F193" s="40" t="s">
        <v>3</v>
      </c>
      <c r="G193" s="41" t="s">
        <v>97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4:12" x14ac:dyDescent="0.3">
      <c r="D194" t="s">
        <v>4</v>
      </c>
      <c r="E194">
        <v>2020</v>
      </c>
      <c r="F194" t="s">
        <v>4</v>
      </c>
      <c r="G194" s="15" t="s">
        <v>93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4:12" x14ac:dyDescent="0.3">
      <c r="E195">
        <v>2020</v>
      </c>
      <c r="F195" t="s">
        <v>4</v>
      </c>
      <c r="G195" s="15" t="s">
        <v>94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4:12" x14ac:dyDescent="0.3">
      <c r="E196">
        <v>2020</v>
      </c>
      <c r="F196" t="s">
        <v>4</v>
      </c>
      <c r="G196" s="15" t="s">
        <v>95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4:12" x14ac:dyDescent="0.3">
      <c r="E197">
        <v>2020</v>
      </c>
      <c r="F197" t="s">
        <v>4</v>
      </c>
      <c r="G197" s="15" t="s">
        <v>96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</row>
    <row r="198" spans="4:12" x14ac:dyDescent="0.3">
      <c r="E198">
        <v>2020</v>
      </c>
      <c r="F198" t="s">
        <v>4</v>
      </c>
      <c r="G198" s="15" t="s">
        <v>97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</row>
    <row r="199" spans="4:12" x14ac:dyDescent="0.3">
      <c r="D199" s="40" t="s">
        <v>55</v>
      </c>
      <c r="E199" s="40">
        <v>2021</v>
      </c>
      <c r="F199" s="40" t="s">
        <v>55</v>
      </c>
      <c r="G199" s="41" t="s">
        <v>93</v>
      </c>
      <c r="H199" s="42">
        <v>0</v>
      </c>
      <c r="I199" s="42">
        <v>1.5858119560876766E-3</v>
      </c>
      <c r="J199" s="42">
        <v>2.3787179341315146E-3</v>
      </c>
      <c r="K199" s="42">
        <v>3.1716239121753532E-3</v>
      </c>
      <c r="L199" s="42">
        <v>3.9645298902191914E-3</v>
      </c>
    </row>
    <row r="200" spans="4:12" x14ac:dyDescent="0.3">
      <c r="D200" s="40"/>
      <c r="E200" s="40">
        <v>2021</v>
      </c>
      <c r="F200" s="40" t="s">
        <v>55</v>
      </c>
      <c r="G200" s="41" t="s">
        <v>94</v>
      </c>
      <c r="H200" s="42">
        <v>1.5858119560876766E-3</v>
      </c>
      <c r="I200" s="42">
        <v>3.1716239121753532E-3</v>
      </c>
      <c r="J200" s="42">
        <v>4.7574358682630291E-3</v>
      </c>
      <c r="K200" s="42">
        <v>6.3432478243507064E-3</v>
      </c>
      <c r="L200" s="42">
        <v>7.9290597804383828E-3</v>
      </c>
    </row>
    <row r="201" spans="4:12" x14ac:dyDescent="0.3">
      <c r="D201" s="40"/>
      <c r="E201" s="40">
        <v>2021</v>
      </c>
      <c r="F201" s="40" t="s">
        <v>55</v>
      </c>
      <c r="G201" s="41" t="s">
        <v>95</v>
      </c>
      <c r="H201" s="42">
        <v>3.1716239121753532E-3</v>
      </c>
      <c r="I201" s="42">
        <v>6.3432478243507064E-3</v>
      </c>
      <c r="J201" s="42">
        <v>9.5148717365260583E-3</v>
      </c>
      <c r="K201" s="42">
        <v>1.2686495648701413E-2</v>
      </c>
      <c r="L201" s="42">
        <v>1.5858119560876766E-2</v>
      </c>
    </row>
    <row r="202" spans="4:12" x14ac:dyDescent="0.3">
      <c r="D202" s="40"/>
      <c r="E202" s="40">
        <v>2021</v>
      </c>
      <c r="F202" s="40" t="s">
        <v>55</v>
      </c>
      <c r="G202" s="41" t="s">
        <v>96</v>
      </c>
      <c r="H202" s="42">
        <v>4.7574358682630291E-3</v>
      </c>
      <c r="I202" s="42">
        <v>9.5148717365260583E-3</v>
      </c>
      <c r="J202" s="42">
        <v>1.427230760478909E-2</v>
      </c>
      <c r="K202" s="42">
        <v>1.9029743473052117E-2</v>
      </c>
      <c r="L202" s="42">
        <v>2.3787179341315148E-2</v>
      </c>
    </row>
    <row r="203" spans="4:12" x14ac:dyDescent="0.3">
      <c r="D203" s="40"/>
      <c r="E203" s="40">
        <v>2021</v>
      </c>
      <c r="F203" s="40" t="s">
        <v>55</v>
      </c>
      <c r="G203" s="41" t="s">
        <v>97</v>
      </c>
      <c r="H203" s="42">
        <v>6.3432478243507064E-3</v>
      </c>
      <c r="I203" s="42">
        <v>1.2686495648701413E-2</v>
      </c>
      <c r="J203" s="42">
        <v>1.9029743473052117E-2</v>
      </c>
      <c r="K203" s="42">
        <v>2.5372991297402826E-2</v>
      </c>
      <c r="L203" s="42">
        <v>3.1716239121753531E-2</v>
      </c>
    </row>
    <row r="204" spans="4:12" x14ac:dyDescent="0.3">
      <c r="D204" t="s">
        <v>33</v>
      </c>
      <c r="E204">
        <v>2021</v>
      </c>
      <c r="F204" t="s">
        <v>33</v>
      </c>
      <c r="G204" s="15" t="s">
        <v>93</v>
      </c>
      <c r="H204" s="19">
        <v>0</v>
      </c>
      <c r="I204" s="19">
        <f>0.1*[2]INFORMACIÓN!$G$8</f>
        <v>1.3523900575314141E-3</v>
      </c>
      <c r="J204" s="19">
        <f>0.15*[2]INFORMACIÓN!$G$8</f>
        <v>2.0285850862971208E-3</v>
      </c>
      <c r="K204" s="19">
        <f>0.2*[2]INFORMACIÓN!$G$8</f>
        <v>2.7047801150628281E-3</v>
      </c>
      <c r="L204" s="19">
        <f>0.25*[2]INFORMACIÓN!$G$8</f>
        <v>3.3809751438285351E-3</v>
      </c>
    </row>
    <row r="205" spans="4:12" x14ac:dyDescent="0.3">
      <c r="E205">
        <v>2021</v>
      </c>
      <c r="F205" t="s">
        <v>33</v>
      </c>
      <c r="G205" s="15" t="s">
        <v>94</v>
      </c>
      <c r="H205" s="19">
        <f>0.1*[2]INFORMACIÓN!$G$8</f>
        <v>1.3523900575314141E-3</v>
      </c>
      <c r="I205" s="19">
        <f>0.2*[2]INFORMACIÓN!$G$8</f>
        <v>2.7047801150628281E-3</v>
      </c>
      <c r="J205" s="19">
        <f>0.3*[2]INFORMACIÓN!$G$8</f>
        <v>4.0571701725942416E-3</v>
      </c>
      <c r="K205" s="19">
        <f>0.4*[2]INFORMACIÓN!$G$8</f>
        <v>5.4095602301256563E-3</v>
      </c>
      <c r="L205" s="19">
        <f>0.5*[2]INFORMACIÓN!$G$8</f>
        <v>6.7619502876570701E-3</v>
      </c>
    </row>
    <row r="206" spans="4:12" x14ac:dyDescent="0.3">
      <c r="E206">
        <v>2021</v>
      </c>
      <c r="F206" t="s">
        <v>33</v>
      </c>
      <c r="G206" s="15" t="s">
        <v>95</v>
      </c>
      <c r="H206" s="19">
        <f>0.2*[2]INFORMACIÓN!$G$8</f>
        <v>2.7047801150628281E-3</v>
      </c>
      <c r="I206" s="19">
        <f>0.4*[2]INFORMACIÓN!$G$8</f>
        <v>5.4095602301256563E-3</v>
      </c>
      <c r="J206" s="19">
        <f>0.6*[2]INFORMACIÓN!$G$8</f>
        <v>8.1143403451884831E-3</v>
      </c>
      <c r="K206" s="19">
        <f>0.8*[2]INFORMACIÓN!$G$8</f>
        <v>1.0819120460251313E-2</v>
      </c>
      <c r="L206" s="19">
        <f>1*[2]INFORMACIÓN!$G$8</f>
        <v>1.352390057531414E-2</v>
      </c>
    </row>
    <row r="207" spans="4:12" x14ac:dyDescent="0.3">
      <c r="E207">
        <v>2021</v>
      </c>
      <c r="F207" t="s">
        <v>33</v>
      </c>
      <c r="G207" s="15" t="s">
        <v>96</v>
      </c>
      <c r="H207" s="19">
        <f>0.3*[2]INFORMACIÓN!$G$8</f>
        <v>4.0571701725942416E-3</v>
      </c>
      <c r="I207" s="19">
        <f>0.6*[2]INFORMACIÓN!$G$8</f>
        <v>8.1143403451884831E-3</v>
      </c>
      <c r="J207" s="19">
        <f>0.9*[2]INFORMACIÓN!$G$8</f>
        <v>1.2171510517782726E-2</v>
      </c>
      <c r="K207" s="19">
        <f>1.2*[2]INFORMACIÓN!$G$8</f>
        <v>1.6228680690376966E-2</v>
      </c>
      <c r="L207" s="19">
        <f>1.5*[2]INFORMACIÓN!$G$8</f>
        <v>2.0285850862971209E-2</v>
      </c>
    </row>
    <row r="208" spans="4:12" x14ac:dyDescent="0.3">
      <c r="E208">
        <v>2021</v>
      </c>
      <c r="F208" t="s">
        <v>33</v>
      </c>
      <c r="G208" s="15" t="s">
        <v>97</v>
      </c>
      <c r="H208" s="19">
        <f>0.4*[2]INFORMACIÓN!$G$8</f>
        <v>5.4095602301256563E-3</v>
      </c>
      <c r="I208" s="19">
        <f>0.8*[2]INFORMACIÓN!$G$8</f>
        <v>1.0819120460251313E-2</v>
      </c>
      <c r="J208" s="19">
        <f>1.2*[2]INFORMACIÓN!$G$8</f>
        <v>1.6228680690376966E-2</v>
      </c>
      <c r="K208" s="19">
        <f>1.6*[2]INFORMACIÓN!$G$8</f>
        <v>2.1638240920502625E-2</v>
      </c>
      <c r="L208" s="19">
        <f>2*[2]INFORMACIÓN!$G$8</f>
        <v>2.704780115062828E-2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8"/>
  <sheetViews>
    <sheetView workbookViewId="0">
      <pane xSplit="6" ySplit="2" topLeftCell="G126" activePane="bottomRight" state="frozen"/>
      <selection pane="topRight" activeCell="G1" sqref="G1"/>
      <selection pane="bottomLeft" activeCell="A3" sqref="A3"/>
      <selection pane="bottomRight" activeCell="D143" sqref="D143:K147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3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3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3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3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3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3">
      <c r="C88" t="s">
        <v>7</v>
      </c>
      <c r="D88" s="12">
        <v>2020</v>
      </c>
      <c r="E88" s="12" t="s">
        <v>7</v>
      </c>
      <c r="F88" t="s">
        <v>93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3">
      <c r="D89" s="12">
        <v>2020</v>
      </c>
      <c r="E89" s="12" t="s">
        <v>7</v>
      </c>
      <c r="F89" t="s">
        <v>94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3">
      <c r="D90" s="12">
        <v>2020</v>
      </c>
      <c r="E90" s="12" t="s">
        <v>7</v>
      </c>
      <c r="F90" t="s">
        <v>95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3">
      <c r="D91" s="12">
        <v>2020</v>
      </c>
      <c r="E91" s="12" t="s">
        <v>7</v>
      </c>
      <c r="F91" t="s">
        <v>96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3">
      <c r="D92" s="12">
        <v>2020</v>
      </c>
      <c r="E92" s="12" t="s">
        <v>7</v>
      </c>
      <c r="F92" t="s">
        <v>97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3">
      <c r="C93" t="s">
        <v>8</v>
      </c>
      <c r="D93" s="11">
        <v>2020</v>
      </c>
      <c r="E93" s="11" t="s">
        <v>32</v>
      </c>
      <c r="F93" s="11" t="s">
        <v>93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3">
      <c r="D94" s="11">
        <v>2020</v>
      </c>
      <c r="E94" s="11" t="s">
        <v>32</v>
      </c>
      <c r="F94" s="11" t="s">
        <v>94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3">
      <c r="D95" s="11">
        <v>2020</v>
      </c>
      <c r="E95" s="11" t="s">
        <v>32</v>
      </c>
      <c r="F95" s="11" t="s">
        <v>95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3">
      <c r="D96" s="11">
        <v>2020</v>
      </c>
      <c r="E96" s="11" t="s">
        <v>32</v>
      </c>
      <c r="F96" s="11" t="s">
        <v>96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3">
      <c r="D97" s="11">
        <v>2020</v>
      </c>
      <c r="E97" s="11" t="s">
        <v>32</v>
      </c>
      <c r="F97" s="11" t="s">
        <v>97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3">
      <c r="C98" t="s">
        <v>9</v>
      </c>
      <c r="D98" s="12">
        <v>2020</v>
      </c>
      <c r="E98" s="12" t="s">
        <v>9</v>
      </c>
      <c r="F98" t="s">
        <v>93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3">
      <c r="D99" s="12">
        <v>2020</v>
      </c>
      <c r="E99" s="12" t="s">
        <v>9</v>
      </c>
      <c r="F99" t="s">
        <v>94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3">
      <c r="D100" s="12">
        <v>2020</v>
      </c>
      <c r="E100" s="12" t="s">
        <v>9</v>
      </c>
      <c r="F100" t="s">
        <v>95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3">
      <c r="D101" s="12">
        <v>2020</v>
      </c>
      <c r="E101" s="12" t="s">
        <v>9</v>
      </c>
      <c r="F101" t="s">
        <v>96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3">
      <c r="D102" s="12">
        <v>2020</v>
      </c>
      <c r="E102" s="12" t="s">
        <v>9</v>
      </c>
      <c r="F102" t="s">
        <v>97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3">
      <c r="C103" t="s">
        <v>10</v>
      </c>
      <c r="D103" s="11">
        <v>2020</v>
      </c>
      <c r="E103" s="11" t="s">
        <v>10</v>
      </c>
      <c r="F103" s="11" t="s">
        <v>93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3">
      <c r="D104" s="11">
        <v>2020</v>
      </c>
      <c r="E104" s="11" t="s">
        <v>10</v>
      </c>
      <c r="F104" s="11" t="s">
        <v>94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3">
      <c r="D105" s="11">
        <v>2020</v>
      </c>
      <c r="E105" s="11" t="s">
        <v>10</v>
      </c>
      <c r="F105" s="11" t="s">
        <v>95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3">
      <c r="D106" s="11">
        <v>2020</v>
      </c>
      <c r="E106" s="11" t="s">
        <v>10</v>
      </c>
      <c r="F106" s="11" t="s">
        <v>96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3">
      <c r="D107" s="11">
        <v>2020</v>
      </c>
      <c r="E107" s="11" t="s">
        <v>10</v>
      </c>
      <c r="F107" s="11" t="s">
        <v>97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3">
      <c r="C108" t="s">
        <v>11</v>
      </c>
      <c r="D108" s="12">
        <v>2020</v>
      </c>
      <c r="E108" s="12" t="s">
        <v>11</v>
      </c>
      <c r="F108" t="s">
        <v>93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3">
      <c r="D109" s="12">
        <v>2020</v>
      </c>
      <c r="E109" s="12" t="s">
        <v>11</v>
      </c>
      <c r="F109" t="s">
        <v>94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3">
      <c r="D110" s="12">
        <v>2020</v>
      </c>
      <c r="E110" s="12" t="s">
        <v>11</v>
      </c>
      <c r="F110" t="s">
        <v>95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3">
      <c r="D111" s="12">
        <v>2020</v>
      </c>
      <c r="E111" s="12" t="s">
        <v>11</v>
      </c>
      <c r="F111" t="s">
        <v>96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3">
      <c r="D112" s="12">
        <v>2020</v>
      </c>
      <c r="E112" s="12" t="s">
        <v>11</v>
      </c>
      <c r="F112" t="s">
        <v>97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3:11" x14ac:dyDescent="0.3">
      <c r="C113" t="s">
        <v>12</v>
      </c>
      <c r="D113" s="11">
        <v>2020</v>
      </c>
      <c r="E113" s="11" t="s">
        <v>31</v>
      </c>
      <c r="F113" s="11" t="s">
        <v>93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3:11" x14ac:dyDescent="0.3">
      <c r="D114" s="11">
        <v>2020</v>
      </c>
      <c r="E114" s="11" t="s">
        <v>31</v>
      </c>
      <c r="F114" s="11" t="s">
        <v>94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3:11" x14ac:dyDescent="0.3">
      <c r="D115" s="11">
        <v>2020</v>
      </c>
      <c r="E115" s="11" t="s">
        <v>31</v>
      </c>
      <c r="F115" s="11" t="s">
        <v>95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3:11" x14ac:dyDescent="0.3">
      <c r="D116" s="11">
        <v>2020</v>
      </c>
      <c r="E116" s="11" t="s">
        <v>31</v>
      </c>
      <c r="F116" s="11" t="s">
        <v>96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3:11" x14ac:dyDescent="0.3">
      <c r="D117" s="11">
        <v>2020</v>
      </c>
      <c r="E117" s="11" t="s">
        <v>31</v>
      </c>
      <c r="F117" s="11" t="s">
        <v>97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3:11" x14ac:dyDescent="0.3">
      <c r="C118" t="s">
        <v>13</v>
      </c>
      <c r="D118" s="12">
        <v>2020</v>
      </c>
      <c r="E118" s="12" t="s">
        <v>30</v>
      </c>
      <c r="F118" t="s">
        <v>93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3:11" x14ac:dyDescent="0.3">
      <c r="D119" s="12">
        <v>2020</v>
      </c>
      <c r="E119" s="12" t="s">
        <v>30</v>
      </c>
      <c r="F119" t="s">
        <v>94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3:11" x14ac:dyDescent="0.3">
      <c r="D120" s="12">
        <v>2020</v>
      </c>
      <c r="E120" s="12" t="s">
        <v>30</v>
      </c>
      <c r="F120" t="s">
        <v>95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3:11" x14ac:dyDescent="0.3">
      <c r="D121" s="12">
        <v>2020</v>
      </c>
      <c r="E121" s="12" t="s">
        <v>30</v>
      </c>
      <c r="F121" t="s">
        <v>96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3:11" x14ac:dyDescent="0.3">
      <c r="D122" s="12">
        <v>2020</v>
      </c>
      <c r="E122" s="12" t="s">
        <v>30</v>
      </c>
      <c r="F122" t="s">
        <v>97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3:11" x14ac:dyDescent="0.3">
      <c r="C123" t="s">
        <v>2</v>
      </c>
      <c r="D123" s="11">
        <v>2020</v>
      </c>
      <c r="E123" s="11" t="s">
        <v>2</v>
      </c>
      <c r="F123" s="11" t="s">
        <v>93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3:11" x14ac:dyDescent="0.3">
      <c r="D124" s="11">
        <v>2020</v>
      </c>
      <c r="E124" s="11" t="s">
        <v>2</v>
      </c>
      <c r="F124" s="11" t="s">
        <v>94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3:11" x14ac:dyDescent="0.3">
      <c r="D125" s="11">
        <v>2020</v>
      </c>
      <c r="E125" s="11" t="s">
        <v>2</v>
      </c>
      <c r="F125" s="11" t="s">
        <v>95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3:11" x14ac:dyDescent="0.3">
      <c r="D126" s="11">
        <v>2020</v>
      </c>
      <c r="E126" s="11" t="s">
        <v>2</v>
      </c>
      <c r="F126" s="11" t="s">
        <v>96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3:11" x14ac:dyDescent="0.3">
      <c r="D127" s="11">
        <v>2020</v>
      </c>
      <c r="E127" s="11" t="s">
        <v>2</v>
      </c>
      <c r="F127" s="11" t="s">
        <v>97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3:11" x14ac:dyDescent="0.3">
      <c r="C128" t="s">
        <v>3</v>
      </c>
      <c r="D128" s="12">
        <v>2020</v>
      </c>
      <c r="E128" t="s">
        <v>3</v>
      </c>
      <c r="F128" t="s">
        <v>93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3:11" x14ac:dyDescent="0.3">
      <c r="D129" s="12">
        <v>2020</v>
      </c>
      <c r="E129" t="s">
        <v>3</v>
      </c>
      <c r="F129" t="s">
        <v>94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3:11" x14ac:dyDescent="0.3">
      <c r="D130" s="12">
        <v>2020</v>
      </c>
      <c r="E130" t="s">
        <v>3</v>
      </c>
      <c r="F130" t="s">
        <v>95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3:11" x14ac:dyDescent="0.3">
      <c r="D131" s="12">
        <v>2020</v>
      </c>
      <c r="E131" t="s">
        <v>3</v>
      </c>
      <c r="F131" t="s">
        <v>96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3">
      <c r="D132" s="12">
        <v>2020</v>
      </c>
      <c r="E132" t="s">
        <v>3</v>
      </c>
      <c r="F132" t="s">
        <v>97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3:11" x14ac:dyDescent="0.3">
      <c r="C133" t="s">
        <v>4</v>
      </c>
      <c r="D133" s="11">
        <v>2020</v>
      </c>
      <c r="E133" s="11" t="s">
        <v>4</v>
      </c>
      <c r="F133" s="11" t="s">
        <v>93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3:11" x14ac:dyDescent="0.3">
      <c r="D134" s="11">
        <v>2020</v>
      </c>
      <c r="E134" s="11" t="s">
        <v>4</v>
      </c>
      <c r="F134" s="11" t="s">
        <v>94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3:11" x14ac:dyDescent="0.3">
      <c r="D135" s="11">
        <v>2020</v>
      </c>
      <c r="E135" s="11" t="s">
        <v>4</v>
      </c>
      <c r="F135" s="11" t="s">
        <v>95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</row>
    <row r="136" spans="3:11" x14ac:dyDescent="0.3">
      <c r="D136" s="11">
        <v>2020</v>
      </c>
      <c r="E136" s="11" t="s">
        <v>4</v>
      </c>
      <c r="F136" s="11" t="s">
        <v>96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</row>
    <row r="137" spans="3:11" x14ac:dyDescent="0.3">
      <c r="D137" s="11">
        <v>2020</v>
      </c>
      <c r="E137" s="11" t="s">
        <v>4</v>
      </c>
      <c r="F137" s="11" t="s">
        <v>97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3:11" x14ac:dyDescent="0.3">
      <c r="C138" t="s">
        <v>5</v>
      </c>
      <c r="D138" s="12">
        <v>2021</v>
      </c>
      <c r="E138" t="s">
        <v>55</v>
      </c>
      <c r="F138" t="s">
        <v>93</v>
      </c>
      <c r="G138">
        <v>0</v>
      </c>
      <c r="H138">
        <v>2.0698371081083861E-3</v>
      </c>
      <c r="I138">
        <v>3.1047556621625794E-3</v>
      </c>
      <c r="J138">
        <v>4.1396742162167722E-3</v>
      </c>
      <c r="K138">
        <v>5.1745927702709655E-3</v>
      </c>
    </row>
    <row r="139" spans="3:11" x14ac:dyDescent="0.3">
      <c r="D139" s="12">
        <v>2021</v>
      </c>
      <c r="E139" t="s">
        <v>55</v>
      </c>
      <c r="F139" t="s">
        <v>94</v>
      </c>
      <c r="G139">
        <v>2.0698371081083861E-3</v>
      </c>
      <c r="H139">
        <v>4.1396742162167722E-3</v>
      </c>
      <c r="I139">
        <v>6.2095113243251588E-3</v>
      </c>
      <c r="J139">
        <v>8.2793484324335444E-3</v>
      </c>
      <c r="K139">
        <v>1.0349185540541931E-2</v>
      </c>
    </row>
    <row r="140" spans="3:11" x14ac:dyDescent="0.3">
      <c r="D140" s="12">
        <v>2021</v>
      </c>
      <c r="E140" t="s">
        <v>55</v>
      </c>
      <c r="F140" t="s">
        <v>95</v>
      </c>
      <c r="G140">
        <v>4.1396742162167722E-3</v>
      </c>
      <c r="H140">
        <v>8.2793484324335444E-3</v>
      </c>
      <c r="I140">
        <v>1.2419022648650318E-2</v>
      </c>
      <c r="J140">
        <v>1.6558696864867089E-2</v>
      </c>
      <c r="K140">
        <v>2.0698371081083862E-2</v>
      </c>
    </row>
    <row r="141" spans="3:11" x14ac:dyDescent="0.3">
      <c r="D141" s="12">
        <v>2021</v>
      </c>
      <c r="E141" t="s">
        <v>55</v>
      </c>
      <c r="F141" t="s">
        <v>96</v>
      </c>
      <c r="G141">
        <v>6.2095113243251588E-3</v>
      </c>
      <c r="H141">
        <v>1.2419022648650318E-2</v>
      </c>
      <c r="I141">
        <v>1.8628533972975477E-2</v>
      </c>
      <c r="J141">
        <v>2.4838045297300635E-2</v>
      </c>
      <c r="K141">
        <v>3.1047556621625793E-2</v>
      </c>
    </row>
    <row r="142" spans="3:11" x14ac:dyDescent="0.3">
      <c r="D142" s="12">
        <v>2021</v>
      </c>
      <c r="E142" t="s">
        <v>55</v>
      </c>
      <c r="F142" t="s">
        <v>97</v>
      </c>
      <c r="G142">
        <v>8.2793484324335444E-3</v>
      </c>
      <c r="H142">
        <v>1.6558696864867089E-2</v>
      </c>
      <c r="I142">
        <v>2.4838045297300635E-2</v>
      </c>
      <c r="J142">
        <v>3.3117393729734178E-2</v>
      </c>
      <c r="K142">
        <v>4.1396742162167724E-2</v>
      </c>
    </row>
    <row r="143" spans="3:11" x14ac:dyDescent="0.3">
      <c r="C143" t="s">
        <v>33</v>
      </c>
      <c r="D143" s="11">
        <v>2021</v>
      </c>
      <c r="E143" s="11" t="s">
        <v>33</v>
      </c>
      <c r="F143" s="11" t="s">
        <v>93</v>
      </c>
      <c r="G143" s="11">
        <v>0</v>
      </c>
      <c r="H143" s="11">
        <v>1.6278473011993742E-3</v>
      </c>
      <c r="I143" s="11">
        <v>2.4417709517990612E-3</v>
      </c>
      <c r="J143" s="11">
        <v>3.2556946023987485E-3</v>
      </c>
      <c r="K143" s="11">
        <v>4.0696182529984352E-3</v>
      </c>
    </row>
    <row r="144" spans="3:11" x14ac:dyDescent="0.3">
      <c r="D144" s="11">
        <v>2021</v>
      </c>
      <c r="E144" s="11" t="s">
        <v>33</v>
      </c>
      <c r="F144" s="11" t="s">
        <v>94</v>
      </c>
      <c r="G144" s="11">
        <v>1.6278473011993742E-3</v>
      </c>
      <c r="H144" s="11">
        <v>3.2556946023987485E-3</v>
      </c>
      <c r="I144" s="11">
        <v>4.8835419035981225E-3</v>
      </c>
      <c r="J144" s="11">
        <v>6.5113892047974969E-3</v>
      </c>
      <c r="K144" s="11">
        <v>8.1392365059968705E-3</v>
      </c>
    </row>
    <row r="145" spans="4:11" x14ac:dyDescent="0.3">
      <c r="D145" s="11">
        <v>2021</v>
      </c>
      <c r="E145" s="11" t="s">
        <v>33</v>
      </c>
      <c r="F145" s="11" t="s">
        <v>95</v>
      </c>
      <c r="G145" s="11">
        <v>3.2556946023987485E-3</v>
      </c>
      <c r="H145" s="11">
        <v>6.5113892047974969E-3</v>
      </c>
      <c r="I145" s="11">
        <v>9.7670838071962449E-3</v>
      </c>
      <c r="J145" s="11">
        <v>1.3022778409594994E-2</v>
      </c>
      <c r="K145" s="11">
        <v>1.6278473011993741E-2</v>
      </c>
    </row>
    <row r="146" spans="4:11" x14ac:dyDescent="0.3">
      <c r="D146" s="11">
        <v>2021</v>
      </c>
      <c r="E146" s="11" t="s">
        <v>33</v>
      </c>
      <c r="F146" s="11" t="s">
        <v>96</v>
      </c>
      <c r="G146" s="11">
        <v>4.8835419035981225E-3</v>
      </c>
      <c r="H146" s="11">
        <v>9.7670838071962449E-3</v>
      </c>
      <c r="I146" s="11">
        <v>1.4650625710794367E-2</v>
      </c>
      <c r="J146" s="11">
        <v>1.953416761439249E-2</v>
      </c>
      <c r="K146" s="11">
        <v>2.4417709517990611E-2</v>
      </c>
    </row>
    <row r="147" spans="4:11" x14ac:dyDescent="0.3">
      <c r="D147" s="11">
        <v>2021</v>
      </c>
      <c r="E147" s="11" t="s">
        <v>33</v>
      </c>
      <c r="F147" s="11" t="s">
        <v>97</v>
      </c>
      <c r="G147" s="11">
        <v>6.5113892047974969E-3</v>
      </c>
      <c r="H147" s="11">
        <v>1.3022778409594994E-2</v>
      </c>
      <c r="I147" s="11">
        <v>1.953416761439249E-2</v>
      </c>
      <c r="J147" s="11">
        <v>2.6045556819189988E-2</v>
      </c>
      <c r="K147" s="11">
        <v>3.2556946023987482E-2</v>
      </c>
    </row>
    <row r="148" spans="4:11" x14ac:dyDescent="0.3">
      <c r="D14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48"/>
  <sheetViews>
    <sheetView workbookViewId="0">
      <pane xSplit="8" ySplit="3" topLeftCell="I139" activePane="bottomRight" state="frozen"/>
      <selection pane="topRight" activeCell="I1" sqref="I1"/>
      <selection pane="bottomLeft" activeCell="A4" sqref="A4"/>
      <selection pane="bottomRight" activeCell="H153" sqref="H153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48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49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12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50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3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3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3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3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3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3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3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3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3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3">
      <c r="E89" s="43" t="s">
        <v>46</v>
      </c>
      <c r="F89" s="43">
        <v>2020</v>
      </c>
      <c r="G89" s="43" t="s">
        <v>7</v>
      </c>
      <c r="H89" s="43" t="s">
        <v>93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3">
      <c r="E90" s="43"/>
      <c r="F90" s="43">
        <v>2020</v>
      </c>
      <c r="G90" s="43" t="s">
        <v>7</v>
      </c>
      <c r="H90" s="43" t="s">
        <v>94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3">
      <c r="E91" s="43"/>
      <c r="F91" s="43">
        <v>2020</v>
      </c>
      <c r="G91" s="43" t="s">
        <v>7</v>
      </c>
      <c r="H91" s="43" t="s">
        <v>95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3">
      <c r="E92" s="43"/>
      <c r="F92" s="43">
        <v>2020</v>
      </c>
      <c r="G92" s="43" t="s">
        <v>7</v>
      </c>
      <c r="H92" s="43" t="s">
        <v>96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3">
      <c r="E93" s="43"/>
      <c r="F93" s="43">
        <v>2020</v>
      </c>
      <c r="G93" s="43" t="s">
        <v>7</v>
      </c>
      <c r="H93" s="43" t="s">
        <v>97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3">
      <c r="E94" t="s">
        <v>32</v>
      </c>
      <c r="F94" s="12">
        <v>2020</v>
      </c>
      <c r="G94" s="12" t="s">
        <v>32</v>
      </c>
      <c r="H94" t="s">
        <v>93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3">
      <c r="F95" s="12">
        <v>2020</v>
      </c>
      <c r="G95" s="12" t="s">
        <v>32</v>
      </c>
      <c r="H95" t="s">
        <v>94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3">
      <c r="F96" s="12">
        <v>2020</v>
      </c>
      <c r="G96" s="12" t="s">
        <v>32</v>
      </c>
      <c r="H96" t="s">
        <v>95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3">
      <c r="F97" s="12">
        <v>2020</v>
      </c>
      <c r="G97" s="12" t="s">
        <v>32</v>
      </c>
      <c r="H97" t="s">
        <v>96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3">
      <c r="F98" s="12">
        <v>2020</v>
      </c>
      <c r="G98" s="12" t="s">
        <v>32</v>
      </c>
      <c r="H98" t="s">
        <v>97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3">
      <c r="E99" s="43" t="s">
        <v>47</v>
      </c>
      <c r="F99" s="43">
        <v>2020</v>
      </c>
      <c r="G99" s="43" t="s">
        <v>9</v>
      </c>
      <c r="H99" s="43" t="s">
        <v>93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3">
      <c r="E100" s="43"/>
      <c r="F100" s="43">
        <v>2020</v>
      </c>
      <c r="G100" s="43" t="s">
        <v>9</v>
      </c>
      <c r="H100" s="43" t="s">
        <v>94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3">
      <c r="E101" s="43"/>
      <c r="F101" s="43">
        <v>2020</v>
      </c>
      <c r="G101" s="43" t="s">
        <v>9</v>
      </c>
      <c r="H101" s="43" t="s">
        <v>95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3">
      <c r="E102" s="43"/>
      <c r="F102" s="43">
        <v>2020</v>
      </c>
      <c r="G102" s="43" t="s">
        <v>9</v>
      </c>
      <c r="H102" s="43" t="s">
        <v>96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3">
      <c r="E103" s="43"/>
      <c r="F103" s="43">
        <v>2020</v>
      </c>
      <c r="G103" s="43" t="s">
        <v>9</v>
      </c>
      <c r="H103" s="43" t="s">
        <v>97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3">
      <c r="E104" t="s">
        <v>48</v>
      </c>
      <c r="F104" s="12">
        <v>2020</v>
      </c>
      <c r="G104" s="12" t="s">
        <v>10</v>
      </c>
      <c r="H104" t="s">
        <v>93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3">
      <c r="F105" s="12">
        <v>2020</v>
      </c>
      <c r="G105" s="12" t="s">
        <v>10</v>
      </c>
      <c r="H105" t="s">
        <v>94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3">
      <c r="F106" s="12">
        <v>2020</v>
      </c>
      <c r="G106" s="12" t="s">
        <v>10</v>
      </c>
      <c r="H106" t="s">
        <v>95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3">
      <c r="F107" s="12">
        <v>2020</v>
      </c>
      <c r="G107" s="12" t="s">
        <v>10</v>
      </c>
      <c r="H107" t="s">
        <v>96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3">
      <c r="F108" s="12">
        <v>2020</v>
      </c>
      <c r="G108" s="12" t="s">
        <v>10</v>
      </c>
      <c r="H108" t="s">
        <v>97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3">
      <c r="E109" s="43" t="s">
        <v>49</v>
      </c>
      <c r="F109" s="43">
        <v>2020</v>
      </c>
      <c r="G109" s="43" t="s">
        <v>11</v>
      </c>
      <c r="H109" s="43" t="s">
        <v>93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3">
      <c r="E110" s="43"/>
      <c r="F110" s="43">
        <v>2020</v>
      </c>
      <c r="G110" s="43" t="s">
        <v>11</v>
      </c>
      <c r="H110" s="43" t="s">
        <v>94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3">
      <c r="E111" s="43"/>
      <c r="F111" s="43">
        <v>2020</v>
      </c>
      <c r="G111" s="43" t="s">
        <v>11</v>
      </c>
      <c r="H111" s="43" t="s">
        <v>95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3">
      <c r="E112" s="43"/>
      <c r="F112" s="43">
        <v>2020</v>
      </c>
      <c r="G112" s="43" t="s">
        <v>11</v>
      </c>
      <c r="H112" s="43" t="s">
        <v>96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3">
      <c r="E113" s="43"/>
      <c r="F113" s="43">
        <v>2020</v>
      </c>
      <c r="G113" s="43" t="s">
        <v>11</v>
      </c>
      <c r="H113" s="43" t="s">
        <v>97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  <row r="114" spans="5:13" x14ac:dyDescent="0.3">
      <c r="E114" t="s">
        <v>12</v>
      </c>
      <c r="F114" s="12">
        <v>2020</v>
      </c>
      <c r="G114" s="12" t="s">
        <v>31</v>
      </c>
      <c r="H114" t="s">
        <v>93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5:13" x14ac:dyDescent="0.3">
      <c r="F115" s="12">
        <v>2020</v>
      </c>
      <c r="G115" s="12" t="s">
        <v>31</v>
      </c>
      <c r="H115" t="s">
        <v>94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5:13" x14ac:dyDescent="0.3">
      <c r="F116" s="12">
        <v>2020</v>
      </c>
      <c r="G116" s="12" t="s">
        <v>31</v>
      </c>
      <c r="H116" t="s">
        <v>95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5:13" x14ac:dyDescent="0.3">
      <c r="F117" s="12">
        <v>2020</v>
      </c>
      <c r="G117" s="12" t="s">
        <v>31</v>
      </c>
      <c r="H117" t="s">
        <v>96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5:13" x14ac:dyDescent="0.3">
      <c r="F118" s="12">
        <v>2020</v>
      </c>
      <c r="G118" s="12" t="s">
        <v>31</v>
      </c>
      <c r="H118" t="s">
        <v>97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5:13" x14ac:dyDescent="0.3">
      <c r="E119" s="43" t="s">
        <v>13</v>
      </c>
      <c r="F119" s="43">
        <v>2020</v>
      </c>
      <c r="G119" s="43" t="s">
        <v>30</v>
      </c>
      <c r="H119" s="43" t="s">
        <v>93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</row>
    <row r="120" spans="5:13" x14ac:dyDescent="0.3">
      <c r="E120" s="43"/>
      <c r="F120" s="43">
        <v>2020</v>
      </c>
      <c r="G120" s="43" t="s">
        <v>30</v>
      </c>
      <c r="H120" s="43" t="s">
        <v>94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</row>
    <row r="121" spans="5:13" x14ac:dyDescent="0.3">
      <c r="E121" s="43"/>
      <c r="F121" s="43">
        <v>2020</v>
      </c>
      <c r="G121" s="43" t="s">
        <v>30</v>
      </c>
      <c r="H121" s="43" t="s">
        <v>95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</row>
    <row r="122" spans="5:13" x14ac:dyDescent="0.3">
      <c r="E122" s="43"/>
      <c r="F122" s="43">
        <v>2020</v>
      </c>
      <c r="G122" s="43" t="s">
        <v>30</v>
      </c>
      <c r="H122" s="43" t="s">
        <v>96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</row>
    <row r="123" spans="5:13" x14ac:dyDescent="0.3">
      <c r="E123" s="43"/>
      <c r="F123" s="43">
        <v>2020</v>
      </c>
      <c r="G123" s="43" t="s">
        <v>30</v>
      </c>
      <c r="H123" s="43" t="s">
        <v>97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</row>
    <row r="124" spans="5:13" x14ac:dyDescent="0.3">
      <c r="E124" t="s">
        <v>2</v>
      </c>
      <c r="F124" s="12">
        <v>2020</v>
      </c>
      <c r="G124" s="12" t="s">
        <v>2</v>
      </c>
      <c r="H124" t="s">
        <v>93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5:13" x14ac:dyDescent="0.3">
      <c r="F125" s="12">
        <v>2020</v>
      </c>
      <c r="G125" s="12" t="s">
        <v>2</v>
      </c>
      <c r="H125" t="s">
        <v>94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5:13" x14ac:dyDescent="0.3">
      <c r="F126" s="12">
        <v>2020</v>
      </c>
      <c r="G126" s="12" t="s">
        <v>2</v>
      </c>
      <c r="H126" t="s">
        <v>95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5:13" x14ac:dyDescent="0.3">
      <c r="F127" s="12">
        <v>2020</v>
      </c>
      <c r="G127" s="12" t="s">
        <v>2</v>
      </c>
      <c r="H127" t="s">
        <v>96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5:13" x14ac:dyDescent="0.3">
      <c r="F128" s="12">
        <v>2020</v>
      </c>
      <c r="G128" s="12" t="s">
        <v>2</v>
      </c>
      <c r="H128" t="s">
        <v>97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5:13" x14ac:dyDescent="0.3">
      <c r="E129" s="43" t="s">
        <v>3</v>
      </c>
      <c r="F129" s="43">
        <v>2020</v>
      </c>
      <c r="G129" s="43" t="s">
        <v>3</v>
      </c>
      <c r="H129" s="43" t="s">
        <v>93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</row>
    <row r="130" spans="5:13" x14ac:dyDescent="0.3">
      <c r="E130" s="43"/>
      <c r="F130" s="43">
        <v>2020</v>
      </c>
      <c r="G130" s="43" t="s">
        <v>3</v>
      </c>
      <c r="H130" s="43" t="s">
        <v>94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</row>
    <row r="131" spans="5:13" x14ac:dyDescent="0.3">
      <c r="E131" s="43"/>
      <c r="F131" s="43">
        <v>2020</v>
      </c>
      <c r="G131" s="43" t="s">
        <v>3</v>
      </c>
      <c r="H131" s="43" t="s">
        <v>95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</row>
    <row r="132" spans="5:13" x14ac:dyDescent="0.3">
      <c r="E132" s="43"/>
      <c r="F132" s="43">
        <v>2020</v>
      </c>
      <c r="G132" s="43" t="s">
        <v>3</v>
      </c>
      <c r="H132" s="43" t="s">
        <v>96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</row>
    <row r="133" spans="5:13" x14ac:dyDescent="0.3">
      <c r="E133" s="43"/>
      <c r="F133" s="43">
        <v>2020</v>
      </c>
      <c r="G133" s="43" t="s">
        <v>3</v>
      </c>
      <c r="H133" s="43" t="s">
        <v>97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</row>
    <row r="134" spans="5:13" x14ac:dyDescent="0.3">
      <c r="E134" t="s">
        <v>4</v>
      </c>
      <c r="F134" s="12">
        <v>2020</v>
      </c>
      <c r="G134" t="s">
        <v>4</v>
      </c>
      <c r="H134" t="s">
        <v>93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5:13" x14ac:dyDescent="0.3">
      <c r="F135" s="12">
        <v>2020</v>
      </c>
      <c r="G135" t="s">
        <v>4</v>
      </c>
      <c r="H135" t="s">
        <v>94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5:13" x14ac:dyDescent="0.3">
      <c r="F136" s="12">
        <v>2020</v>
      </c>
      <c r="G136" t="s">
        <v>4</v>
      </c>
      <c r="H136" t="s">
        <v>95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5:13" x14ac:dyDescent="0.3">
      <c r="F137" s="12">
        <v>2020</v>
      </c>
      <c r="G137" t="s">
        <v>4</v>
      </c>
      <c r="H137" t="s">
        <v>96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5:13" x14ac:dyDescent="0.3">
      <c r="F138" s="12">
        <v>2020</v>
      </c>
      <c r="G138" t="s">
        <v>4</v>
      </c>
      <c r="H138" t="s">
        <v>97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5:13" x14ac:dyDescent="0.3">
      <c r="E139" s="43" t="s">
        <v>5</v>
      </c>
      <c r="F139" s="43">
        <v>2021</v>
      </c>
      <c r="G139" s="43" t="s">
        <v>5</v>
      </c>
      <c r="H139" s="43" t="s">
        <v>93</v>
      </c>
      <c r="I139" s="43">
        <v>0</v>
      </c>
      <c r="J139" s="43">
        <v>1.9958694418458441E-3</v>
      </c>
      <c r="K139" s="43">
        <v>2.993804162768766E-3</v>
      </c>
      <c r="L139" s="43">
        <v>3.9917388836916883E-3</v>
      </c>
      <c r="M139" s="43">
        <v>4.9896736046146101E-3</v>
      </c>
    </row>
    <row r="140" spans="5:13" x14ac:dyDescent="0.3">
      <c r="E140" s="43"/>
      <c r="F140" s="43">
        <v>2021</v>
      </c>
      <c r="G140" s="43" t="s">
        <v>5</v>
      </c>
      <c r="H140" s="43" t="s">
        <v>94</v>
      </c>
      <c r="I140" s="43">
        <v>1.9958694418458441E-3</v>
      </c>
      <c r="J140" s="43">
        <v>3.9917388836916883E-3</v>
      </c>
      <c r="K140" s="43">
        <v>5.987608325537532E-3</v>
      </c>
      <c r="L140" s="43">
        <v>7.9834777673833766E-3</v>
      </c>
      <c r="M140" s="43">
        <v>9.9793472092292203E-3</v>
      </c>
    </row>
    <row r="141" spans="5:13" x14ac:dyDescent="0.3">
      <c r="E141" s="43"/>
      <c r="F141" s="43">
        <v>2021</v>
      </c>
      <c r="G141" s="43" t="s">
        <v>5</v>
      </c>
      <c r="H141" s="43" t="s">
        <v>95</v>
      </c>
      <c r="I141" s="43">
        <v>3.9917388836916883E-3</v>
      </c>
      <c r="J141" s="43">
        <v>7.9834777673833766E-3</v>
      </c>
      <c r="K141" s="43">
        <v>1.1975216651075064E-2</v>
      </c>
      <c r="L141" s="43">
        <v>1.5966955534766753E-2</v>
      </c>
      <c r="M141" s="43">
        <v>1.9958694418458441E-2</v>
      </c>
    </row>
    <row r="142" spans="5:13" x14ac:dyDescent="0.3">
      <c r="E142" s="43"/>
      <c r="F142" s="43">
        <v>2021</v>
      </c>
      <c r="G142" s="43" t="s">
        <v>5</v>
      </c>
      <c r="H142" s="43" t="s">
        <v>96</v>
      </c>
      <c r="I142" s="43">
        <v>5.987608325537532E-3</v>
      </c>
      <c r="J142" s="43">
        <v>1.1975216651075064E-2</v>
      </c>
      <c r="K142" s="43">
        <v>1.7962824976612599E-2</v>
      </c>
      <c r="L142" s="43">
        <v>2.3950433302150128E-2</v>
      </c>
      <c r="M142" s="43">
        <v>2.9938041627687661E-2</v>
      </c>
    </row>
    <row r="143" spans="5:13" x14ac:dyDescent="0.3">
      <c r="E143" s="43"/>
      <c r="F143" s="43">
        <v>2021</v>
      </c>
      <c r="G143" s="43" t="s">
        <v>5</v>
      </c>
      <c r="H143" s="43" t="s">
        <v>97</v>
      </c>
      <c r="I143" s="43">
        <v>7.9834777673833766E-3</v>
      </c>
      <c r="J143" s="43">
        <v>1.5966955534766753E-2</v>
      </c>
      <c r="K143" s="43">
        <v>2.3950433302150128E-2</v>
      </c>
      <c r="L143" s="43">
        <v>3.1933911069533506E-2</v>
      </c>
      <c r="M143" s="43">
        <v>3.9917388836916881E-2</v>
      </c>
    </row>
    <row r="144" spans="5:13" x14ac:dyDescent="0.3">
      <c r="E144" t="s">
        <v>33</v>
      </c>
      <c r="F144" s="12">
        <v>2021</v>
      </c>
      <c r="G144" t="s">
        <v>33</v>
      </c>
      <c r="H144" t="s">
        <v>93</v>
      </c>
      <c r="I144">
        <v>0</v>
      </c>
      <c r="J144">
        <v>1.8351182589745906E-3</v>
      </c>
      <c r="K144">
        <v>2.7526773884618857E-3</v>
      </c>
      <c r="L144">
        <v>3.6702365179491813E-3</v>
      </c>
      <c r="M144">
        <v>4.5877956474364764E-3</v>
      </c>
    </row>
    <row r="145" spans="6:13" x14ac:dyDescent="0.3">
      <c r="F145" s="12">
        <v>2021</v>
      </c>
      <c r="G145" t="s">
        <v>33</v>
      </c>
      <c r="H145" t="s">
        <v>94</v>
      </c>
      <c r="I145">
        <v>1.8351182589745906E-3</v>
      </c>
      <c r="J145">
        <v>3.6702365179491813E-3</v>
      </c>
      <c r="K145">
        <v>5.5053547769237715E-3</v>
      </c>
      <c r="L145">
        <v>7.3404730358983625E-3</v>
      </c>
      <c r="M145">
        <v>9.1755912948729527E-3</v>
      </c>
    </row>
    <row r="146" spans="6:13" x14ac:dyDescent="0.3">
      <c r="F146" s="12">
        <v>2021</v>
      </c>
      <c r="G146" t="s">
        <v>33</v>
      </c>
      <c r="H146" t="s">
        <v>95</v>
      </c>
      <c r="I146">
        <v>3.6702365179491813E-3</v>
      </c>
      <c r="J146">
        <v>7.3404730358983625E-3</v>
      </c>
      <c r="K146">
        <v>1.1010709553847543E-2</v>
      </c>
      <c r="L146">
        <v>1.4680946071796725E-2</v>
      </c>
      <c r="M146">
        <v>1.8351182589745905E-2</v>
      </c>
    </row>
    <row r="147" spans="6:13" x14ac:dyDescent="0.3">
      <c r="F147" s="12">
        <v>2021</v>
      </c>
      <c r="G147" t="s">
        <v>33</v>
      </c>
      <c r="H147" t="s">
        <v>96</v>
      </c>
      <c r="I147">
        <v>5.5053547769237715E-3</v>
      </c>
      <c r="J147">
        <v>1.1010709553847543E-2</v>
      </c>
      <c r="K147">
        <v>1.6516064330771317E-2</v>
      </c>
      <c r="L147">
        <v>2.2021419107695086E-2</v>
      </c>
      <c r="M147">
        <v>2.7526773884618858E-2</v>
      </c>
    </row>
    <row r="148" spans="6:13" x14ac:dyDescent="0.3">
      <c r="F148" s="12">
        <v>2021</v>
      </c>
      <c r="G148" t="s">
        <v>33</v>
      </c>
      <c r="H148" t="s">
        <v>97</v>
      </c>
      <c r="I148">
        <v>7.3404730358983625E-3</v>
      </c>
      <c r="J148">
        <v>1.4680946071796725E-2</v>
      </c>
      <c r="K148">
        <v>2.2021419107695086E-2</v>
      </c>
      <c r="L148">
        <v>2.936189214359345E-2</v>
      </c>
      <c r="M148">
        <v>3.6702365179491811E-2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2021-02-22T20:01:27Z</dcterms:modified>
</cp:coreProperties>
</file>