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ofia.sanchez\Documents\PEMS\2020\12.Diciembre\"/>
    </mc:Choice>
  </mc:AlternateContent>
  <bookViews>
    <workbookView xWindow="0" yWindow="0" windowWidth="20490" windowHeight="5655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  <externalReference r:id="rId7"/>
  </externalReferences>
  <definedNames>
    <definedName name="_xlnm._FilterDatabase" localSheetId="2" hidden="1">'8.2'!$D$8:$I$204</definedName>
    <definedName name="Z_54D1B231_99FE_45D1_9CA6_4C062A8254AD_.wvu.FilterData" localSheetId="2" hidden="1">'8.2'!$D$8:$I$204</definedName>
    <definedName name="Z_78F72573_CDBA_4596_9EE6_521230658988_.wvu.FilterData" localSheetId="2" hidden="1">'8.2'!$D$8:$I$204</definedName>
  </definedNames>
  <calcPr calcId="152511"/>
  <customWorkbookViews>
    <customWorkbookView name="Menú a" guid="{54D1B231-99FE-45D1-9CA6-4C062A8254AD}" maximized="1" xWindow="-9" yWindow="-9" windowWidth="1938" windowHeight="1050" tabRatio="571" activeSheetId="3"/>
    <customWorkbookView name="Menú" guid="{78F72573-CDBA-4596-9EE6-521230658988}" maximized="1" xWindow="-9" yWindow="-9" windowWidth="1938" windowHeight="1050" tabRatio="571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4" i="2" l="1"/>
  <c r="I204" i="2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<sst xmlns="http://schemas.openxmlformats.org/spreadsheetml/2006/main" count="1409" uniqueCount="595">
  <si>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</si>
  <si>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</si>
  <si>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</si>
  <si>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</si>
  <si>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</si>
  <si>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</si>
  <si>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</si>
  <si>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</si>
  <si>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</si>
  <si>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</si>
  <si>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</si>
  <si>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</si>
  <si>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</si>
  <si>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</si>
  <si>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</si>
  <si>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</si>
  <si>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</si>
  <si>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</si>
  <si>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</si>
  <si>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</si>
  <si>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</si>
  <si>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</si>
  <si>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</si>
  <si>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</si>
  <si>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</si>
  <si>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</si>
  <si>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</si>
  <si>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</si>
  <si>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</si>
  <si>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</si>
  <si>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</si>
  <si>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</si>
  <si>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</si>
  <si>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</si>
  <si>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</si>
  <si>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</si>
  <si>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</si>
  <si>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</si>
  <si>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</si>
  <si>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</si>
  <si>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</si>
  <si>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</si>
  <si>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</si>
  <si>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</si>
  <si>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</si>
  <si>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</si>
  <si>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</si>
  <si>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</si>
  <si>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</si>
  <si>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</si>
  <si>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</si>
  <si>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</si>
  <si>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</si>
  <si>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</si>
  <si>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</si>
  <si>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</si>
  <si>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</si>
  <si>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</si>
  <si>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</si>
  <si>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</si>
  <si>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</si>
  <si>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</si>
  <si>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</si>
  <si>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</si>
  <si>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</si>
  <si>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</si>
  <si>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</si>
  <si>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</si>
  <si>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</si>
  <si>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</si>
  <si>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</si>
  <si>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</si>
  <si>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</si>
  <si>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</si>
  <si>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</si>
  <si>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</si>
  <si>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</si>
  <si>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</si>
  <si>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</si>
  <si>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</si>
  <si>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</si>
  <si>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</si>
  <si>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</si>
  <si>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</si>
  <si>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</si>
  <si>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</si>
  <si>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</si>
  <si>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</si>
  <si>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</si>
  <si>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</si>
  <si>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</si>
  <si>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</si>
  <si>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</si>
  <si>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</si>
  <si>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</si>
  <si>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</si>
  <si>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</si>
  <si>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</si>
  <si>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</si>
  <si>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</si>
  <si>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</si>
  <si>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</si>
  <si>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</si>
  <si>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</si>
  <si>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</si>
  <si>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</si>
  <si>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</si>
  <si>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</si>
  <si>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</si>
  <si>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</si>
  <si>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</si>
  <si>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</si>
  <si>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</si>
  <si>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</si>
  <si>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</si>
  <si>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</si>
  <si>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</si>
  <si>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</si>
  <si>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</si>
  <si>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</si>
  <si>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</si>
  <si>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</si>
  <si>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</si>
  <si>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</si>
  <si>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</si>
  <si>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</si>
  <si>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</si>
  <si>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</si>
  <si>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</si>
  <si>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</si>
  <si>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</si>
  <si>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</si>
  <si>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</si>
  <si>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</si>
  <si>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</si>
  <si>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</si>
  <si>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</si>
  <si>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</si>
  <si>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</si>
  <si>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</si>
  <si>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</si>
  <si>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</si>
  <si>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</si>
  <si>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</si>
  <si>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</si>
  <si>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</si>
  <si>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</si>
  <si>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</si>
  <si>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</si>
  <si>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</si>
  <si>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</si>
  <si>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</si>
  <si>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</si>
  <si>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</si>
  <si>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</si>
  <si>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</si>
  <si>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</si>
  <si>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</si>
  <si>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</si>
  <si>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</si>
  <si>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</si>
  <si>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</si>
  <si>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</si>
  <si>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</si>
  <si>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</si>
  <si>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</si>
  <si>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</si>
  <si>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</si>
  <si>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</si>
  <si>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</si>
  <si>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</si>
  <si>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</si>
  <si>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</si>
  <si>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</si>
  <si>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</si>
  <si>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</si>
  <si>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</si>
  <si>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</si>
  <si>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</si>
  <si>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</si>
  <si>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</si>
  <si>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</si>
  <si>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</si>
  <si>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</si>
  <si>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</si>
  <si>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</si>
  <si>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</si>
  <si>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</si>
  <si>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</si>
  <si>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</si>
  <si>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</si>
  <si>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</si>
  <si>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</si>
  <si>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</si>
  <si>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</si>
  <si>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</si>
  <si>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</si>
  <si>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</si>
  <si>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</si>
  <si>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</si>
  <si>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</si>
  <si>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</si>
  <si>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</si>
  <si>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</si>
  <si>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</si>
  <si>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</si>
  <si>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</si>
  <si>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</si>
  <si>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</si>
  <si>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</si>
  <si>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</si>
  <si>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</si>
  <si>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</si>
  <si>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</si>
  <si>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</si>
  <si>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</si>
  <si>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</si>
  <si>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</si>
  <si>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</si>
  <si>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</si>
  <si>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</si>
  <si>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</si>
  <si>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</si>
  <si>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</si>
  <si>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</si>
  <si>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</si>
  <si>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</si>
  <si>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</si>
  <si>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</si>
  <si>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</si>
  <si>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</si>
  <si>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</si>
  <si>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</si>
  <si>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</si>
  <si>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</si>
  <si>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</si>
  <si>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</si>
  <si>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</si>
  <si>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</si>
  <si>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</si>
  <si>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</si>
  <si>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</si>
  <si>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</si>
  <si>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</si>
  <si>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</si>
  <si>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</si>
  <si>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</si>
  <si>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</si>
  <si>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</si>
  <si>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</si>
  <si>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</si>
  <si>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</si>
  <si>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</si>
  <si>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</si>
  <si>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</si>
  <si>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</si>
  <si>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</si>
  <si>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</si>
  <si>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</si>
  <si>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</si>
  <si>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</si>
  <si>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</si>
  <si>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</si>
  <si>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</si>
  <si>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</si>
  <si>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</si>
  <si>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</si>
  <si>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</si>
  <si>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</si>
  <si>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</si>
  <si>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</si>
  <si>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</si>
  <si>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</si>
  <si>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</si>
  <si>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</si>
  <si>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</si>
  <si>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</si>
  <si>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</si>
  <si>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</si>
  <si>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</si>
  <si>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</si>
  <si>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</si>
  <si>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</si>
  <si>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</si>
  <si>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</si>
  <si>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</si>
  <si>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</si>
  <si>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</si>
  <si>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</si>
  <si>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</si>
  <si>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</si>
  <si>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</si>
  <si>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</si>
  <si>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</si>
  <si>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</si>
  <si>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</si>
  <si>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</si>
  <si>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</si>
  <si>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</si>
  <si>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</si>
  <si>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</si>
  <si>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</si>
  <si>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</si>
  <si>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</si>
  <si>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</si>
  <si>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</si>
  <si>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</si>
  <si>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</si>
  <si>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</si>
  <si>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</si>
  <si>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</si>
  <si>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</si>
  <si>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</si>
  <si>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</si>
  <si>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</si>
  <si>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</si>
  <si>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</si>
  <si>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</si>
  <si>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</si>
  <si>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</si>
  <si>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</si>
  <si>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</si>
  <si>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</si>
  <si>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</si>
  <si>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</si>
  <si>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</si>
  <si>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</si>
  <si>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</si>
  <si>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</si>
  <si>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</si>
  <si>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</si>
  <si>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</si>
  <si>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</si>
  <si>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</si>
  <si>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</si>
  <si>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</si>
  <si>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</si>
  <si>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</si>
  <si>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</si>
  <si>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</si>
  <si>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</si>
  <si>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</si>
  <si>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</si>
  <si>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</si>
  <si>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</si>
  <si>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</si>
  <si>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</si>
  <si>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</si>
  <si>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</si>
  <si>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</si>
  <si>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</si>
  <si>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</si>
  <si>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</si>
  <si>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</si>
  <si>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</si>
  <si>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</si>
  <si>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</si>
  <si>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</si>
  <si>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</si>
  <si>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</si>
  <si>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</si>
  <si>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</si>
  <si>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</si>
  <si>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</si>
  <si>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</si>
  <si>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</si>
  <si>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</si>
  <si>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</si>
  <si>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</si>
  <si>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</si>
  <si>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</si>
  <si>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</si>
  <si>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</si>
  <si>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</si>
  <si>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</si>
  <si>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</si>
  <si>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</si>
  <si>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</si>
  <si>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</si>
  <si>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</si>
  <si>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</si>
  <si>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</si>
  <si>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</si>
  <si>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</si>
  <si>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</si>
  <si>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</si>
  <si>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</si>
  <si>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</si>
  <si>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</si>
  <si>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</si>
  <si>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</si>
  <si>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</si>
  <si>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</si>
  <si>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</si>
  <si>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</si>
  <si>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</si>
  <si>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</si>
  <si>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</si>
  <si>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</si>
  <si>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</si>
  <si>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</si>
  <si>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</si>
  <si>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</si>
  <si>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</si>
  <si>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</si>
  <si>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</si>
  <si>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</si>
  <si>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</si>
  <si>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</si>
  <si>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</si>
  <si>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</si>
  <si>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</si>
  <si>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</si>
  <si>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</si>
  <si>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</si>
  <si>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</si>
  <si>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</si>
  <si>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</si>
  <si>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</si>
  <si>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</si>
  <si>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</si>
  <si>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</si>
  <si>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</si>
  <si>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</si>
  <si>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</si>
  <si>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</si>
  <si>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</si>
  <si>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</si>
  <si>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</si>
  <si>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</si>
  <si>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</si>
  <si>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</si>
  <si>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</si>
  <si>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</si>
  <si>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</si>
  <si>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</si>
  <si>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</si>
  <si>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</si>
  <si>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</si>
  <si>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</si>
  <si>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</si>
  <si>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</si>
  <si>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</si>
  <si>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</si>
  <si>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</si>
  <si>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</si>
  <si>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</si>
  <si>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</si>
  <si>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</si>
  <si>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</si>
  <si>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</si>
  <si>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</si>
  <si>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</si>
  <si>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</si>
  <si>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</si>
  <si>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</si>
  <si>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</si>
  <si>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</si>
  <si>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</si>
  <si>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</si>
  <si>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</si>
  <si>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</si>
  <si>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</si>
  <si>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</si>
  <si>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</si>
  <si>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</si>
  <si>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</si>
  <si>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</si>
  <si>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</si>
  <si>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</si>
  <si>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</si>
  <si>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</si>
  <si>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</si>
  <si>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</si>
  <si>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</si>
  <si>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</si>
  <si>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</si>
  <si>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</si>
  <si>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</si>
  <si>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</si>
  <si>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</si>
  <si>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</si>
  <si>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</si>
  <si>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</si>
  <si>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</si>
  <si>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</si>
  <si>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</si>
  <si>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</si>
  <si>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</si>
  <si>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</si>
  <si>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</si>
  <si>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</si>
  <si>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</si>
  <si>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</si>
  <si>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</si>
  <si>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</si>
  <si>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</si>
  <si>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</si>
  <si>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</si>
  <si>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</si>
  <si>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</si>
  <si>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</si>
  <si>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</si>
  <si>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</si>
  <si>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</si>
  <si>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</si>
  <si>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</si>
  <si>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</si>
  <si>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</si>
  <si>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</si>
  <si>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</si>
  <si>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</si>
  <si>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</si>
  <si>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</si>
  <si>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</si>
  <si>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</si>
  <si>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</si>
  <si>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</si>
  <si>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</si>
  <si>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</si>
  <si>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</si>
  <si>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</si>
  <si>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</si>
  <si>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</si>
  <si>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</si>
  <si>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</si>
  <si>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</si>
  <si>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</si>
  <si>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</si>
  <si>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</si>
  <si>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</si>
  <si>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</si>
  <si>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</si>
  <si>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</si>
  <si>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</si>
  <si>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</si>
  <si>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</si>
  <si>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</si>
  <si>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</si>
  <si>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</si>
  <si>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</si>
  <si>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</si>
  <si>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</si>
  <si>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</si>
  <si>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</si>
  <si>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</si>
  <si>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</si>
  <si>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</si>
  <si>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</si>
  <si>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</si>
  <si>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</si>
  <si>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</si>
  <si>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</si>
  <si>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</si>
  <si>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</si>
  <si>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</si>
  <si>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</si>
  <si>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</si>
  <si>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</si>
  <si>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</si>
  <si>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</si>
  <si>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</si>
  <si>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</si>
  <si>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</si>
  <si>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</si>
  <si>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</si>
  <si>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</si>
  <si>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</si>
  <si>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</si>
  <si>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</si>
  <si>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</si>
  <si>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</si>
  <si>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</si>
  <si>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</si>
  <si>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</si>
  <si>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</si>
  <si>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</si>
  <si>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</si>
  <si>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</si>
  <si>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</si>
  <si>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</si>
  <si>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</si>
  <si>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</si>
  <si>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</si>
  <si>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</si>
  <si>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</si>
  <si>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</si>
  <si>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</si>
  <si>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</si>
  <si>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</si>
  <si>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</si>
  <si>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</si>
  <si>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2020)</t>
    </r>
  </si>
  <si>
    <t>Al 31 de diciembre de 2020</t>
  </si>
  <si>
    <t>COOPERATIVA DE AHORRO Y CREDITO MUSHUC ÑAN LTDA. ENLIQUIDACION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</si>
</sst>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</numFmts>
  <fonts count="2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3" tint="0.79998168889431442"/>
      </bottom>
      <diagonal/>
    </border>
    <border>
      <left style="hair">
        <color indexed="64"/>
      </left>
      <right style="hair">
        <color indexed="64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indexed="64"/>
      </left>
      <right style="hair">
        <color indexed="64"/>
      </right>
      <top style="hair">
        <color theme="3" tint="0.79998168889431442"/>
      </top>
      <bottom style="hair">
        <color indexed="64"/>
      </bottom>
      <diagonal/>
    </border>
  </borders>
  <cellStyleXfs count="24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10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8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</cellStyleXfs>
  <cellXfs count="86">
    <xf numFmtId="0" fontId="0" fillId="0" borderId="0" xfId="0"/>
    <xf numFmtId="0" fontId="0" fillId="5" borderId="0" xfId="0" applyFill="1"/>
    <xf numFmtId="0" fontId="5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5" fillId="5" borderId="0" xfId="0" applyFont="1" applyFill="1"/>
    <xf numFmtId="0" fontId="4" fillId="7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/>
    <xf numFmtId="0" fontId="11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6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1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6" xfId="0" applyFill="1" applyBorder="1"/>
    <xf numFmtId="169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44" fontId="15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1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0" borderId="10" xfId="0" applyBorder="1" applyAlignment="1">
      <alignment vertical="center" wrapText="1"/>
    </xf>
    <xf numFmtId="167" fontId="0" fillId="0" borderId="10" xfId="0" applyNumberForma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7" fontId="0" fillId="0" borderId="11" xfId="0" applyNumberFormat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7" fontId="0" fillId="0" borderId="12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5" fillId="0" borderId="1" xfId="0" applyFont="1" applyBorder="1"/>
    <xf numFmtId="167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44" fontId="5" fillId="0" borderId="1" xfId="21" applyFont="1" applyBorder="1"/>
    <xf numFmtId="170" fontId="5" fillId="0" borderId="1" xfId="0" applyNumberFormat="1" applyFont="1" applyBorder="1"/>
    <xf numFmtId="0" fontId="12" fillId="5" borderId="0" xfId="0" applyFont="1" applyFill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11" fillId="6" borderId="1" xfId="9" applyFill="1" applyBorder="1" applyAlignment="1">
      <alignment horizontal="left" vertical="center" indent="1"/>
    </xf>
    <xf numFmtId="0" fontId="11" fillId="10" borderId="1" xfId="9" applyFill="1" applyBorder="1" applyAlignment="1">
      <alignment horizontal="left" vertical="center" indent="1"/>
    </xf>
    <xf numFmtId="0" fontId="11" fillId="9" borderId="7" xfId="9" applyFill="1" applyBorder="1" applyAlignment="1">
      <alignment horizontal="left" vertical="center" indent="1"/>
    </xf>
    <xf numFmtId="0" fontId="11" fillId="9" borderId="8" xfId="9" applyFill="1" applyBorder="1" applyAlignment="1">
      <alignment horizontal="left" vertical="center" indent="1"/>
    </xf>
    <xf numFmtId="0" fontId="11" fillId="9" borderId="9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</cellXfs>
  <cellStyles count="24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794907712"/>
        <c:axId val="-794907168"/>
      </c:bubbleChart>
      <c:valAx>
        <c:axId val="-79490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94907168"/>
        <c:crosses val="autoZero"/>
        <c:crossBetween val="midCat"/>
      </c:valAx>
      <c:valAx>
        <c:axId val="-79490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9490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94049648"/>
        <c:axId val="-794045296"/>
      </c:barChart>
      <c:catAx>
        <c:axId val="-79404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94045296"/>
        <c:crosses val="autoZero"/>
        <c:auto val="1"/>
        <c:lblAlgn val="ctr"/>
        <c:lblOffset val="100"/>
        <c:noMultiLvlLbl val="0"/>
      </c:catAx>
      <c:valAx>
        <c:axId val="-7940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9404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'[2]Gráficos '!$C$46</c:f>
              <c:strCache>
                <c:ptCount val="1"/>
                <c:pt idx="0">
                  <c:v>Promedio días por mes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6.3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7.3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'[2]Gráficos '!$B$47:$B$57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 </c:v>
                </c:pt>
              </c:strCache>
            </c:strRef>
          </c:cat>
          <c:val>
            <c:numRef>
              <c:f>'[2]Gráficos '!$C$47:$C$57</c:f>
              <c:numCache>
                <c:formatCode>General</c:formatCode>
                <c:ptCount val="11"/>
                <c:pt idx="0">
                  <c:v>5</c:v>
                </c:pt>
                <c:pt idx="1">
                  <c:v>6.333333333333333</c:v>
                </c:pt>
                <c:pt idx="2">
                  <c:v>6.25</c:v>
                </c:pt>
                <c:pt idx="3">
                  <c:v>6</c:v>
                </c:pt>
                <c:pt idx="4">
                  <c:v>5.4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7.333333333333333</c:v>
                </c:pt>
                <c:pt idx="9">
                  <c:v>7</c:v>
                </c:pt>
                <c:pt idx="10">
                  <c:v>6.5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-794043664"/>
        <c:axId val="-794044208"/>
      </c:lineChart>
      <c:catAx>
        <c:axId val="-79404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94044208"/>
        <c:crosses val="autoZero"/>
        <c:auto val="1"/>
        <c:lblAlgn val="ctr"/>
        <c:lblOffset val="100"/>
        <c:noMultiLvlLbl val="0"/>
      </c:catAx>
      <c:valAx>
        <c:axId val="-794044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79404366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635635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635635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142875</xdr:rowOff>
    </xdr:from>
    <xdr:to>
      <xdr:col>12</xdr:col>
      <xdr:colOff>38093</xdr:colOff>
      <xdr:row>27</xdr:row>
      <xdr:rowOff>86763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466725"/>
          <a:ext cx="8705843" cy="3182388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733425</xdr:colOff>
      <xdr:row>32</xdr:row>
      <xdr:rowOff>85725</xdr:rowOff>
    </xdr:from>
    <xdr:to>
      <xdr:col>10</xdr:col>
      <xdr:colOff>746146</xdr:colOff>
      <xdr:row>52</xdr:row>
      <xdr:rowOff>53999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5562600"/>
          <a:ext cx="6108721" cy="32067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556260</xdr:colOff>
      <xdr:row>56</xdr:row>
      <xdr:rowOff>15240</xdr:rowOff>
    </xdr:from>
    <xdr:to>
      <xdr:col>10</xdr:col>
      <xdr:colOff>419100</xdr:colOff>
      <xdr:row>71</xdr:row>
      <xdr:rowOff>144780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Reporte%20Gr&#225;ficos/Pagos%20por%20entidad%2025%2011%202020%2015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Noviembre/PEM%2031-10-2020%20Pago%20del%20Seguro%20de%20dep&#243;sitos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8.1"/>
      <sheetName val="8.2"/>
      <sheetName val="8.3"/>
      <sheetName val="Gráficos "/>
    </sheetNames>
    <sheetDataSet>
      <sheetData sheetId="0"/>
      <sheetData sheetId="1"/>
      <sheetData sheetId="2"/>
      <sheetData sheetId="3"/>
      <sheetData sheetId="4">
        <row r="46">
          <cell r="C46" t="str">
            <v>Promedio días por mes</v>
          </cell>
        </row>
        <row r="47">
          <cell r="B47" t="str">
            <v>Enero</v>
          </cell>
          <cell r="C47">
            <v>5</v>
          </cell>
        </row>
        <row r="48">
          <cell r="B48" t="str">
            <v>Febrero</v>
          </cell>
          <cell r="C48">
            <v>6.333333333333333</v>
          </cell>
        </row>
        <row r="49">
          <cell r="B49" t="str">
            <v>Marzo</v>
          </cell>
          <cell r="C49">
            <v>6.25</v>
          </cell>
        </row>
        <row r="50">
          <cell r="B50" t="str">
            <v>Abril</v>
          </cell>
          <cell r="C50">
            <v>6</v>
          </cell>
        </row>
        <row r="51">
          <cell r="B51" t="str">
            <v>Mayo</v>
          </cell>
          <cell r="C51">
            <v>5.4</v>
          </cell>
        </row>
        <row r="52">
          <cell r="B52" t="str">
            <v>Junio</v>
          </cell>
          <cell r="C52">
            <v>6</v>
          </cell>
        </row>
        <row r="53">
          <cell r="B53" t="str">
            <v>Agosto</v>
          </cell>
          <cell r="C53">
            <v>7</v>
          </cell>
        </row>
        <row r="54">
          <cell r="B54" t="str">
            <v>Septiembre</v>
          </cell>
          <cell r="C54">
            <v>8</v>
          </cell>
        </row>
        <row r="55">
          <cell r="B55" t="str">
            <v>Octubre</v>
          </cell>
          <cell r="C55">
            <v>7.333333333333333</v>
          </cell>
        </row>
        <row r="56">
          <cell r="B56" t="str">
            <v>Noviembre</v>
          </cell>
          <cell r="C56">
            <v>7</v>
          </cell>
        </row>
        <row r="57">
          <cell r="B57" t="str">
            <v xml:space="preserve">Diciembre </v>
          </cell>
          <cell r="C57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>
      <selection activeCell="C11" sqref="C11:H11"/>
    </sheetView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72" t="s">
        <v>592</v>
      </c>
      <c r="H2" s="72"/>
    </row>
    <row r="3" spans="2:8" ht="13.9" customHeight="1" x14ac:dyDescent="0.2">
      <c r="G3" s="72"/>
      <c r="H3" s="72"/>
    </row>
    <row r="4" spans="2:8" ht="13.9" customHeight="1" x14ac:dyDescent="0.2">
      <c r="G4" s="72"/>
      <c r="H4" s="72"/>
    </row>
    <row r="5" spans="2:8" ht="13.9" customHeight="1" x14ac:dyDescent="0.2">
      <c r="G5" s="72"/>
      <c r="H5" s="72"/>
    </row>
    <row r="6" spans="2:8" ht="13.9" customHeight="1" x14ac:dyDescent="0.2">
      <c r="G6" s="72"/>
      <c r="H6" s="72"/>
    </row>
    <row r="7" spans="2:8" ht="13.9" customHeight="1" x14ac:dyDescent="0.2"/>
    <row r="8" spans="2:8" ht="18.75" x14ac:dyDescent="0.3">
      <c r="B8" s="73" t="s">
        <v>5</v>
      </c>
      <c r="C8" s="73"/>
      <c r="D8" s="73"/>
      <c r="E8" s="73"/>
      <c r="F8" s="73"/>
      <c r="G8" s="73"/>
      <c r="H8" s="73"/>
    </row>
    <row r="9" spans="2:8" ht="8.65" customHeight="1" x14ac:dyDescent="0.2"/>
    <row r="10" spans="2:8" ht="18" customHeight="1" x14ac:dyDescent="0.2">
      <c r="B10" s="2" t="s">
        <v>6</v>
      </c>
      <c r="C10" s="74" t="s">
        <v>7</v>
      </c>
      <c r="D10" s="74"/>
      <c r="E10" s="74"/>
      <c r="F10" s="74"/>
      <c r="G10" s="74"/>
      <c r="H10" s="74"/>
    </row>
    <row r="11" spans="2:8" ht="18" customHeight="1" x14ac:dyDescent="0.2">
      <c r="B11" s="40" t="s">
        <v>8</v>
      </c>
      <c r="C11" s="75" t="s">
        <v>9</v>
      </c>
      <c r="D11" s="75"/>
      <c r="E11" s="75"/>
      <c r="F11" s="75"/>
      <c r="G11" s="75"/>
      <c r="H11" s="75"/>
    </row>
    <row r="12" spans="2:8" ht="15" x14ac:dyDescent="0.2">
      <c r="B12" s="39" t="s">
        <v>220</v>
      </c>
      <c r="C12" s="76" t="s">
        <v>589</v>
      </c>
      <c r="D12" s="77"/>
      <c r="E12" s="77"/>
      <c r="F12" s="77"/>
      <c r="G12" s="77"/>
      <c r="H12" s="78"/>
    </row>
  </sheetData>
  <customSheetViews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topLeftCell="C1" workbookViewId="0"/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76.28515625" style="1" customWidth="1"/>
    <col min="5" max="5" width="14.140625" style="23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80" t="s">
        <v>0</v>
      </c>
      <c r="D2" s="80"/>
      <c r="E2" s="80"/>
      <c r="F2" s="80"/>
      <c r="G2" s="80"/>
      <c r="H2" s="80"/>
      <c r="I2" s="80"/>
      <c r="J2" s="80"/>
      <c r="K2" s="11"/>
      <c r="L2" s="11"/>
    </row>
    <row r="3" spans="2:15" ht="15" x14ac:dyDescent="0.2">
      <c r="C3" s="81" t="s">
        <v>2</v>
      </c>
      <c r="D3" s="81"/>
      <c r="E3" s="81"/>
      <c r="F3" s="81"/>
      <c r="G3" s="81"/>
      <c r="H3" s="81"/>
      <c r="I3" s="81"/>
      <c r="J3" s="81"/>
      <c r="K3" s="12"/>
      <c r="L3" s="12"/>
    </row>
    <row r="4" spans="2:15" ht="15" x14ac:dyDescent="0.2">
      <c r="C4" s="81" t="s">
        <v>593</v>
      </c>
      <c r="D4" s="81"/>
      <c r="E4" s="81"/>
      <c r="F4" s="81"/>
      <c r="G4" s="81"/>
      <c r="H4" s="81"/>
      <c r="I4" s="81"/>
      <c r="J4" s="81"/>
      <c r="K4" s="12"/>
      <c r="L4" s="12"/>
    </row>
    <row r="5" spans="2:15" ht="15" x14ac:dyDescent="0.2">
      <c r="C5" s="82" t="s">
        <v>15</v>
      </c>
      <c r="D5" s="82"/>
      <c r="E5" s="82"/>
      <c r="F5" s="82"/>
      <c r="G5" s="82"/>
      <c r="H5" s="82"/>
      <c r="I5" s="82"/>
      <c r="J5" s="82"/>
      <c r="K5" s="13"/>
      <c r="L5" s="13"/>
    </row>
    <row r="6" spans="2:15" ht="14.65" customHeight="1" x14ac:dyDescent="0.2">
      <c r="B6" s="9" t="s">
        <v>1</v>
      </c>
      <c r="F6" s="9"/>
      <c r="G6" s="9"/>
      <c r="H6" s="3"/>
      <c r="I6" s="3"/>
      <c r="J6" s="3"/>
      <c r="K6" s="3"/>
      <c r="L6" s="3"/>
    </row>
    <row r="8" spans="2:15" ht="38.25" x14ac:dyDescent="0.2">
      <c r="D8" s="7" t="s">
        <v>10</v>
      </c>
      <c r="E8" s="7" t="s">
        <v>17</v>
      </c>
      <c r="F8" s="7" t="s">
        <v>13</v>
      </c>
      <c r="G8" s="7" t="s">
        <v>196</v>
      </c>
      <c r="H8" s="7" t="s">
        <v>11</v>
      </c>
      <c r="I8" s="7" t="s">
        <v>12</v>
      </c>
    </row>
    <row r="9" spans="2:15" x14ac:dyDescent="0.2">
      <c r="D9" s="17" t="s">
        <v>199</v>
      </c>
      <c r="E9" s="24">
        <v>1</v>
      </c>
      <c r="F9" s="4" t="s">
        <v>198</v>
      </c>
      <c r="G9" s="10">
        <v>41350</v>
      </c>
      <c r="H9" s="15">
        <v>53941751.529999301</v>
      </c>
      <c r="I9" s="15">
        <v>70413</v>
      </c>
      <c r="L9" s="18"/>
      <c r="M9" s="18"/>
      <c r="N9" s="5"/>
      <c r="O9" s="5"/>
    </row>
    <row r="10" spans="2:15" x14ac:dyDescent="0.2">
      <c r="D10" s="17" t="s">
        <v>197</v>
      </c>
      <c r="E10" s="24">
        <v>1</v>
      </c>
      <c r="F10" s="4" t="s">
        <v>198</v>
      </c>
      <c r="G10" s="10">
        <v>41876</v>
      </c>
      <c r="H10" s="15">
        <v>1805602.350000012</v>
      </c>
      <c r="I10" s="15">
        <v>11063</v>
      </c>
      <c r="L10" s="18"/>
      <c r="M10" s="18"/>
      <c r="N10" s="5"/>
      <c r="O10" s="5"/>
    </row>
    <row r="11" spans="2:15" x14ac:dyDescent="0.2">
      <c r="C11" s="25"/>
      <c r="D11" s="17" t="s">
        <v>200</v>
      </c>
      <c r="E11" s="24">
        <v>1</v>
      </c>
      <c r="F11" s="4" t="s">
        <v>201</v>
      </c>
      <c r="G11" s="10">
        <v>42534</v>
      </c>
      <c r="H11" s="15">
        <v>200148.54</v>
      </c>
      <c r="I11" s="15">
        <v>9</v>
      </c>
      <c r="L11" s="18"/>
      <c r="M11" s="18"/>
      <c r="N11" s="5"/>
      <c r="O11" s="5"/>
    </row>
    <row r="12" spans="2:15" x14ac:dyDescent="0.2">
      <c r="D12" s="83" t="s">
        <v>16</v>
      </c>
      <c r="E12" s="84"/>
      <c r="F12" s="84"/>
      <c r="G12" s="85"/>
      <c r="H12" s="41">
        <f>SUM(H9:H11)</f>
        <v>55947502.419999309</v>
      </c>
      <c r="I12" s="8">
        <f>SUM(I9:I11)</f>
        <v>81485</v>
      </c>
      <c r="J12" s="5"/>
      <c r="K12" s="16"/>
      <c r="L12" s="19"/>
      <c r="M12" s="18"/>
      <c r="N12" s="5"/>
      <c r="O12" s="5"/>
    </row>
    <row r="13" spans="2:15" x14ac:dyDescent="0.2">
      <c r="G13" s="5"/>
      <c r="H13" s="5"/>
      <c r="I13" s="5"/>
      <c r="J13" s="5"/>
      <c r="K13" s="16"/>
      <c r="L13" s="19"/>
      <c r="M13" s="18"/>
      <c r="N13" s="5"/>
      <c r="O13" s="5"/>
    </row>
    <row r="14" spans="2:15" x14ac:dyDescent="0.2">
      <c r="D14" s="14"/>
      <c r="E14" s="26"/>
      <c r="F14" s="14"/>
      <c r="G14" s="14"/>
      <c r="H14" s="14"/>
      <c r="I14" s="14"/>
      <c r="J14" s="5"/>
      <c r="K14" s="16"/>
      <c r="L14" s="19"/>
      <c r="M14" s="18"/>
      <c r="N14" s="5"/>
      <c r="O14" s="5"/>
    </row>
    <row r="15" spans="2:15" x14ac:dyDescent="0.2">
      <c r="C15" s="6"/>
      <c r="D15" s="6" t="s">
        <v>4</v>
      </c>
      <c r="E15" s="27"/>
      <c r="J15" s="14"/>
    </row>
    <row r="16" spans="2:15" x14ac:dyDescent="0.2">
      <c r="C16" s="22"/>
      <c r="D16" s="79" t="s">
        <v>195</v>
      </c>
      <c r="E16" s="79"/>
      <c r="F16" s="79"/>
      <c r="G16" s="79"/>
      <c r="H16" s="79"/>
      <c r="I16" s="79"/>
      <c r="J16" s="16"/>
    </row>
    <row r="17" spans="4:5" x14ac:dyDescent="0.2">
      <c r="D17" s="6" t="s">
        <v>14</v>
      </c>
      <c r="E17" s="27"/>
    </row>
  </sheetData>
  <sortState ref="D10:I190">
    <sortCondition ref="G9:G11"/>
  </sortState>
  <customSheetViews>
    <customSheetView guid="{54D1B231-99FE-45D1-9CA6-4C062A8254AD}" state="hidden">
      <selection activeCell="C12" sqref="C12:H12"/>
      <pageMargins left="0.7" right="0.7" top="0.75" bottom="0.75" header="0.3" footer="0.3"/>
    </customSheetView>
    <customSheetView guid="{78F72573-CDBA-4596-9EE6-521230658988}">
      <pageMargins left="0.7" right="0.7" top="0.75" bottom="0.75" header="0.3" footer="0.3"/>
    </customSheetView>
  </customSheetViews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8"/>
  <sheetViews>
    <sheetView showGridLines="0" zoomScaleNormal="100" workbookViewId="0"/>
  </sheetViews>
  <sheetFormatPr baseColWidth="10" defaultColWidth="11.5703125" defaultRowHeight="12.75" x14ac:dyDescent="0.2"/>
  <cols>
    <col min="1" max="1" width="3.85546875" style="1" customWidth="1"/>
    <col min="2" max="2" width="19.42578125" style="1" customWidth="1"/>
    <col min="3" max="3" width="14" style="1" hidden="1" customWidth="1"/>
    <col min="4" max="4" width="53.7109375" style="1" customWidth="1"/>
    <col min="5" max="5" width="14.140625" style="23" customWidth="1"/>
    <col min="6" max="6" width="30.28515625" style="33" bestFit="1" customWidth="1"/>
    <col min="7" max="7" width="15.5703125" style="33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80" t="s">
        <v>0</v>
      </c>
      <c r="D2" s="80"/>
      <c r="E2" s="80"/>
      <c r="F2" s="80"/>
      <c r="G2" s="80"/>
      <c r="H2" s="80"/>
      <c r="I2" s="80"/>
      <c r="J2" s="80"/>
      <c r="K2" s="11"/>
    </row>
    <row r="3" spans="2:14" ht="15" x14ac:dyDescent="0.2">
      <c r="C3" s="81" t="s">
        <v>3</v>
      </c>
      <c r="D3" s="81"/>
      <c r="E3" s="81"/>
      <c r="F3" s="81"/>
      <c r="G3" s="81"/>
      <c r="H3" s="81"/>
      <c r="I3" s="81"/>
      <c r="J3" s="81"/>
      <c r="K3" s="12"/>
    </row>
    <row r="4" spans="2:14" ht="15" x14ac:dyDescent="0.2">
      <c r="C4" s="81" t="s">
        <v>593</v>
      </c>
      <c r="D4" s="81"/>
      <c r="E4" s="81"/>
      <c r="F4" s="81"/>
      <c r="G4" s="81"/>
      <c r="H4" s="81"/>
      <c r="I4" s="81"/>
      <c r="J4" s="81"/>
      <c r="K4" s="12"/>
    </row>
    <row r="5" spans="2:14" ht="15" x14ac:dyDescent="0.2">
      <c r="C5" s="82" t="s">
        <v>15</v>
      </c>
      <c r="D5" s="82"/>
      <c r="E5" s="82"/>
      <c r="F5" s="82"/>
      <c r="G5" s="82"/>
      <c r="H5" s="82"/>
      <c r="I5" s="82"/>
      <c r="J5" s="82"/>
      <c r="K5" s="13"/>
    </row>
    <row r="6" spans="2:14" ht="14.65" customHeight="1" x14ac:dyDescent="0.2">
      <c r="B6" s="9" t="s">
        <v>1</v>
      </c>
      <c r="F6" s="32"/>
      <c r="G6" s="32"/>
      <c r="H6" s="3"/>
      <c r="I6" s="3"/>
      <c r="J6" s="3"/>
      <c r="K6" s="3"/>
    </row>
    <row r="7" spans="2:14" x14ac:dyDescent="0.2">
      <c r="C7" s="34"/>
    </row>
    <row r="8" spans="2:14" ht="38.25" x14ac:dyDescent="0.2">
      <c r="C8" s="28"/>
      <c r="D8" s="7" t="s">
        <v>10</v>
      </c>
      <c r="E8" s="7" t="s">
        <v>17</v>
      </c>
      <c r="F8" s="7" t="s">
        <v>13</v>
      </c>
      <c r="G8" s="7" t="s">
        <v>196</v>
      </c>
      <c r="H8" s="7" t="s">
        <v>11</v>
      </c>
      <c r="I8" s="7" t="s">
        <v>12</v>
      </c>
    </row>
    <row r="9" spans="2:14" x14ac:dyDescent="0.2">
      <c r="D9" s="52" t="s">
        <v>26</v>
      </c>
      <c r="E9" s="53"/>
      <c r="F9" s="52" t="s">
        <v>204</v>
      </c>
      <c r="G9" s="54">
        <v>41437</v>
      </c>
      <c r="H9" s="55">
        <v>9925782.4899999369</v>
      </c>
      <c r="I9" s="56">
        <v>104800</v>
      </c>
      <c r="K9" s="30"/>
      <c r="L9" s="30"/>
      <c r="M9" s="28"/>
      <c r="N9" s="28"/>
    </row>
    <row r="10" spans="2:14" ht="25.5" x14ac:dyDescent="0.2">
      <c r="D10" s="57" t="s">
        <v>57</v>
      </c>
      <c r="E10" s="58">
        <v>1</v>
      </c>
      <c r="F10" s="57" t="s">
        <v>204</v>
      </c>
      <c r="G10" s="59">
        <v>42240</v>
      </c>
      <c r="H10" s="60">
        <v>7872238.7400000626</v>
      </c>
      <c r="I10" s="61">
        <v>46305</v>
      </c>
      <c r="K10" s="30"/>
      <c r="L10" s="30"/>
      <c r="M10" s="28"/>
      <c r="N10" s="28"/>
    </row>
    <row r="11" spans="2:14" ht="25.5" x14ac:dyDescent="0.2">
      <c r="D11" s="57" t="s">
        <v>52</v>
      </c>
      <c r="E11" s="58">
        <v>1</v>
      </c>
      <c r="F11" s="57" t="s">
        <v>204</v>
      </c>
      <c r="G11" s="59">
        <v>42025</v>
      </c>
      <c r="H11" s="60">
        <v>4673173.4099999983</v>
      </c>
      <c r="I11" s="61">
        <v>8588</v>
      </c>
      <c r="K11" s="30"/>
      <c r="L11" s="30"/>
      <c r="M11" s="28"/>
      <c r="N11" s="28"/>
    </row>
    <row r="12" spans="2:14" ht="25.5" x14ac:dyDescent="0.2">
      <c r="D12" s="57" t="s">
        <v>157</v>
      </c>
      <c r="E12" s="58">
        <v>1</v>
      </c>
      <c r="F12" s="57" t="s">
        <v>204</v>
      </c>
      <c r="G12" s="59">
        <v>42884</v>
      </c>
      <c r="H12" s="60">
        <v>4540060.7299998924</v>
      </c>
      <c r="I12" s="61">
        <v>20468</v>
      </c>
      <c r="K12" s="30"/>
      <c r="L12" s="30"/>
      <c r="M12" s="28"/>
      <c r="N12" s="28"/>
    </row>
    <row r="13" spans="2:14" ht="25.5" x14ac:dyDescent="0.2">
      <c r="D13" s="57" t="s">
        <v>208</v>
      </c>
      <c r="E13" s="58">
        <v>1</v>
      </c>
      <c r="F13" s="57" t="s">
        <v>204</v>
      </c>
      <c r="G13" s="59">
        <v>43851</v>
      </c>
      <c r="H13" s="60">
        <v>4344106.4299997268</v>
      </c>
      <c r="I13" s="61">
        <v>12773</v>
      </c>
      <c r="K13" s="30"/>
      <c r="L13" s="30"/>
      <c r="M13" s="28"/>
      <c r="N13" s="28"/>
    </row>
    <row r="14" spans="2:14" ht="25.5" x14ac:dyDescent="0.2">
      <c r="D14" s="57" t="s">
        <v>172</v>
      </c>
      <c r="E14" s="58">
        <v>1</v>
      </c>
      <c r="F14" s="57" t="s">
        <v>204</v>
      </c>
      <c r="G14" s="59">
        <v>43076</v>
      </c>
      <c r="H14" s="60">
        <v>3429974.080000035</v>
      </c>
      <c r="I14" s="61">
        <v>17132</v>
      </c>
      <c r="K14" s="30"/>
      <c r="L14" s="30"/>
      <c r="M14" s="28"/>
      <c r="N14" s="28"/>
    </row>
    <row r="15" spans="2:14" x14ac:dyDescent="0.2">
      <c r="D15" s="57" t="s">
        <v>162</v>
      </c>
      <c r="E15" s="58">
        <v>1</v>
      </c>
      <c r="F15" s="57" t="s">
        <v>204</v>
      </c>
      <c r="G15" s="59">
        <v>42951</v>
      </c>
      <c r="H15" s="60">
        <v>1572881.510000007</v>
      </c>
      <c r="I15" s="61">
        <v>3290</v>
      </c>
      <c r="K15" s="30"/>
      <c r="L15" s="30"/>
      <c r="M15" s="28"/>
      <c r="N15" s="28"/>
    </row>
    <row r="16" spans="2:14" ht="25.5" x14ac:dyDescent="0.2">
      <c r="D16" s="57" t="s">
        <v>163</v>
      </c>
      <c r="E16" s="58">
        <v>1</v>
      </c>
      <c r="F16" s="57" t="s">
        <v>204</v>
      </c>
      <c r="G16" s="59">
        <v>42951</v>
      </c>
      <c r="H16" s="60">
        <v>1517929.9400000121</v>
      </c>
      <c r="I16" s="61">
        <v>9273</v>
      </c>
      <c r="K16" s="30"/>
      <c r="L16" s="30"/>
      <c r="M16" s="28"/>
      <c r="N16" s="28"/>
    </row>
    <row r="17" spans="4:14" ht="25.5" x14ac:dyDescent="0.2">
      <c r="D17" s="57" t="s">
        <v>213</v>
      </c>
      <c r="E17" s="58"/>
      <c r="F17" s="57" t="s">
        <v>204</v>
      </c>
      <c r="G17" s="59">
        <v>43873</v>
      </c>
      <c r="H17" s="60">
        <v>872245.69000000309</v>
      </c>
      <c r="I17" s="61">
        <v>3143</v>
      </c>
      <c r="K17" s="30"/>
      <c r="L17" s="30"/>
      <c r="M17" s="28"/>
      <c r="N17" s="28"/>
    </row>
    <row r="18" spans="4:14" ht="25.5" x14ac:dyDescent="0.2">
      <c r="D18" s="57" t="s">
        <v>58</v>
      </c>
      <c r="E18" s="58"/>
      <c r="F18" s="57" t="s">
        <v>204</v>
      </c>
      <c r="G18" s="59">
        <v>42240</v>
      </c>
      <c r="H18" s="60">
        <v>734990.99000000604</v>
      </c>
      <c r="I18" s="61">
        <v>7097</v>
      </c>
      <c r="K18" s="30"/>
      <c r="L18" s="30"/>
      <c r="M18" s="28"/>
      <c r="N18" s="28"/>
    </row>
    <row r="19" spans="4:14" ht="25.5" x14ac:dyDescent="0.2">
      <c r="D19" s="57" t="s">
        <v>87</v>
      </c>
      <c r="E19" s="58">
        <v>1</v>
      </c>
      <c r="F19" s="57" t="s">
        <v>204</v>
      </c>
      <c r="G19" s="59">
        <v>42459</v>
      </c>
      <c r="H19" s="60">
        <v>672108.72000000009</v>
      </c>
      <c r="I19" s="61">
        <v>905</v>
      </c>
      <c r="K19" s="30"/>
      <c r="L19" s="30"/>
      <c r="M19" s="28"/>
      <c r="N19" s="28"/>
    </row>
    <row r="20" spans="4:14" ht="25.5" x14ac:dyDescent="0.2">
      <c r="D20" s="57" t="s">
        <v>43</v>
      </c>
      <c r="E20" s="58"/>
      <c r="F20" s="57" t="s">
        <v>204</v>
      </c>
      <c r="G20" s="59">
        <v>41800</v>
      </c>
      <c r="H20" s="60">
        <v>661913.24000000756</v>
      </c>
      <c r="I20" s="61">
        <v>20235</v>
      </c>
      <c r="K20" s="30"/>
      <c r="L20" s="30"/>
      <c r="M20" s="28"/>
      <c r="N20" s="28"/>
    </row>
    <row r="21" spans="4:14" ht="25.5" x14ac:dyDescent="0.2">
      <c r="D21" s="57" t="s">
        <v>40</v>
      </c>
      <c r="E21" s="58">
        <v>1</v>
      </c>
      <c r="F21" s="57" t="s">
        <v>204</v>
      </c>
      <c r="G21" s="59">
        <v>41768</v>
      </c>
      <c r="H21" s="60">
        <v>644316.94000000181</v>
      </c>
      <c r="I21" s="61">
        <v>4669</v>
      </c>
      <c r="K21" s="30"/>
      <c r="L21" s="30"/>
      <c r="M21" s="28"/>
      <c r="N21" s="28"/>
    </row>
    <row r="22" spans="4:14" ht="25.5" x14ac:dyDescent="0.2">
      <c r="D22" s="57" t="s">
        <v>152</v>
      </c>
      <c r="E22" s="58"/>
      <c r="F22" s="57" t="s">
        <v>204</v>
      </c>
      <c r="G22" s="59">
        <v>42762</v>
      </c>
      <c r="H22" s="60">
        <v>552403.74000000244</v>
      </c>
      <c r="I22" s="61">
        <v>4875</v>
      </c>
      <c r="K22" s="30"/>
      <c r="L22" s="30"/>
      <c r="M22" s="28"/>
      <c r="N22" s="28"/>
    </row>
    <row r="23" spans="4:14" ht="25.5" x14ac:dyDescent="0.2">
      <c r="D23" s="57" t="s">
        <v>75</v>
      </c>
      <c r="E23" s="58">
        <v>1</v>
      </c>
      <c r="F23" s="57" t="s">
        <v>204</v>
      </c>
      <c r="G23" s="59">
        <v>42450</v>
      </c>
      <c r="H23" s="60">
        <v>425134.77000000438</v>
      </c>
      <c r="I23" s="61">
        <v>7346</v>
      </c>
      <c r="K23" s="30"/>
      <c r="L23" s="30"/>
      <c r="M23" s="28"/>
      <c r="N23" s="28"/>
    </row>
    <row r="24" spans="4:14" ht="25.5" x14ac:dyDescent="0.2">
      <c r="D24" s="57" t="s">
        <v>27</v>
      </c>
      <c r="E24" s="58">
        <v>1</v>
      </c>
      <c r="F24" s="57" t="s">
        <v>204</v>
      </c>
      <c r="G24" s="59">
        <v>41445</v>
      </c>
      <c r="H24" s="60">
        <v>375376.1800000004</v>
      </c>
      <c r="I24" s="61">
        <v>7559</v>
      </c>
      <c r="K24" s="30"/>
      <c r="L24" s="30"/>
      <c r="M24" s="28"/>
      <c r="N24" s="28"/>
    </row>
    <row r="25" spans="4:14" ht="25.5" x14ac:dyDescent="0.2">
      <c r="D25" s="57" t="s">
        <v>141</v>
      </c>
      <c r="E25" s="58">
        <v>1</v>
      </c>
      <c r="F25" s="57" t="s">
        <v>204</v>
      </c>
      <c r="G25" s="59">
        <v>42675</v>
      </c>
      <c r="H25" s="60">
        <v>371398.47000000178</v>
      </c>
      <c r="I25" s="61">
        <v>6409</v>
      </c>
      <c r="K25" s="30"/>
      <c r="L25" s="30"/>
      <c r="M25" s="28"/>
      <c r="N25" s="28"/>
    </row>
    <row r="26" spans="4:14" ht="25.5" x14ac:dyDescent="0.2">
      <c r="D26" s="57" t="s">
        <v>82</v>
      </c>
      <c r="E26" s="58">
        <v>1</v>
      </c>
      <c r="F26" s="57" t="s">
        <v>204</v>
      </c>
      <c r="G26" s="59">
        <v>42453</v>
      </c>
      <c r="H26" s="60">
        <v>365302.12999999878</v>
      </c>
      <c r="I26" s="61">
        <v>8611</v>
      </c>
      <c r="K26" s="30"/>
      <c r="L26" s="30"/>
      <c r="M26" s="28"/>
      <c r="N26" s="28"/>
    </row>
    <row r="27" spans="4:14" ht="25.5" x14ac:dyDescent="0.2">
      <c r="D27" s="57" t="s">
        <v>53</v>
      </c>
      <c r="E27" s="58"/>
      <c r="F27" s="57" t="s">
        <v>204</v>
      </c>
      <c r="G27" s="59">
        <v>42083</v>
      </c>
      <c r="H27" s="60">
        <v>364473.55000000523</v>
      </c>
      <c r="I27" s="61">
        <v>7672</v>
      </c>
      <c r="K27" s="30"/>
      <c r="L27" s="30"/>
      <c r="M27" s="28"/>
      <c r="N27" s="28"/>
    </row>
    <row r="28" spans="4:14" x14ac:dyDescent="0.2">
      <c r="D28" s="57" t="s">
        <v>205</v>
      </c>
      <c r="E28" s="58">
        <v>1</v>
      </c>
      <c r="F28" s="57" t="s">
        <v>204</v>
      </c>
      <c r="G28" s="59">
        <v>43542</v>
      </c>
      <c r="H28" s="60">
        <v>350615.71999999951</v>
      </c>
      <c r="I28" s="61">
        <v>778</v>
      </c>
      <c r="K28" s="30"/>
      <c r="L28" s="30"/>
      <c r="M28" s="28"/>
      <c r="N28" s="28"/>
    </row>
    <row r="29" spans="4:14" x14ac:dyDescent="0.2">
      <c r="D29" s="57" t="s">
        <v>161</v>
      </c>
      <c r="E29" s="58">
        <v>1</v>
      </c>
      <c r="F29" s="57" t="s">
        <v>204</v>
      </c>
      <c r="G29" s="59">
        <v>42949</v>
      </c>
      <c r="H29" s="60">
        <v>335624.26999999757</v>
      </c>
      <c r="I29" s="61">
        <v>6347</v>
      </c>
      <c r="K29" s="30"/>
      <c r="L29" s="30"/>
      <c r="M29" s="28"/>
      <c r="N29" s="28"/>
    </row>
    <row r="30" spans="4:14" ht="25.5" x14ac:dyDescent="0.2">
      <c r="D30" s="57" t="s">
        <v>137</v>
      </c>
      <c r="E30" s="58">
        <v>1</v>
      </c>
      <c r="F30" s="57" t="s">
        <v>204</v>
      </c>
      <c r="G30" s="59">
        <v>42585</v>
      </c>
      <c r="H30" s="60">
        <v>334662.56999999989</v>
      </c>
      <c r="I30" s="61">
        <v>3614</v>
      </c>
      <c r="K30" s="30"/>
      <c r="L30" s="30"/>
      <c r="M30" s="28"/>
      <c r="N30" s="28"/>
    </row>
    <row r="31" spans="4:14" ht="25.5" x14ac:dyDescent="0.2">
      <c r="D31" s="57" t="s">
        <v>133</v>
      </c>
      <c r="E31" s="58">
        <v>1</v>
      </c>
      <c r="F31" s="57" t="s">
        <v>204</v>
      </c>
      <c r="G31" s="59">
        <v>42563</v>
      </c>
      <c r="H31" s="60">
        <v>333274.859999999</v>
      </c>
      <c r="I31" s="61">
        <v>6556</v>
      </c>
      <c r="K31" s="30"/>
      <c r="L31" s="30"/>
      <c r="M31" s="28"/>
      <c r="N31" s="28"/>
    </row>
    <row r="32" spans="4:14" ht="25.5" x14ac:dyDescent="0.2">
      <c r="D32" s="57" t="s">
        <v>38</v>
      </c>
      <c r="E32" s="58">
        <v>1</v>
      </c>
      <c r="F32" s="57" t="s">
        <v>204</v>
      </c>
      <c r="G32" s="59">
        <v>41739</v>
      </c>
      <c r="H32" s="60">
        <v>326716.97999999928</v>
      </c>
      <c r="I32" s="61">
        <v>7893</v>
      </c>
      <c r="K32" s="30"/>
      <c r="L32" s="30"/>
      <c r="M32" s="28"/>
      <c r="N32" s="28"/>
    </row>
    <row r="33" spans="4:15" ht="25.5" x14ac:dyDescent="0.2">
      <c r="D33" s="57" t="s">
        <v>39</v>
      </c>
      <c r="E33" s="58"/>
      <c r="F33" s="57" t="s">
        <v>204</v>
      </c>
      <c r="G33" s="59">
        <v>41739</v>
      </c>
      <c r="H33" s="60">
        <v>286364.81000000902</v>
      </c>
      <c r="I33" s="61">
        <v>8528</v>
      </c>
      <c r="K33" s="30"/>
      <c r="L33" s="30"/>
      <c r="M33" s="28"/>
      <c r="N33" s="28"/>
    </row>
    <row r="34" spans="4:15" x14ac:dyDescent="0.2">
      <c r="D34" s="57" t="s">
        <v>173</v>
      </c>
      <c r="E34" s="58">
        <v>1</v>
      </c>
      <c r="F34" s="57" t="s">
        <v>204</v>
      </c>
      <c r="G34" s="59">
        <v>43090</v>
      </c>
      <c r="H34" s="60">
        <v>269704.22000000032</v>
      </c>
      <c r="I34" s="61">
        <v>3625</v>
      </c>
      <c r="K34" s="31"/>
      <c r="L34" s="30"/>
      <c r="M34" s="28"/>
      <c r="N34" s="28"/>
    </row>
    <row r="35" spans="4:15" ht="25.5" x14ac:dyDescent="0.2">
      <c r="D35" s="57" t="s">
        <v>115</v>
      </c>
      <c r="E35" s="58">
        <v>1</v>
      </c>
      <c r="F35" s="57" t="s">
        <v>204</v>
      </c>
      <c r="G35" s="59">
        <v>42544</v>
      </c>
      <c r="H35" s="60">
        <v>263787.74000000051</v>
      </c>
      <c r="I35" s="61">
        <v>7807</v>
      </c>
      <c r="K35" s="30"/>
      <c r="L35" s="30"/>
      <c r="M35" s="28"/>
      <c r="N35" s="28"/>
    </row>
    <row r="36" spans="4:15" ht="25.5" x14ac:dyDescent="0.2">
      <c r="D36" s="57" t="s">
        <v>29</v>
      </c>
      <c r="E36" s="58"/>
      <c r="F36" s="57" t="s">
        <v>204</v>
      </c>
      <c r="G36" s="59">
        <v>41530</v>
      </c>
      <c r="H36" s="60">
        <v>258993.39</v>
      </c>
      <c r="I36" s="61">
        <v>398</v>
      </c>
      <c r="K36" s="30"/>
      <c r="L36" s="30"/>
      <c r="M36" s="28"/>
      <c r="N36" s="28"/>
    </row>
    <row r="37" spans="4:15" ht="25.5" x14ac:dyDescent="0.2">
      <c r="D37" s="57" t="s">
        <v>194</v>
      </c>
      <c r="E37" s="58"/>
      <c r="F37" s="57" t="s">
        <v>204</v>
      </c>
      <c r="G37" s="59">
        <v>43396</v>
      </c>
      <c r="H37" s="60">
        <v>249354.88999999981</v>
      </c>
      <c r="I37" s="61">
        <v>681</v>
      </c>
      <c r="K37" s="30"/>
      <c r="L37" s="30"/>
      <c r="M37" s="28"/>
      <c r="N37" s="28"/>
    </row>
    <row r="38" spans="4:15" ht="25.5" x14ac:dyDescent="0.2">
      <c r="D38" s="57" t="s">
        <v>67</v>
      </c>
      <c r="E38" s="58">
        <v>1</v>
      </c>
      <c r="F38" s="57" t="s">
        <v>204</v>
      </c>
      <c r="G38" s="59">
        <v>42367</v>
      </c>
      <c r="H38" s="60">
        <v>245309.38999999911</v>
      </c>
      <c r="I38" s="61">
        <v>2706</v>
      </c>
      <c r="K38" s="30"/>
      <c r="L38" s="30"/>
      <c r="M38" s="28"/>
      <c r="N38" s="28"/>
    </row>
    <row r="39" spans="4:15" x14ac:dyDescent="0.2">
      <c r="D39" s="57" t="s">
        <v>193</v>
      </c>
      <c r="E39" s="58"/>
      <c r="F39" s="57" t="s">
        <v>204</v>
      </c>
      <c r="G39" s="59">
        <v>43385</v>
      </c>
      <c r="H39" s="60">
        <v>226286.14000000039</v>
      </c>
      <c r="I39" s="61">
        <v>3049</v>
      </c>
      <c r="K39" s="30"/>
      <c r="L39" s="30"/>
      <c r="M39" s="28"/>
      <c r="N39" s="28"/>
      <c r="O39" s="21"/>
    </row>
    <row r="40" spans="4:15" ht="25.5" x14ac:dyDescent="0.2">
      <c r="D40" s="57" t="s">
        <v>134</v>
      </c>
      <c r="E40" s="58">
        <v>1</v>
      </c>
      <c r="F40" s="57" t="s">
        <v>204</v>
      </c>
      <c r="G40" s="59">
        <v>42563</v>
      </c>
      <c r="H40" s="60">
        <v>222516.0599999995</v>
      </c>
      <c r="I40" s="61">
        <v>2777</v>
      </c>
      <c r="K40" s="30"/>
      <c r="L40" s="30"/>
      <c r="M40" s="28"/>
      <c r="N40" s="28"/>
    </row>
    <row r="41" spans="4:15" ht="25.5" x14ac:dyDescent="0.2">
      <c r="D41" s="57" t="s">
        <v>594</v>
      </c>
      <c r="E41" s="58"/>
      <c r="F41" s="57" t="s">
        <v>204</v>
      </c>
      <c r="G41" s="59">
        <v>44151</v>
      </c>
      <c r="H41" s="60">
        <v>219562.2199999989</v>
      </c>
      <c r="I41" s="61">
        <v>4963</v>
      </c>
      <c r="K41" s="30"/>
      <c r="L41" s="30"/>
      <c r="M41" s="28"/>
      <c r="N41" s="28"/>
    </row>
    <row r="42" spans="4:15" ht="25.5" x14ac:dyDescent="0.2">
      <c r="D42" s="57" t="s">
        <v>191</v>
      </c>
      <c r="E42" s="58">
        <v>1</v>
      </c>
      <c r="F42" s="57" t="s">
        <v>204</v>
      </c>
      <c r="G42" s="59">
        <v>43368</v>
      </c>
      <c r="H42" s="60">
        <v>218060.85000000009</v>
      </c>
      <c r="I42" s="61">
        <v>326</v>
      </c>
      <c r="K42" s="30"/>
      <c r="L42" s="30"/>
      <c r="M42" s="28"/>
      <c r="N42" s="28"/>
    </row>
    <row r="43" spans="4:15" ht="25.5" x14ac:dyDescent="0.2">
      <c r="D43" s="57" t="s">
        <v>140</v>
      </c>
      <c r="E43" s="58">
        <v>1</v>
      </c>
      <c r="F43" s="57" t="s">
        <v>204</v>
      </c>
      <c r="G43" s="59">
        <v>42669</v>
      </c>
      <c r="H43" s="60">
        <v>185945.72000000521</v>
      </c>
      <c r="I43" s="61">
        <v>4763</v>
      </c>
      <c r="K43" s="30"/>
      <c r="L43" s="30"/>
      <c r="M43" s="28"/>
      <c r="N43" s="28"/>
    </row>
    <row r="44" spans="4:15" x14ac:dyDescent="0.2">
      <c r="D44" s="57" t="s">
        <v>136</v>
      </c>
      <c r="E44" s="58">
        <v>1</v>
      </c>
      <c r="F44" s="57" t="s">
        <v>204</v>
      </c>
      <c r="G44" s="59">
        <v>42580</v>
      </c>
      <c r="H44" s="60">
        <v>178816.0899999993</v>
      </c>
      <c r="I44" s="61">
        <v>4502</v>
      </c>
      <c r="K44" s="30"/>
      <c r="L44" s="30"/>
      <c r="M44" s="28"/>
      <c r="N44" s="28"/>
    </row>
    <row r="45" spans="4:15" ht="25.5" x14ac:dyDescent="0.2">
      <c r="D45" s="57" t="s">
        <v>20</v>
      </c>
      <c r="E45" s="58">
        <v>1</v>
      </c>
      <c r="F45" s="57" t="s">
        <v>204</v>
      </c>
      <c r="G45" s="59">
        <v>43558</v>
      </c>
      <c r="H45" s="60">
        <v>170893.5800000006</v>
      </c>
      <c r="I45" s="61">
        <v>2843</v>
      </c>
      <c r="K45" s="30"/>
      <c r="L45" s="30"/>
      <c r="M45" s="28"/>
      <c r="N45" s="28"/>
    </row>
    <row r="46" spans="4:15" x14ac:dyDescent="0.2">
      <c r="D46" s="57" t="s">
        <v>165</v>
      </c>
      <c r="E46" s="58"/>
      <c r="F46" s="57" t="s">
        <v>204</v>
      </c>
      <c r="G46" s="59">
        <v>42965</v>
      </c>
      <c r="H46" s="60">
        <v>165933.0199999992</v>
      </c>
      <c r="I46" s="61">
        <v>4347</v>
      </c>
      <c r="K46" s="30"/>
      <c r="L46" s="30"/>
      <c r="M46" s="28"/>
      <c r="N46" s="28"/>
    </row>
    <row r="47" spans="4:15" ht="25.5" x14ac:dyDescent="0.2">
      <c r="D47" s="57" t="s">
        <v>139</v>
      </c>
      <c r="E47" s="58">
        <v>1</v>
      </c>
      <c r="F47" s="57" t="s">
        <v>204</v>
      </c>
      <c r="G47" s="59">
        <v>42657</v>
      </c>
      <c r="H47" s="60">
        <v>155416.4700000007</v>
      </c>
      <c r="I47" s="61">
        <v>3287</v>
      </c>
      <c r="K47" s="30"/>
      <c r="L47" s="30"/>
      <c r="M47" s="28"/>
      <c r="N47" s="28"/>
    </row>
    <row r="48" spans="4:15" x14ac:dyDescent="0.2">
      <c r="D48" s="57" t="s">
        <v>183</v>
      </c>
      <c r="E48" s="58">
        <v>1</v>
      </c>
      <c r="F48" s="57" t="s">
        <v>204</v>
      </c>
      <c r="G48" s="59">
        <v>43229</v>
      </c>
      <c r="H48" s="60">
        <v>152123.54</v>
      </c>
      <c r="I48" s="61">
        <v>435</v>
      </c>
      <c r="K48" s="30"/>
      <c r="L48" s="30"/>
      <c r="M48" s="28"/>
      <c r="N48" s="28"/>
    </row>
    <row r="49" spans="4:14" x14ac:dyDescent="0.2">
      <c r="D49" s="57" t="s">
        <v>188</v>
      </c>
      <c r="E49" s="58"/>
      <c r="F49" s="57" t="s">
        <v>204</v>
      </c>
      <c r="G49" s="59">
        <v>43343</v>
      </c>
      <c r="H49" s="60">
        <v>135958.3600000001</v>
      </c>
      <c r="I49" s="61">
        <v>983</v>
      </c>
      <c r="K49" s="30"/>
      <c r="L49" s="30"/>
      <c r="M49" s="28"/>
      <c r="N49" s="28"/>
    </row>
    <row r="50" spans="4:14" ht="25.5" x14ac:dyDescent="0.2">
      <c r="D50" s="57" t="s">
        <v>37</v>
      </c>
      <c r="E50" s="58"/>
      <c r="F50" s="57" t="s">
        <v>204</v>
      </c>
      <c r="G50" s="59">
        <v>41739</v>
      </c>
      <c r="H50" s="60">
        <v>135109.18000000011</v>
      </c>
      <c r="I50" s="61">
        <v>1026</v>
      </c>
      <c r="K50" s="30"/>
      <c r="L50" s="30"/>
      <c r="M50" s="28"/>
      <c r="N50" s="28"/>
    </row>
    <row r="51" spans="4:14" ht="25.5" x14ac:dyDescent="0.2">
      <c r="D51" s="57" t="s">
        <v>207</v>
      </c>
      <c r="E51" s="58">
        <v>1</v>
      </c>
      <c r="F51" s="57" t="s">
        <v>204</v>
      </c>
      <c r="G51" s="59">
        <v>43682</v>
      </c>
      <c r="H51" s="60">
        <v>132771.73000000001</v>
      </c>
      <c r="I51" s="61">
        <v>242</v>
      </c>
      <c r="K51" s="30"/>
      <c r="L51" s="30"/>
      <c r="M51" s="28"/>
      <c r="N51" s="28"/>
    </row>
    <row r="52" spans="4:14" ht="25.5" x14ac:dyDescent="0.2">
      <c r="D52" s="57" t="s">
        <v>68</v>
      </c>
      <c r="E52" s="58">
        <v>1</v>
      </c>
      <c r="F52" s="57" t="s">
        <v>204</v>
      </c>
      <c r="G52" s="59">
        <v>42367</v>
      </c>
      <c r="H52" s="60">
        <v>128718.6900000005</v>
      </c>
      <c r="I52" s="61">
        <v>3148</v>
      </c>
      <c r="K52" s="30"/>
      <c r="L52" s="30"/>
      <c r="M52" s="28"/>
      <c r="N52" s="28"/>
    </row>
    <row r="53" spans="4:14" ht="25.5" x14ac:dyDescent="0.2">
      <c r="D53" s="57" t="s">
        <v>69</v>
      </c>
      <c r="E53" s="58">
        <v>1</v>
      </c>
      <c r="F53" s="57" t="s">
        <v>204</v>
      </c>
      <c r="G53" s="59">
        <v>42367</v>
      </c>
      <c r="H53" s="60">
        <v>118889.9399999999</v>
      </c>
      <c r="I53" s="61">
        <v>3795</v>
      </c>
      <c r="K53" s="30"/>
      <c r="L53" s="30"/>
      <c r="M53" s="28"/>
      <c r="N53" s="28"/>
    </row>
    <row r="54" spans="4:14" ht="25.5" x14ac:dyDescent="0.2">
      <c r="D54" s="57" t="s">
        <v>34</v>
      </c>
      <c r="E54" s="58"/>
      <c r="F54" s="57" t="s">
        <v>204</v>
      </c>
      <c r="G54" s="59">
        <v>41724</v>
      </c>
      <c r="H54" s="60">
        <v>118158.18</v>
      </c>
      <c r="I54" s="61">
        <v>168</v>
      </c>
      <c r="K54" s="30"/>
      <c r="L54" s="30"/>
      <c r="M54" s="28"/>
      <c r="N54" s="28"/>
    </row>
    <row r="55" spans="4:14" ht="25.5" x14ac:dyDescent="0.2">
      <c r="D55" s="57" t="s">
        <v>101</v>
      </c>
      <c r="E55" s="58">
        <v>1</v>
      </c>
      <c r="F55" s="57" t="s">
        <v>204</v>
      </c>
      <c r="G55" s="59">
        <v>42520</v>
      </c>
      <c r="H55" s="60">
        <v>106339.86</v>
      </c>
      <c r="I55" s="61">
        <v>1309</v>
      </c>
      <c r="K55" s="30"/>
      <c r="L55" s="30"/>
      <c r="M55" s="28"/>
      <c r="N55" s="28"/>
    </row>
    <row r="56" spans="4:14" ht="25.5" x14ac:dyDescent="0.2">
      <c r="D56" s="57" t="s">
        <v>166</v>
      </c>
      <c r="E56" s="58">
        <v>1</v>
      </c>
      <c r="F56" s="57" t="s">
        <v>204</v>
      </c>
      <c r="G56" s="59">
        <v>42972</v>
      </c>
      <c r="H56" s="60">
        <v>101998.63</v>
      </c>
      <c r="I56" s="61">
        <v>181</v>
      </c>
      <c r="K56" s="30"/>
      <c r="L56" s="30"/>
      <c r="M56" s="28"/>
      <c r="N56" s="28"/>
    </row>
    <row r="57" spans="4:14" x14ac:dyDescent="0.2">
      <c r="D57" s="57" t="s">
        <v>151</v>
      </c>
      <c r="E57" s="58">
        <v>1</v>
      </c>
      <c r="F57" s="57" t="s">
        <v>204</v>
      </c>
      <c r="G57" s="59">
        <v>42748</v>
      </c>
      <c r="H57" s="60">
        <v>100934.4099999999</v>
      </c>
      <c r="I57" s="61">
        <v>1150</v>
      </c>
      <c r="K57" s="30"/>
      <c r="L57" s="30"/>
      <c r="M57" s="28"/>
      <c r="N57" s="28"/>
    </row>
    <row r="58" spans="4:14" ht="25.5" x14ac:dyDescent="0.2">
      <c r="D58" s="57" t="s">
        <v>132</v>
      </c>
      <c r="E58" s="58">
        <v>1</v>
      </c>
      <c r="F58" s="57" t="s">
        <v>204</v>
      </c>
      <c r="G58" s="59">
        <v>42555</v>
      </c>
      <c r="H58" s="60">
        <v>97910.160000000746</v>
      </c>
      <c r="I58" s="61">
        <v>2776</v>
      </c>
      <c r="K58" s="30"/>
      <c r="L58" s="30"/>
      <c r="M58" s="28"/>
      <c r="N58" s="28"/>
    </row>
    <row r="59" spans="4:14" x14ac:dyDescent="0.2">
      <c r="D59" s="57" t="s">
        <v>178</v>
      </c>
      <c r="E59" s="58"/>
      <c r="F59" s="57" t="s">
        <v>204</v>
      </c>
      <c r="G59" s="59">
        <v>43098</v>
      </c>
      <c r="H59" s="60">
        <v>95011.359999999986</v>
      </c>
      <c r="I59" s="61">
        <v>1429</v>
      </c>
      <c r="K59" s="30"/>
      <c r="L59" s="30"/>
      <c r="M59" s="28"/>
      <c r="N59" s="28"/>
    </row>
    <row r="60" spans="4:14" ht="25.5" x14ac:dyDescent="0.2">
      <c r="D60" s="57" t="s">
        <v>155</v>
      </c>
      <c r="E60" s="58">
        <v>1</v>
      </c>
      <c r="F60" s="57" t="s">
        <v>204</v>
      </c>
      <c r="G60" s="59">
        <v>42804</v>
      </c>
      <c r="H60" s="60">
        <v>89683.459999999846</v>
      </c>
      <c r="I60" s="61">
        <v>1665</v>
      </c>
      <c r="K60" s="30"/>
      <c r="L60" s="30"/>
      <c r="M60" s="28"/>
      <c r="N60" s="28"/>
    </row>
    <row r="61" spans="4:14" ht="25.5" x14ac:dyDescent="0.2">
      <c r="D61" s="57" t="s">
        <v>19</v>
      </c>
      <c r="E61" s="58"/>
      <c r="F61" s="57" t="s">
        <v>204</v>
      </c>
      <c r="G61" s="59">
        <v>43314</v>
      </c>
      <c r="H61" s="60">
        <v>88514.839999999924</v>
      </c>
      <c r="I61" s="61">
        <v>1433</v>
      </c>
      <c r="K61" s="30"/>
      <c r="L61" s="30"/>
      <c r="M61" s="28"/>
      <c r="N61" s="28"/>
    </row>
    <row r="62" spans="4:14" ht="25.5" x14ac:dyDescent="0.2">
      <c r="D62" s="57" t="s">
        <v>219</v>
      </c>
      <c r="E62" s="58"/>
      <c r="F62" s="57" t="s">
        <v>204</v>
      </c>
      <c r="G62" s="59">
        <v>44000</v>
      </c>
      <c r="H62" s="60">
        <v>88381.799999999974</v>
      </c>
      <c r="I62" s="61">
        <v>434</v>
      </c>
      <c r="K62" s="30"/>
      <c r="L62" s="30"/>
      <c r="M62" s="28"/>
      <c r="N62" s="28"/>
    </row>
    <row r="63" spans="4:14" ht="25.5" x14ac:dyDescent="0.2">
      <c r="D63" s="57" t="s">
        <v>116</v>
      </c>
      <c r="E63" s="58">
        <v>1</v>
      </c>
      <c r="F63" s="57" t="s">
        <v>204</v>
      </c>
      <c r="G63" s="59">
        <v>42550</v>
      </c>
      <c r="H63" s="60">
        <v>85257.719999999885</v>
      </c>
      <c r="I63" s="61">
        <v>1351</v>
      </c>
      <c r="K63" s="30"/>
      <c r="L63" s="30"/>
      <c r="M63" s="28"/>
      <c r="N63" s="28"/>
    </row>
    <row r="64" spans="4:14" ht="25.5" x14ac:dyDescent="0.2">
      <c r="D64" s="57" t="s">
        <v>76</v>
      </c>
      <c r="E64" s="58">
        <v>1</v>
      </c>
      <c r="F64" s="57" t="s">
        <v>204</v>
      </c>
      <c r="G64" s="59">
        <v>42450</v>
      </c>
      <c r="H64" s="60">
        <v>84061.830000000133</v>
      </c>
      <c r="I64" s="61">
        <v>1474</v>
      </c>
      <c r="K64" s="30"/>
      <c r="L64" s="30"/>
      <c r="M64" s="28"/>
      <c r="N64" s="28"/>
    </row>
    <row r="65" spans="3:18" ht="25.5" x14ac:dyDescent="0.2">
      <c r="D65" s="57" t="s">
        <v>78</v>
      </c>
      <c r="E65" s="58"/>
      <c r="F65" s="57" t="s">
        <v>204</v>
      </c>
      <c r="G65" s="59">
        <v>42451</v>
      </c>
      <c r="H65" s="60">
        <v>83722.140000000029</v>
      </c>
      <c r="I65" s="61">
        <v>210</v>
      </c>
      <c r="K65" s="30"/>
      <c r="L65" s="30"/>
      <c r="M65" s="28"/>
      <c r="N65" s="28"/>
    </row>
    <row r="66" spans="3:18" ht="25.5" x14ac:dyDescent="0.2">
      <c r="D66" s="57" t="s">
        <v>126</v>
      </c>
      <c r="E66" s="58">
        <v>1</v>
      </c>
      <c r="F66" s="57" t="s">
        <v>204</v>
      </c>
      <c r="G66" s="59">
        <v>42551</v>
      </c>
      <c r="H66" s="60">
        <v>82208.809999999969</v>
      </c>
      <c r="I66" s="61">
        <v>652</v>
      </c>
      <c r="K66" s="30"/>
      <c r="L66" s="30"/>
      <c r="M66" s="28"/>
      <c r="N66" s="28"/>
    </row>
    <row r="67" spans="3:18" x14ac:dyDescent="0.2">
      <c r="D67" s="57" t="s">
        <v>174</v>
      </c>
      <c r="E67" s="58"/>
      <c r="F67" s="57" t="s">
        <v>204</v>
      </c>
      <c r="G67" s="59">
        <v>43090</v>
      </c>
      <c r="H67" s="60">
        <v>80734.519999999844</v>
      </c>
      <c r="I67" s="61">
        <v>624</v>
      </c>
      <c r="K67" s="30"/>
      <c r="L67" s="30"/>
      <c r="M67" s="28"/>
      <c r="N67" s="28"/>
    </row>
    <row r="68" spans="3:18" ht="25.5" x14ac:dyDescent="0.2">
      <c r="D68" s="57" t="s">
        <v>125</v>
      </c>
      <c r="E68" s="58">
        <v>1</v>
      </c>
      <c r="F68" s="57" t="s">
        <v>204</v>
      </c>
      <c r="G68" s="59">
        <v>42551</v>
      </c>
      <c r="H68" s="60">
        <v>78695.109999999971</v>
      </c>
      <c r="I68" s="61">
        <v>611</v>
      </c>
      <c r="K68" s="30"/>
      <c r="L68" s="30"/>
      <c r="M68" s="28"/>
      <c r="N68" s="28"/>
    </row>
    <row r="69" spans="3:18" ht="25.5" x14ac:dyDescent="0.2">
      <c r="D69" s="57" t="s">
        <v>42</v>
      </c>
      <c r="E69" s="58">
        <v>1</v>
      </c>
      <c r="F69" s="57" t="s">
        <v>204</v>
      </c>
      <c r="G69" s="59">
        <v>41787</v>
      </c>
      <c r="H69" s="60">
        <v>77923.789999999848</v>
      </c>
      <c r="I69" s="61">
        <v>1662</v>
      </c>
      <c r="K69" s="30"/>
      <c r="L69" s="30"/>
      <c r="M69" s="28"/>
      <c r="N69" s="28"/>
    </row>
    <row r="70" spans="3:18" x14ac:dyDescent="0.2">
      <c r="D70" s="57" t="s">
        <v>88</v>
      </c>
      <c r="E70" s="58">
        <v>1</v>
      </c>
      <c r="F70" s="57" t="s">
        <v>204</v>
      </c>
      <c r="G70" s="59">
        <v>42465</v>
      </c>
      <c r="H70" s="60">
        <v>77616.439999999871</v>
      </c>
      <c r="I70" s="61">
        <v>737</v>
      </c>
      <c r="K70" s="30"/>
      <c r="L70" s="30"/>
      <c r="M70" s="28"/>
      <c r="N70" s="28"/>
    </row>
    <row r="71" spans="3:18" s="21" customFormat="1" ht="25.5" x14ac:dyDescent="0.2">
      <c r="C71" s="1"/>
      <c r="D71" s="57" t="s">
        <v>206</v>
      </c>
      <c r="E71" s="58"/>
      <c r="F71" s="57" t="s">
        <v>204</v>
      </c>
      <c r="G71" s="59">
        <v>43615</v>
      </c>
      <c r="H71" s="60">
        <v>76188.990000000063</v>
      </c>
      <c r="I71" s="61">
        <v>1392</v>
      </c>
      <c r="J71" s="1"/>
      <c r="K71" s="30"/>
      <c r="L71" s="30"/>
      <c r="M71" s="29"/>
      <c r="N71" s="29"/>
      <c r="O71" s="1"/>
      <c r="P71" s="1"/>
      <c r="R71" s="1"/>
    </row>
    <row r="72" spans="3:18" x14ac:dyDescent="0.2">
      <c r="D72" s="57" t="s">
        <v>177</v>
      </c>
      <c r="E72" s="58">
        <v>1</v>
      </c>
      <c r="F72" s="57" t="s">
        <v>204</v>
      </c>
      <c r="G72" s="59">
        <v>43097</v>
      </c>
      <c r="H72" s="60">
        <v>75532.939999999973</v>
      </c>
      <c r="I72" s="61">
        <v>1621</v>
      </c>
      <c r="K72" s="30"/>
      <c r="L72" s="30"/>
      <c r="M72" s="28"/>
      <c r="N72" s="28"/>
    </row>
    <row r="73" spans="3:18" x14ac:dyDescent="0.2">
      <c r="D73" s="57" t="s">
        <v>184</v>
      </c>
      <c r="E73" s="58"/>
      <c r="F73" s="57" t="s">
        <v>204</v>
      </c>
      <c r="G73" s="59">
        <v>43272</v>
      </c>
      <c r="H73" s="60">
        <v>72248.460000000006</v>
      </c>
      <c r="I73" s="61">
        <v>110</v>
      </c>
      <c r="K73" s="30"/>
      <c r="L73" s="30"/>
      <c r="M73" s="28"/>
      <c r="N73" s="28"/>
    </row>
    <row r="74" spans="3:18" ht="25.5" x14ac:dyDescent="0.2">
      <c r="D74" s="57" t="s">
        <v>117</v>
      </c>
      <c r="E74" s="58"/>
      <c r="F74" s="57" t="s">
        <v>204</v>
      </c>
      <c r="G74" s="59">
        <v>42550</v>
      </c>
      <c r="H74" s="60">
        <v>70178.680000000008</v>
      </c>
      <c r="I74" s="61">
        <v>614</v>
      </c>
      <c r="K74" s="30"/>
      <c r="L74" s="30"/>
      <c r="M74" s="28"/>
      <c r="N74" s="28"/>
    </row>
    <row r="75" spans="3:18" ht="25.5" x14ac:dyDescent="0.2">
      <c r="D75" s="57" t="s">
        <v>181</v>
      </c>
      <c r="E75" s="58">
        <v>1</v>
      </c>
      <c r="F75" s="57" t="s">
        <v>204</v>
      </c>
      <c r="G75" s="59">
        <v>43153</v>
      </c>
      <c r="H75" s="60">
        <v>70106.989999999976</v>
      </c>
      <c r="I75" s="61">
        <v>486</v>
      </c>
      <c r="K75" s="30"/>
      <c r="L75" s="30"/>
      <c r="M75" s="28"/>
      <c r="N75" s="28"/>
    </row>
    <row r="76" spans="3:18" ht="25.5" x14ac:dyDescent="0.2">
      <c r="D76" s="57" t="s">
        <v>128</v>
      </c>
      <c r="E76" s="58"/>
      <c r="F76" s="57" t="s">
        <v>204</v>
      </c>
      <c r="G76" s="59">
        <v>42551</v>
      </c>
      <c r="H76" s="60">
        <v>69601.589999999967</v>
      </c>
      <c r="I76" s="61">
        <v>566</v>
      </c>
      <c r="K76" s="30"/>
      <c r="L76" s="30"/>
      <c r="M76" s="28"/>
      <c r="N76" s="28"/>
    </row>
    <row r="77" spans="3:18" x14ac:dyDescent="0.2">
      <c r="D77" s="57" t="s">
        <v>18</v>
      </c>
      <c r="E77" s="58"/>
      <c r="F77" s="57" t="s">
        <v>204</v>
      </c>
      <c r="G77" s="59">
        <v>43265</v>
      </c>
      <c r="H77" s="60">
        <v>66432.12999999999</v>
      </c>
      <c r="I77" s="61">
        <v>468</v>
      </c>
      <c r="K77" s="30"/>
      <c r="L77" s="30"/>
      <c r="M77" s="28"/>
      <c r="N77" s="28"/>
    </row>
    <row r="78" spans="3:18" ht="25.5" x14ac:dyDescent="0.2">
      <c r="D78" s="57" t="s">
        <v>77</v>
      </c>
      <c r="E78" s="58"/>
      <c r="F78" s="57" t="s">
        <v>204</v>
      </c>
      <c r="G78" s="59">
        <v>42450</v>
      </c>
      <c r="H78" s="60">
        <v>64547.30000000001</v>
      </c>
      <c r="I78" s="61">
        <v>1236</v>
      </c>
      <c r="K78" s="30"/>
      <c r="L78" s="30"/>
      <c r="M78" s="28"/>
      <c r="N78" s="28"/>
    </row>
    <row r="79" spans="3:18" ht="25.5" x14ac:dyDescent="0.2">
      <c r="D79" s="57" t="s">
        <v>118</v>
      </c>
      <c r="E79" s="58">
        <v>1</v>
      </c>
      <c r="F79" s="57" t="s">
        <v>204</v>
      </c>
      <c r="G79" s="59">
        <v>42550</v>
      </c>
      <c r="H79" s="60">
        <v>63427.71000000005</v>
      </c>
      <c r="I79" s="61">
        <v>1374</v>
      </c>
      <c r="K79" s="30"/>
      <c r="L79" s="30"/>
      <c r="M79" s="28"/>
      <c r="N79" s="28"/>
    </row>
    <row r="80" spans="3:18" ht="25.5" x14ac:dyDescent="0.2">
      <c r="D80" s="57" t="s">
        <v>145</v>
      </c>
      <c r="E80" s="58"/>
      <c r="F80" s="57" t="s">
        <v>204</v>
      </c>
      <c r="G80" s="59">
        <v>42709</v>
      </c>
      <c r="H80" s="60">
        <v>62972.579999999958</v>
      </c>
      <c r="I80" s="61">
        <v>730</v>
      </c>
      <c r="K80" s="30"/>
      <c r="L80" s="30"/>
      <c r="M80" s="28"/>
      <c r="N80" s="28"/>
    </row>
    <row r="81" spans="4:15" x14ac:dyDescent="0.2">
      <c r="D81" s="57" t="s">
        <v>160</v>
      </c>
      <c r="E81" s="58"/>
      <c r="F81" s="57" t="s">
        <v>204</v>
      </c>
      <c r="G81" s="59">
        <v>42944</v>
      </c>
      <c r="H81" s="60">
        <v>62112.390000000138</v>
      </c>
      <c r="I81" s="61">
        <v>2561</v>
      </c>
      <c r="K81" s="30"/>
      <c r="L81" s="30"/>
      <c r="M81" s="28"/>
      <c r="N81" s="28"/>
    </row>
    <row r="82" spans="4:15" ht="25.5" x14ac:dyDescent="0.2">
      <c r="D82" s="57" t="s">
        <v>108</v>
      </c>
      <c r="E82" s="58"/>
      <c r="F82" s="57" t="s">
        <v>204</v>
      </c>
      <c r="G82" s="59">
        <v>42535</v>
      </c>
      <c r="H82" s="60">
        <v>61398.729999999989</v>
      </c>
      <c r="I82" s="61">
        <v>272</v>
      </c>
      <c r="K82" s="30"/>
      <c r="L82" s="30"/>
      <c r="M82" s="28"/>
      <c r="N82" s="28"/>
    </row>
    <row r="83" spans="4:15" ht="25.5" x14ac:dyDescent="0.2">
      <c r="D83" s="57" t="s">
        <v>142</v>
      </c>
      <c r="E83" s="58">
        <v>1</v>
      </c>
      <c r="F83" s="57" t="s">
        <v>204</v>
      </c>
      <c r="G83" s="59">
        <v>42675</v>
      </c>
      <c r="H83" s="60">
        <v>59705.910000000113</v>
      </c>
      <c r="I83" s="61">
        <v>1117</v>
      </c>
      <c r="K83" s="30"/>
      <c r="L83" s="30"/>
      <c r="M83" s="28"/>
      <c r="N83" s="28"/>
    </row>
    <row r="84" spans="4:15" ht="25.5" x14ac:dyDescent="0.2">
      <c r="D84" s="57" t="s">
        <v>113</v>
      </c>
      <c r="E84" s="58">
        <v>1</v>
      </c>
      <c r="F84" s="57" t="s">
        <v>204</v>
      </c>
      <c r="G84" s="59">
        <v>42542</v>
      </c>
      <c r="H84" s="60">
        <v>55662.85</v>
      </c>
      <c r="I84" s="61">
        <v>99</v>
      </c>
      <c r="K84" s="30"/>
      <c r="L84" s="30"/>
      <c r="M84" s="28"/>
      <c r="N84" s="28"/>
    </row>
    <row r="85" spans="4:15" ht="25.5" x14ac:dyDescent="0.2">
      <c r="D85" s="57" t="s">
        <v>114</v>
      </c>
      <c r="E85" s="58">
        <v>1</v>
      </c>
      <c r="F85" s="57" t="s">
        <v>204</v>
      </c>
      <c r="G85" s="59">
        <v>42542</v>
      </c>
      <c r="H85" s="60">
        <v>53692.23</v>
      </c>
      <c r="I85" s="61">
        <v>83</v>
      </c>
      <c r="K85" s="30"/>
      <c r="L85" s="30"/>
      <c r="M85" s="28"/>
      <c r="N85" s="28"/>
    </row>
    <row r="86" spans="4:15" ht="25.5" x14ac:dyDescent="0.2">
      <c r="D86" s="57" t="s">
        <v>23</v>
      </c>
      <c r="E86" s="58">
        <v>1</v>
      </c>
      <c r="F86" s="57" t="s">
        <v>204</v>
      </c>
      <c r="G86" s="59">
        <v>43489</v>
      </c>
      <c r="H86" s="60">
        <v>51175.82</v>
      </c>
      <c r="I86" s="61">
        <v>86</v>
      </c>
      <c r="K86" s="30"/>
      <c r="L86" s="30"/>
      <c r="M86" s="28"/>
      <c r="N86" s="28"/>
    </row>
    <row r="87" spans="4:15" x14ac:dyDescent="0.2">
      <c r="D87" s="57" t="s">
        <v>146</v>
      </c>
      <c r="E87" s="58"/>
      <c r="F87" s="57" t="s">
        <v>204</v>
      </c>
      <c r="G87" s="59">
        <v>42733</v>
      </c>
      <c r="H87" s="60">
        <v>49302.859999999993</v>
      </c>
      <c r="I87" s="61">
        <v>109</v>
      </c>
      <c r="K87" s="30"/>
      <c r="L87" s="30"/>
      <c r="M87" s="28"/>
      <c r="N87" s="28"/>
    </row>
    <row r="88" spans="4:15" x14ac:dyDescent="0.2">
      <c r="D88" s="57" t="s">
        <v>24</v>
      </c>
      <c r="E88" s="58">
        <v>1</v>
      </c>
      <c r="F88" s="57" t="s">
        <v>204</v>
      </c>
      <c r="G88" s="59">
        <v>43138</v>
      </c>
      <c r="H88" s="60">
        <v>47552.100000000093</v>
      </c>
      <c r="I88" s="61">
        <v>316</v>
      </c>
      <c r="K88" s="30"/>
      <c r="L88" s="30"/>
      <c r="M88" s="28"/>
      <c r="N88" s="28"/>
      <c r="O88" s="21"/>
    </row>
    <row r="89" spans="4:15" x14ac:dyDescent="0.2">
      <c r="D89" s="57" t="s">
        <v>168</v>
      </c>
      <c r="E89" s="58"/>
      <c r="F89" s="57" t="s">
        <v>204</v>
      </c>
      <c r="G89" s="59">
        <v>43000</v>
      </c>
      <c r="H89" s="60">
        <v>47491.150000000023</v>
      </c>
      <c r="I89" s="61">
        <v>367</v>
      </c>
      <c r="K89" s="30"/>
      <c r="L89" s="30"/>
      <c r="M89" s="28"/>
      <c r="N89" s="28"/>
    </row>
    <row r="90" spans="4:15" ht="25.5" x14ac:dyDescent="0.2">
      <c r="D90" s="57" t="s">
        <v>189</v>
      </c>
      <c r="E90" s="58"/>
      <c r="F90" s="57" t="s">
        <v>204</v>
      </c>
      <c r="G90" s="59">
        <v>43355</v>
      </c>
      <c r="H90" s="60">
        <v>45415.929999999913</v>
      </c>
      <c r="I90" s="61">
        <v>963</v>
      </c>
      <c r="K90" s="30"/>
      <c r="L90" s="30"/>
      <c r="M90" s="28"/>
      <c r="N90" s="28"/>
    </row>
    <row r="91" spans="4:15" x14ac:dyDescent="0.2">
      <c r="D91" s="57" t="s">
        <v>158</v>
      </c>
      <c r="E91" s="58">
        <v>1</v>
      </c>
      <c r="F91" s="57" t="s">
        <v>204</v>
      </c>
      <c r="G91" s="59">
        <v>42909</v>
      </c>
      <c r="H91" s="60">
        <v>43363.359999999993</v>
      </c>
      <c r="I91" s="61">
        <v>56</v>
      </c>
      <c r="K91" s="30"/>
      <c r="L91" s="30"/>
      <c r="M91" s="28"/>
      <c r="N91" s="28"/>
    </row>
    <row r="92" spans="4:15" ht="25.5" x14ac:dyDescent="0.2">
      <c r="D92" s="57" t="s">
        <v>218</v>
      </c>
      <c r="E92" s="58"/>
      <c r="F92" s="57" t="s">
        <v>204</v>
      </c>
      <c r="G92" s="59">
        <v>44013</v>
      </c>
      <c r="H92" s="60">
        <v>43302.499999999738</v>
      </c>
      <c r="I92" s="61">
        <v>1132</v>
      </c>
      <c r="K92" s="30"/>
      <c r="L92" s="30"/>
      <c r="M92" s="28"/>
      <c r="N92" s="28"/>
    </row>
    <row r="93" spans="4:15" ht="25.5" x14ac:dyDescent="0.2">
      <c r="D93" s="57" t="s">
        <v>60</v>
      </c>
      <c r="E93" s="58"/>
      <c r="F93" s="57" t="s">
        <v>204</v>
      </c>
      <c r="G93" s="59">
        <v>42298</v>
      </c>
      <c r="H93" s="60">
        <v>41115.07</v>
      </c>
      <c r="I93" s="61">
        <v>487</v>
      </c>
      <c r="K93" s="30"/>
      <c r="L93" s="30"/>
      <c r="M93" s="28"/>
      <c r="N93" s="28"/>
    </row>
    <row r="94" spans="4:15" ht="25.5" x14ac:dyDescent="0.2">
      <c r="D94" s="57" t="s">
        <v>91</v>
      </c>
      <c r="E94" s="58"/>
      <c r="F94" s="57" t="s">
        <v>204</v>
      </c>
      <c r="G94" s="59">
        <v>42506</v>
      </c>
      <c r="H94" s="60">
        <v>40637.339999999997</v>
      </c>
      <c r="I94" s="61">
        <v>50</v>
      </c>
      <c r="K94" s="30"/>
      <c r="L94" s="30"/>
      <c r="M94" s="28"/>
      <c r="N94" s="28"/>
    </row>
    <row r="95" spans="4:15" ht="25.5" x14ac:dyDescent="0.2">
      <c r="D95" s="57" t="s">
        <v>44</v>
      </c>
      <c r="E95" s="58">
        <v>1</v>
      </c>
      <c r="F95" s="57" t="s">
        <v>204</v>
      </c>
      <c r="G95" s="59">
        <v>41809</v>
      </c>
      <c r="H95" s="60">
        <v>39583.660000000018</v>
      </c>
      <c r="I95" s="61">
        <v>123</v>
      </c>
      <c r="K95" s="30"/>
      <c r="L95" s="30"/>
      <c r="M95" s="28"/>
      <c r="N95" s="28"/>
    </row>
    <row r="96" spans="4:15" x14ac:dyDescent="0.2">
      <c r="D96" s="57" t="s">
        <v>167</v>
      </c>
      <c r="E96" s="58"/>
      <c r="F96" s="57" t="s">
        <v>204</v>
      </c>
      <c r="G96" s="59">
        <v>43000</v>
      </c>
      <c r="H96" s="60">
        <v>39473.469999999979</v>
      </c>
      <c r="I96" s="61">
        <v>849</v>
      </c>
      <c r="K96" s="30"/>
      <c r="L96" s="30"/>
      <c r="M96" s="28"/>
      <c r="N96" s="28"/>
    </row>
    <row r="97" spans="4:14" ht="25.5" x14ac:dyDescent="0.2">
      <c r="D97" s="57" t="s">
        <v>127</v>
      </c>
      <c r="E97" s="58">
        <v>1</v>
      </c>
      <c r="F97" s="57" t="s">
        <v>204</v>
      </c>
      <c r="G97" s="59">
        <v>42551</v>
      </c>
      <c r="H97" s="60">
        <v>39223.770000000033</v>
      </c>
      <c r="I97" s="61">
        <v>567</v>
      </c>
      <c r="K97" s="30"/>
      <c r="L97" s="30"/>
      <c r="M97" s="28"/>
      <c r="N97" s="28"/>
    </row>
    <row r="98" spans="4:14" ht="25.5" x14ac:dyDescent="0.2">
      <c r="D98" s="57" t="s">
        <v>70</v>
      </c>
      <c r="E98" s="58"/>
      <c r="F98" s="57" t="s">
        <v>204</v>
      </c>
      <c r="G98" s="59">
        <v>42445</v>
      </c>
      <c r="H98" s="60">
        <v>38973.299999999886</v>
      </c>
      <c r="I98" s="61">
        <v>937</v>
      </c>
      <c r="K98" s="21"/>
      <c r="L98" s="30"/>
      <c r="M98" s="28"/>
      <c r="N98" s="28"/>
    </row>
    <row r="99" spans="4:14" ht="25.5" x14ac:dyDescent="0.2">
      <c r="D99" s="57" t="s">
        <v>90</v>
      </c>
      <c r="E99" s="58">
        <v>1</v>
      </c>
      <c r="F99" s="57" t="s">
        <v>204</v>
      </c>
      <c r="G99" s="59">
        <v>42488</v>
      </c>
      <c r="H99" s="60">
        <v>38143.47</v>
      </c>
      <c r="I99" s="61">
        <v>42</v>
      </c>
      <c r="K99" s="30"/>
      <c r="L99" s="30"/>
      <c r="M99" s="28"/>
      <c r="N99" s="28"/>
    </row>
    <row r="100" spans="4:14" ht="25.5" x14ac:dyDescent="0.2">
      <c r="D100" s="57" t="s">
        <v>33</v>
      </c>
      <c r="E100" s="58">
        <v>1</v>
      </c>
      <c r="F100" s="57" t="s">
        <v>204</v>
      </c>
      <c r="G100" s="59">
        <v>41666</v>
      </c>
      <c r="H100" s="60">
        <v>37705.929999999993</v>
      </c>
      <c r="I100" s="61">
        <v>46</v>
      </c>
      <c r="K100" s="30"/>
      <c r="L100" s="30"/>
      <c r="M100" s="28"/>
      <c r="N100" s="28"/>
    </row>
    <row r="101" spans="4:14" x14ac:dyDescent="0.2">
      <c r="D101" s="57" t="s">
        <v>186</v>
      </c>
      <c r="E101" s="58">
        <v>1</v>
      </c>
      <c r="F101" s="57" t="s">
        <v>204</v>
      </c>
      <c r="G101" s="59">
        <v>43328</v>
      </c>
      <c r="H101" s="60">
        <v>35509.600000000013</v>
      </c>
      <c r="I101" s="61">
        <v>831</v>
      </c>
      <c r="K101" s="30"/>
      <c r="L101" s="30"/>
      <c r="M101" s="28"/>
      <c r="N101" s="28"/>
    </row>
    <row r="102" spans="4:14" x14ac:dyDescent="0.2">
      <c r="D102" s="57" t="s">
        <v>175</v>
      </c>
      <c r="E102" s="58"/>
      <c r="F102" s="57" t="s">
        <v>204</v>
      </c>
      <c r="G102" s="59">
        <v>43090</v>
      </c>
      <c r="H102" s="60">
        <v>35306.459999999992</v>
      </c>
      <c r="I102" s="61">
        <v>768</v>
      </c>
      <c r="K102" s="30"/>
      <c r="L102" s="30"/>
      <c r="M102" s="28"/>
      <c r="N102" s="28"/>
    </row>
    <row r="103" spans="4:14" ht="25.5" x14ac:dyDescent="0.2">
      <c r="D103" s="57" t="s">
        <v>79</v>
      </c>
      <c r="E103" s="58"/>
      <c r="F103" s="57" t="s">
        <v>204</v>
      </c>
      <c r="G103" s="59">
        <v>42451</v>
      </c>
      <c r="H103" s="60">
        <v>34709.06</v>
      </c>
      <c r="I103" s="61">
        <v>45</v>
      </c>
      <c r="K103" s="30"/>
      <c r="L103" s="30"/>
      <c r="M103" s="28"/>
      <c r="N103" s="28"/>
    </row>
    <row r="104" spans="4:14" ht="25.5" x14ac:dyDescent="0.2">
      <c r="D104" s="57" t="s">
        <v>102</v>
      </c>
      <c r="E104" s="58">
        <v>1</v>
      </c>
      <c r="F104" s="57" t="s">
        <v>204</v>
      </c>
      <c r="G104" s="59">
        <v>42520</v>
      </c>
      <c r="H104" s="60">
        <v>34587.310000000019</v>
      </c>
      <c r="I104" s="61">
        <v>508</v>
      </c>
      <c r="K104" s="30"/>
      <c r="L104" s="30"/>
      <c r="M104" s="28"/>
      <c r="N104" s="28"/>
    </row>
    <row r="105" spans="4:14" x14ac:dyDescent="0.2">
      <c r="D105" s="57" t="s">
        <v>86</v>
      </c>
      <c r="E105" s="58"/>
      <c r="F105" s="57" t="s">
        <v>204</v>
      </c>
      <c r="G105" s="59">
        <v>42458</v>
      </c>
      <c r="H105" s="60">
        <v>33934.189999999981</v>
      </c>
      <c r="I105" s="61">
        <v>677</v>
      </c>
      <c r="K105" s="30"/>
      <c r="L105" s="30"/>
      <c r="M105" s="28"/>
      <c r="N105" s="28"/>
    </row>
    <row r="106" spans="4:14" ht="25.5" x14ac:dyDescent="0.2">
      <c r="D106" s="57" t="s">
        <v>185</v>
      </c>
      <c r="E106" s="58">
        <v>1</v>
      </c>
      <c r="F106" s="57" t="s">
        <v>204</v>
      </c>
      <c r="G106" s="59">
        <v>43301</v>
      </c>
      <c r="H106" s="60">
        <v>33234.709999999941</v>
      </c>
      <c r="I106" s="61">
        <v>785</v>
      </c>
      <c r="K106" s="30"/>
      <c r="L106" s="30"/>
      <c r="M106" s="28"/>
      <c r="N106" s="28"/>
    </row>
    <row r="107" spans="4:14" x14ac:dyDescent="0.2">
      <c r="D107" s="57" t="s">
        <v>170</v>
      </c>
      <c r="E107" s="58"/>
      <c r="F107" s="57" t="s">
        <v>204</v>
      </c>
      <c r="G107" s="59">
        <v>43056</v>
      </c>
      <c r="H107" s="60">
        <v>33068.660000000047</v>
      </c>
      <c r="I107" s="61">
        <v>1020</v>
      </c>
      <c r="K107" s="30"/>
      <c r="L107" s="30"/>
      <c r="M107" s="28"/>
      <c r="N107" s="28"/>
    </row>
    <row r="108" spans="4:14" ht="25.5" x14ac:dyDescent="0.2">
      <c r="D108" s="57" t="s">
        <v>147</v>
      </c>
      <c r="E108" s="58"/>
      <c r="F108" s="57" t="s">
        <v>204</v>
      </c>
      <c r="G108" s="59">
        <v>42733</v>
      </c>
      <c r="H108" s="60">
        <v>32936.559999999983</v>
      </c>
      <c r="I108" s="61">
        <v>1091</v>
      </c>
      <c r="K108" s="30"/>
      <c r="L108" s="30"/>
      <c r="M108" s="28"/>
      <c r="N108" s="28"/>
    </row>
    <row r="109" spans="4:14" ht="25.5" x14ac:dyDescent="0.2">
      <c r="D109" s="57" t="s">
        <v>190</v>
      </c>
      <c r="E109" s="58"/>
      <c r="F109" s="57" t="s">
        <v>204</v>
      </c>
      <c r="G109" s="59">
        <v>43361</v>
      </c>
      <c r="H109" s="60">
        <v>32931.09000000004</v>
      </c>
      <c r="I109" s="61">
        <v>341</v>
      </c>
      <c r="K109" s="30"/>
      <c r="L109" s="30"/>
      <c r="M109" s="28"/>
      <c r="N109" s="28"/>
    </row>
    <row r="110" spans="4:14" ht="25.5" x14ac:dyDescent="0.2">
      <c r="D110" s="57" t="s">
        <v>83</v>
      </c>
      <c r="E110" s="58"/>
      <c r="F110" s="57" t="s">
        <v>204</v>
      </c>
      <c r="G110" s="59">
        <v>42453</v>
      </c>
      <c r="H110" s="60">
        <v>31401.560000000019</v>
      </c>
      <c r="I110" s="61">
        <v>385</v>
      </c>
      <c r="K110" s="30"/>
      <c r="L110" s="30"/>
      <c r="M110" s="28"/>
      <c r="N110" s="28"/>
    </row>
    <row r="111" spans="4:14" ht="25.5" x14ac:dyDescent="0.2">
      <c r="D111" s="57" t="s">
        <v>74</v>
      </c>
      <c r="E111" s="58"/>
      <c r="F111" s="57" t="s">
        <v>204</v>
      </c>
      <c r="G111" s="59">
        <v>42445</v>
      </c>
      <c r="H111" s="60">
        <v>31387.62</v>
      </c>
      <c r="I111" s="61">
        <v>36</v>
      </c>
      <c r="K111" s="30"/>
      <c r="L111" s="30"/>
      <c r="M111" s="28"/>
      <c r="N111" s="28"/>
    </row>
    <row r="112" spans="4:14" ht="25.5" x14ac:dyDescent="0.2">
      <c r="D112" s="57" t="s">
        <v>216</v>
      </c>
      <c r="E112" s="58">
        <v>1</v>
      </c>
      <c r="F112" s="57" t="s">
        <v>204</v>
      </c>
      <c r="G112" s="59">
        <v>43847</v>
      </c>
      <c r="H112" s="60">
        <v>31343.95</v>
      </c>
      <c r="I112" s="61">
        <v>35</v>
      </c>
      <c r="K112" s="30"/>
      <c r="L112" s="30"/>
      <c r="M112" s="28"/>
      <c r="N112" s="28"/>
    </row>
    <row r="113" spans="4:14" ht="25.5" x14ac:dyDescent="0.2">
      <c r="D113" s="57" t="s">
        <v>169</v>
      </c>
      <c r="E113" s="58"/>
      <c r="F113" s="57" t="s">
        <v>204</v>
      </c>
      <c r="G113" s="59">
        <v>43000</v>
      </c>
      <c r="H113" s="60">
        <v>31278.21</v>
      </c>
      <c r="I113" s="61">
        <v>403</v>
      </c>
      <c r="K113" s="30"/>
      <c r="L113" s="30"/>
      <c r="M113" s="28"/>
      <c r="N113" s="28"/>
    </row>
    <row r="114" spans="4:14" ht="25.5" x14ac:dyDescent="0.2">
      <c r="D114" s="57" t="s">
        <v>55</v>
      </c>
      <c r="E114" s="58"/>
      <c r="F114" s="57" t="s">
        <v>204</v>
      </c>
      <c r="G114" s="59">
        <v>42144</v>
      </c>
      <c r="H114" s="60">
        <v>31189.88</v>
      </c>
      <c r="I114" s="61">
        <v>184</v>
      </c>
      <c r="K114" s="30"/>
      <c r="L114" s="30"/>
      <c r="M114" s="28"/>
      <c r="N114" s="28"/>
    </row>
    <row r="115" spans="4:14" ht="25.5" x14ac:dyDescent="0.2">
      <c r="D115" s="57" t="s">
        <v>30</v>
      </c>
      <c r="E115" s="58"/>
      <c r="F115" s="57" t="s">
        <v>204</v>
      </c>
      <c r="G115" s="59">
        <v>41553</v>
      </c>
      <c r="H115" s="60">
        <v>29838.950000000012</v>
      </c>
      <c r="I115" s="61">
        <v>33</v>
      </c>
      <c r="K115" s="30"/>
      <c r="L115" s="30"/>
      <c r="M115" s="28"/>
      <c r="N115" s="28"/>
    </row>
    <row r="116" spans="4:14" ht="25.5" x14ac:dyDescent="0.2">
      <c r="D116" s="57" t="s">
        <v>89</v>
      </c>
      <c r="E116" s="58">
        <v>1</v>
      </c>
      <c r="F116" s="57" t="s">
        <v>204</v>
      </c>
      <c r="G116" s="59">
        <v>42465</v>
      </c>
      <c r="H116" s="60">
        <v>29265.25</v>
      </c>
      <c r="I116" s="61">
        <v>35</v>
      </c>
      <c r="K116" s="30"/>
      <c r="L116" s="30"/>
      <c r="M116" s="28"/>
      <c r="N116" s="28"/>
    </row>
    <row r="117" spans="4:14" ht="25.5" x14ac:dyDescent="0.2">
      <c r="D117" s="57" t="s">
        <v>202</v>
      </c>
      <c r="E117" s="58"/>
      <c r="F117" s="57" t="s">
        <v>204</v>
      </c>
      <c r="G117" s="59">
        <v>43594</v>
      </c>
      <c r="H117" s="60">
        <v>27599.19</v>
      </c>
      <c r="I117" s="61">
        <v>602</v>
      </c>
      <c r="K117" s="30"/>
      <c r="L117" s="30"/>
      <c r="M117" s="28"/>
      <c r="N117" s="28"/>
    </row>
    <row r="118" spans="4:14" ht="25.5" x14ac:dyDescent="0.2">
      <c r="D118" s="57" t="s">
        <v>109</v>
      </c>
      <c r="E118" s="58"/>
      <c r="F118" s="57" t="s">
        <v>204</v>
      </c>
      <c r="G118" s="59">
        <v>42535</v>
      </c>
      <c r="H118" s="60">
        <v>27596.509999999871</v>
      </c>
      <c r="I118" s="61">
        <v>1455</v>
      </c>
      <c r="K118" s="21"/>
      <c r="L118" s="30"/>
      <c r="M118" s="28"/>
      <c r="N118" s="28"/>
    </row>
    <row r="119" spans="4:14" x14ac:dyDescent="0.2">
      <c r="D119" s="57" t="s">
        <v>66</v>
      </c>
      <c r="E119" s="58">
        <v>1</v>
      </c>
      <c r="F119" s="57" t="s">
        <v>204</v>
      </c>
      <c r="G119" s="59">
        <v>42345</v>
      </c>
      <c r="H119" s="60">
        <v>27247.01</v>
      </c>
      <c r="I119" s="61">
        <v>36</v>
      </c>
      <c r="K119" s="30"/>
      <c r="L119" s="30"/>
      <c r="M119" s="28"/>
      <c r="N119" s="28"/>
    </row>
    <row r="120" spans="4:14" ht="25.5" x14ac:dyDescent="0.2">
      <c r="D120" s="57" t="s">
        <v>119</v>
      </c>
      <c r="E120" s="58"/>
      <c r="F120" s="57" t="s">
        <v>204</v>
      </c>
      <c r="G120" s="59">
        <v>42550</v>
      </c>
      <c r="H120" s="60">
        <v>27064.61000000003</v>
      </c>
      <c r="I120" s="61">
        <v>468</v>
      </c>
      <c r="K120" s="21"/>
      <c r="L120" s="30"/>
      <c r="M120" s="28"/>
      <c r="N120" s="28"/>
    </row>
    <row r="121" spans="4:14" ht="25.5" x14ac:dyDescent="0.2">
      <c r="D121" s="57" t="s">
        <v>103</v>
      </c>
      <c r="E121" s="58"/>
      <c r="F121" s="57" t="s">
        <v>204</v>
      </c>
      <c r="G121" s="59">
        <v>42520</v>
      </c>
      <c r="H121" s="60">
        <v>26832.029999999992</v>
      </c>
      <c r="I121" s="61">
        <v>804</v>
      </c>
      <c r="K121" s="30"/>
      <c r="L121" s="30"/>
      <c r="M121" s="28"/>
      <c r="N121" s="28"/>
    </row>
    <row r="122" spans="4:14" x14ac:dyDescent="0.2">
      <c r="D122" s="57" t="s">
        <v>120</v>
      </c>
      <c r="E122" s="58"/>
      <c r="F122" s="57" t="s">
        <v>204</v>
      </c>
      <c r="G122" s="59">
        <v>42550</v>
      </c>
      <c r="H122" s="60">
        <v>26166.73</v>
      </c>
      <c r="I122" s="61">
        <v>284</v>
      </c>
      <c r="K122" s="30"/>
      <c r="L122" s="30"/>
      <c r="M122" s="28"/>
      <c r="N122" s="28"/>
    </row>
    <row r="123" spans="4:14" ht="25.5" x14ac:dyDescent="0.2">
      <c r="D123" s="57" t="s">
        <v>80</v>
      </c>
      <c r="E123" s="58"/>
      <c r="F123" s="57" t="s">
        <v>204</v>
      </c>
      <c r="G123" s="59">
        <v>42451</v>
      </c>
      <c r="H123" s="60">
        <v>24726.749999999989</v>
      </c>
      <c r="I123" s="61">
        <v>68</v>
      </c>
      <c r="K123" s="30"/>
      <c r="L123" s="30"/>
      <c r="M123" s="28"/>
      <c r="N123" s="28"/>
    </row>
    <row r="124" spans="4:14" ht="25.5" x14ac:dyDescent="0.2">
      <c r="D124" s="57" t="s">
        <v>143</v>
      </c>
      <c r="E124" s="58"/>
      <c r="F124" s="57" t="s">
        <v>204</v>
      </c>
      <c r="G124" s="59">
        <v>42692</v>
      </c>
      <c r="H124" s="60">
        <v>24605.909999999989</v>
      </c>
      <c r="I124" s="61">
        <v>213</v>
      </c>
      <c r="K124" s="30"/>
      <c r="L124" s="30"/>
      <c r="M124" s="28"/>
      <c r="N124" s="28"/>
    </row>
    <row r="125" spans="4:14" ht="25.5" x14ac:dyDescent="0.2">
      <c r="D125" s="57" t="s">
        <v>21</v>
      </c>
      <c r="E125" s="58">
        <v>1</v>
      </c>
      <c r="F125" s="57" t="s">
        <v>204</v>
      </c>
      <c r="G125" s="59">
        <v>42453</v>
      </c>
      <c r="H125" s="60">
        <v>24563.38</v>
      </c>
      <c r="I125" s="61">
        <v>30</v>
      </c>
      <c r="K125" s="30"/>
      <c r="L125" s="30"/>
      <c r="M125" s="28"/>
      <c r="N125" s="28"/>
    </row>
    <row r="126" spans="4:14" ht="25.5" x14ac:dyDescent="0.2">
      <c r="D126" s="57" t="s">
        <v>72</v>
      </c>
      <c r="E126" s="58"/>
      <c r="F126" s="57" t="s">
        <v>204</v>
      </c>
      <c r="G126" s="59">
        <v>42445</v>
      </c>
      <c r="H126" s="60">
        <v>24107.799999999948</v>
      </c>
      <c r="I126" s="61">
        <v>397</v>
      </c>
      <c r="K126" s="30"/>
      <c r="L126" s="30"/>
      <c r="M126" s="28"/>
      <c r="N126" s="28"/>
    </row>
    <row r="127" spans="4:14" ht="25.5" x14ac:dyDescent="0.2">
      <c r="D127" s="57" t="s">
        <v>121</v>
      </c>
      <c r="E127" s="58"/>
      <c r="F127" s="57" t="s">
        <v>204</v>
      </c>
      <c r="G127" s="59">
        <v>42550</v>
      </c>
      <c r="H127" s="60">
        <v>23971.94</v>
      </c>
      <c r="I127" s="61">
        <v>302</v>
      </c>
      <c r="K127" s="30"/>
      <c r="L127" s="30"/>
      <c r="M127" s="28"/>
      <c r="N127" s="28"/>
    </row>
    <row r="128" spans="4:14" ht="25.5" x14ac:dyDescent="0.2">
      <c r="D128" s="57" t="s">
        <v>192</v>
      </c>
      <c r="E128" s="58">
        <v>1</v>
      </c>
      <c r="F128" s="57" t="s">
        <v>204</v>
      </c>
      <c r="G128" s="59">
        <v>43377</v>
      </c>
      <c r="H128" s="60">
        <v>23870.130000000019</v>
      </c>
      <c r="I128" s="61">
        <v>914</v>
      </c>
      <c r="K128" s="30"/>
      <c r="L128" s="30"/>
      <c r="M128" s="28"/>
      <c r="N128" s="28"/>
    </row>
    <row r="129" spans="4:14" x14ac:dyDescent="0.2">
      <c r="D129" s="57" t="s">
        <v>159</v>
      </c>
      <c r="E129" s="58">
        <v>1</v>
      </c>
      <c r="F129" s="57" t="s">
        <v>204</v>
      </c>
      <c r="G129" s="59">
        <v>42916</v>
      </c>
      <c r="H129" s="60">
        <v>23784.709999999981</v>
      </c>
      <c r="I129" s="61">
        <v>214</v>
      </c>
      <c r="K129" s="30"/>
      <c r="L129" s="30"/>
      <c r="M129" s="28"/>
      <c r="N129" s="28"/>
    </row>
    <row r="130" spans="4:14" ht="25.5" x14ac:dyDescent="0.2">
      <c r="D130" s="57" t="s">
        <v>49</v>
      </c>
      <c r="E130" s="58"/>
      <c r="F130" s="57" t="s">
        <v>204</v>
      </c>
      <c r="G130" s="59">
        <v>41866</v>
      </c>
      <c r="H130" s="60">
        <v>23730</v>
      </c>
      <c r="I130" s="61">
        <v>30</v>
      </c>
      <c r="K130" s="30"/>
      <c r="L130" s="30"/>
      <c r="M130" s="28"/>
      <c r="N130" s="28"/>
    </row>
    <row r="131" spans="4:14" ht="25.5" x14ac:dyDescent="0.2">
      <c r="D131" s="57" t="s">
        <v>123</v>
      </c>
      <c r="E131" s="58">
        <v>1</v>
      </c>
      <c r="F131" s="57" t="s">
        <v>204</v>
      </c>
      <c r="G131" s="59">
        <v>42550</v>
      </c>
      <c r="H131" s="60">
        <v>23166.78</v>
      </c>
      <c r="I131" s="61">
        <v>27</v>
      </c>
      <c r="K131" s="30"/>
      <c r="L131" s="30"/>
      <c r="M131" s="28"/>
      <c r="N131" s="28"/>
    </row>
    <row r="132" spans="4:14" ht="25.5" x14ac:dyDescent="0.2">
      <c r="D132" s="57" t="s">
        <v>71</v>
      </c>
      <c r="E132" s="58"/>
      <c r="F132" s="57" t="s">
        <v>204</v>
      </c>
      <c r="G132" s="59">
        <v>42445</v>
      </c>
      <c r="H132" s="60">
        <v>23028.869999999992</v>
      </c>
      <c r="I132" s="61">
        <v>305</v>
      </c>
      <c r="K132" s="31"/>
      <c r="L132" s="30"/>
      <c r="M132" s="28"/>
      <c r="N132" s="28"/>
    </row>
    <row r="133" spans="4:14" ht="25.5" x14ac:dyDescent="0.2">
      <c r="D133" s="57" t="s">
        <v>47</v>
      </c>
      <c r="E133" s="58"/>
      <c r="F133" s="57" t="s">
        <v>204</v>
      </c>
      <c r="G133" s="59">
        <v>41857</v>
      </c>
      <c r="H133" s="60">
        <v>22973.88</v>
      </c>
      <c r="I133" s="61">
        <v>66</v>
      </c>
      <c r="K133" s="30"/>
      <c r="L133" s="30"/>
      <c r="M133" s="28"/>
      <c r="N133" s="28"/>
    </row>
    <row r="134" spans="4:14" ht="38.25" x14ac:dyDescent="0.2">
      <c r="D134" s="57" t="s">
        <v>144</v>
      </c>
      <c r="E134" s="58">
        <v>1</v>
      </c>
      <c r="F134" s="57" t="s">
        <v>204</v>
      </c>
      <c r="G134" s="59">
        <v>42692</v>
      </c>
      <c r="H134" s="60">
        <v>22863.839999999989</v>
      </c>
      <c r="I134" s="61">
        <v>98</v>
      </c>
      <c r="K134" s="30"/>
      <c r="L134" s="30"/>
      <c r="M134" s="28"/>
      <c r="N134" s="28"/>
    </row>
    <row r="135" spans="4:14" x14ac:dyDescent="0.2">
      <c r="D135" s="57" t="s">
        <v>56</v>
      </c>
      <c r="E135" s="58"/>
      <c r="F135" s="57" t="s">
        <v>204</v>
      </c>
      <c r="G135" s="59">
        <v>42144</v>
      </c>
      <c r="H135" s="60">
        <v>22210.930000000011</v>
      </c>
      <c r="I135" s="61">
        <v>650</v>
      </c>
      <c r="K135" s="30"/>
      <c r="L135" s="30"/>
      <c r="M135" s="28"/>
      <c r="N135" s="28"/>
    </row>
    <row r="136" spans="4:14" ht="25.5" x14ac:dyDescent="0.2">
      <c r="D136" s="57" t="s">
        <v>25</v>
      </c>
      <c r="E136" s="58"/>
      <c r="F136" s="57" t="s">
        <v>204</v>
      </c>
      <c r="G136" s="59">
        <v>43265</v>
      </c>
      <c r="H136" s="60">
        <v>21785.130000000008</v>
      </c>
      <c r="I136" s="61">
        <v>381</v>
      </c>
      <c r="K136" s="30"/>
      <c r="L136" s="30"/>
      <c r="M136" s="28"/>
      <c r="N136" s="28"/>
    </row>
    <row r="137" spans="4:14" x14ac:dyDescent="0.2">
      <c r="D137" s="57" t="s">
        <v>182</v>
      </c>
      <c r="E137" s="58"/>
      <c r="F137" s="57" t="s">
        <v>204</v>
      </c>
      <c r="G137" s="59">
        <v>43165</v>
      </c>
      <c r="H137" s="60">
        <v>21497.659999999989</v>
      </c>
      <c r="I137" s="61">
        <v>294</v>
      </c>
      <c r="K137" s="30"/>
      <c r="L137" s="30"/>
      <c r="M137" s="28"/>
      <c r="N137" s="28"/>
    </row>
    <row r="138" spans="4:14" ht="25.5" x14ac:dyDescent="0.2">
      <c r="D138" s="57" t="s">
        <v>122</v>
      </c>
      <c r="E138" s="58">
        <v>1</v>
      </c>
      <c r="F138" s="57" t="s">
        <v>204</v>
      </c>
      <c r="G138" s="59">
        <v>42550</v>
      </c>
      <c r="H138" s="60">
        <v>21433.65</v>
      </c>
      <c r="I138" s="61">
        <v>563</v>
      </c>
      <c r="K138" s="30"/>
      <c r="L138" s="30"/>
      <c r="M138" s="28"/>
      <c r="N138" s="28"/>
    </row>
    <row r="139" spans="4:14" x14ac:dyDescent="0.2">
      <c r="D139" s="57" t="s">
        <v>99</v>
      </c>
      <c r="E139" s="58">
        <v>1</v>
      </c>
      <c r="F139" s="57" t="s">
        <v>204</v>
      </c>
      <c r="G139" s="59">
        <v>42516</v>
      </c>
      <c r="H139" s="60">
        <v>21227.01</v>
      </c>
      <c r="I139" s="61">
        <v>30</v>
      </c>
      <c r="K139" s="30"/>
      <c r="L139" s="30"/>
      <c r="M139" s="28"/>
      <c r="N139" s="28"/>
    </row>
    <row r="140" spans="4:14" x14ac:dyDescent="0.2">
      <c r="D140" s="57" t="s">
        <v>176</v>
      </c>
      <c r="E140" s="58"/>
      <c r="F140" s="57" t="s">
        <v>204</v>
      </c>
      <c r="G140" s="59">
        <v>43097</v>
      </c>
      <c r="H140" s="60">
        <v>19808.150000000071</v>
      </c>
      <c r="I140" s="61">
        <v>1056</v>
      </c>
      <c r="K140" s="30"/>
      <c r="L140" s="30"/>
      <c r="M140" s="28"/>
      <c r="N140" s="28"/>
    </row>
    <row r="141" spans="4:14" ht="25.5" x14ac:dyDescent="0.2">
      <c r="D141" s="57" t="s">
        <v>28</v>
      </c>
      <c r="E141" s="58"/>
      <c r="F141" s="57" t="s">
        <v>204</v>
      </c>
      <c r="G141" s="59">
        <v>41528</v>
      </c>
      <c r="H141" s="60">
        <v>19765.53</v>
      </c>
      <c r="I141" s="61">
        <v>38</v>
      </c>
      <c r="K141" s="30"/>
      <c r="L141" s="30"/>
      <c r="M141" s="28"/>
      <c r="N141" s="28"/>
    </row>
    <row r="142" spans="4:14" ht="25.5" x14ac:dyDescent="0.2">
      <c r="D142" s="57" t="s">
        <v>46</v>
      </c>
      <c r="E142" s="58">
        <v>1</v>
      </c>
      <c r="F142" s="57" t="s">
        <v>204</v>
      </c>
      <c r="G142" s="59">
        <v>41809</v>
      </c>
      <c r="H142" s="60">
        <v>19676.64000000001</v>
      </c>
      <c r="I142" s="61">
        <v>601</v>
      </c>
      <c r="K142" s="30"/>
      <c r="L142" s="30"/>
      <c r="M142" s="28"/>
      <c r="N142" s="28"/>
    </row>
    <row r="143" spans="4:14" ht="25.5" x14ac:dyDescent="0.2">
      <c r="D143" s="57" t="s">
        <v>32</v>
      </c>
      <c r="E143" s="58">
        <v>1</v>
      </c>
      <c r="F143" s="57" t="s">
        <v>204</v>
      </c>
      <c r="G143" s="59">
        <v>41568</v>
      </c>
      <c r="H143" s="60">
        <v>18606.669999999998</v>
      </c>
      <c r="I143" s="61">
        <v>43</v>
      </c>
      <c r="K143" s="30"/>
      <c r="L143" s="30"/>
      <c r="M143" s="28"/>
      <c r="N143" s="28"/>
    </row>
    <row r="144" spans="4:14" ht="25.5" x14ac:dyDescent="0.2">
      <c r="D144" s="57" t="s">
        <v>73</v>
      </c>
      <c r="E144" s="58">
        <v>1</v>
      </c>
      <c r="F144" s="57" t="s">
        <v>204</v>
      </c>
      <c r="G144" s="59">
        <v>42445</v>
      </c>
      <c r="H144" s="60">
        <v>18435.56999999996</v>
      </c>
      <c r="I144" s="61">
        <v>280</v>
      </c>
      <c r="K144" s="30"/>
      <c r="L144" s="30"/>
      <c r="M144" s="28"/>
      <c r="N144" s="28"/>
    </row>
    <row r="145" spans="3:18" x14ac:dyDescent="0.2">
      <c r="D145" s="57" t="s">
        <v>100</v>
      </c>
      <c r="E145" s="58"/>
      <c r="F145" s="57" t="s">
        <v>204</v>
      </c>
      <c r="G145" s="59">
        <v>42516</v>
      </c>
      <c r="H145" s="60">
        <v>17331.490000000002</v>
      </c>
      <c r="I145" s="61">
        <v>119</v>
      </c>
      <c r="K145" s="30"/>
      <c r="L145" s="30"/>
      <c r="M145" s="28"/>
      <c r="N145" s="28"/>
    </row>
    <row r="146" spans="3:18" x14ac:dyDescent="0.2">
      <c r="D146" s="57" t="s">
        <v>171</v>
      </c>
      <c r="E146" s="58"/>
      <c r="F146" s="57" t="s">
        <v>204</v>
      </c>
      <c r="G146" s="59">
        <v>43070</v>
      </c>
      <c r="H146" s="60">
        <v>16482.919999999998</v>
      </c>
      <c r="I146" s="61">
        <v>163</v>
      </c>
      <c r="K146" s="30"/>
      <c r="L146" s="30"/>
      <c r="M146" s="28"/>
      <c r="N146" s="28"/>
    </row>
    <row r="147" spans="3:18" ht="25.5" x14ac:dyDescent="0.2">
      <c r="D147" s="57" t="s">
        <v>135</v>
      </c>
      <c r="E147" s="58"/>
      <c r="F147" s="57" t="s">
        <v>204</v>
      </c>
      <c r="G147" s="59">
        <v>42576</v>
      </c>
      <c r="H147" s="60">
        <v>16323.96</v>
      </c>
      <c r="I147" s="61">
        <v>402</v>
      </c>
      <c r="K147" s="30"/>
      <c r="L147" s="30"/>
      <c r="M147" s="28"/>
      <c r="N147" s="28"/>
    </row>
    <row r="148" spans="3:18" ht="25.5" x14ac:dyDescent="0.2">
      <c r="D148" s="57" t="s">
        <v>59</v>
      </c>
      <c r="E148" s="58"/>
      <c r="F148" s="57" t="s">
        <v>204</v>
      </c>
      <c r="G148" s="59">
        <v>42298</v>
      </c>
      <c r="H148" s="60">
        <v>16225.81000000001</v>
      </c>
      <c r="I148" s="61">
        <v>178</v>
      </c>
      <c r="K148" s="30"/>
      <c r="L148" s="30"/>
      <c r="M148" s="28"/>
      <c r="N148" s="28"/>
    </row>
    <row r="149" spans="3:18" ht="25.5" x14ac:dyDescent="0.2">
      <c r="D149" s="57" t="s">
        <v>31</v>
      </c>
      <c r="E149" s="58"/>
      <c r="F149" s="57" t="s">
        <v>204</v>
      </c>
      <c r="G149" s="59">
        <v>41555</v>
      </c>
      <c r="H149" s="60">
        <v>15809.49</v>
      </c>
      <c r="I149" s="61">
        <v>616</v>
      </c>
      <c r="K149" s="30"/>
      <c r="L149" s="30"/>
      <c r="M149" s="28"/>
      <c r="N149" s="28"/>
    </row>
    <row r="150" spans="3:18" ht="25.5" x14ac:dyDescent="0.2">
      <c r="D150" s="57" t="s">
        <v>105</v>
      </c>
      <c r="E150" s="58"/>
      <c r="F150" s="57" t="s">
        <v>204</v>
      </c>
      <c r="G150" s="59">
        <v>42520</v>
      </c>
      <c r="H150" s="60">
        <v>15700.43</v>
      </c>
      <c r="I150" s="61">
        <v>375</v>
      </c>
      <c r="K150" s="30"/>
      <c r="L150" s="30"/>
      <c r="M150" s="28"/>
      <c r="N150" s="28"/>
    </row>
    <row r="151" spans="3:18" ht="25.5" x14ac:dyDescent="0.2">
      <c r="D151" s="57" t="s">
        <v>104</v>
      </c>
      <c r="E151" s="58">
        <v>1</v>
      </c>
      <c r="F151" s="57" t="s">
        <v>204</v>
      </c>
      <c r="G151" s="59">
        <v>42520</v>
      </c>
      <c r="H151" s="60">
        <v>15344.15</v>
      </c>
      <c r="I151" s="61">
        <v>138</v>
      </c>
      <c r="K151" s="30"/>
      <c r="L151" s="30"/>
      <c r="M151" s="28"/>
      <c r="N151" s="28"/>
    </row>
    <row r="152" spans="3:18" ht="25.5" x14ac:dyDescent="0.2">
      <c r="D152" s="57" t="s">
        <v>61</v>
      </c>
      <c r="E152" s="58"/>
      <c r="F152" s="57" t="s">
        <v>204</v>
      </c>
      <c r="G152" s="59">
        <v>42298</v>
      </c>
      <c r="H152" s="60">
        <v>14684.059999999979</v>
      </c>
      <c r="I152" s="61">
        <v>359</v>
      </c>
      <c r="K152" s="30"/>
      <c r="L152" s="30"/>
      <c r="M152" s="28"/>
      <c r="N152" s="28"/>
    </row>
    <row r="153" spans="3:18" ht="25.5" x14ac:dyDescent="0.2">
      <c r="D153" s="57" t="s">
        <v>92</v>
      </c>
      <c r="E153" s="58">
        <v>1</v>
      </c>
      <c r="F153" s="57" t="s">
        <v>204</v>
      </c>
      <c r="G153" s="59">
        <v>42506</v>
      </c>
      <c r="H153" s="60">
        <v>14458.24</v>
      </c>
      <c r="I153" s="61">
        <v>459</v>
      </c>
      <c r="K153" s="30"/>
      <c r="L153" s="30"/>
      <c r="M153" s="28"/>
      <c r="N153" s="28"/>
    </row>
    <row r="154" spans="3:18" ht="25.5" x14ac:dyDescent="0.2">
      <c r="D154" s="57" t="s">
        <v>129</v>
      </c>
      <c r="E154" s="58"/>
      <c r="F154" s="57" t="s">
        <v>204</v>
      </c>
      <c r="G154" s="59">
        <v>42551</v>
      </c>
      <c r="H154" s="60">
        <v>13856.950000000021</v>
      </c>
      <c r="I154" s="61">
        <v>437</v>
      </c>
      <c r="K154" s="30"/>
      <c r="L154" s="30"/>
      <c r="M154" s="28"/>
      <c r="N154" s="28"/>
    </row>
    <row r="155" spans="3:18" ht="25.5" x14ac:dyDescent="0.2">
      <c r="D155" s="57" t="s">
        <v>22</v>
      </c>
      <c r="E155" s="58"/>
      <c r="F155" s="57" t="s">
        <v>204</v>
      </c>
      <c r="G155" s="59">
        <v>43265</v>
      </c>
      <c r="H155" s="60">
        <v>12311.51</v>
      </c>
      <c r="I155" s="61">
        <v>295</v>
      </c>
      <c r="K155" s="30"/>
      <c r="L155" s="30"/>
      <c r="M155" s="28"/>
      <c r="N155" s="28"/>
    </row>
    <row r="156" spans="3:18" x14ac:dyDescent="0.2">
      <c r="D156" s="57" t="s">
        <v>180</v>
      </c>
      <c r="E156" s="58"/>
      <c r="F156" s="57" t="s">
        <v>204</v>
      </c>
      <c r="G156" s="59">
        <v>43138</v>
      </c>
      <c r="H156" s="60">
        <v>12081.32</v>
      </c>
      <c r="I156" s="61">
        <v>186</v>
      </c>
      <c r="K156" s="30"/>
      <c r="L156" s="30"/>
      <c r="M156" s="28"/>
      <c r="N156" s="28"/>
    </row>
    <row r="157" spans="3:18" ht="25.5" x14ac:dyDescent="0.2">
      <c r="D157" s="57" t="s">
        <v>93</v>
      </c>
      <c r="E157" s="58"/>
      <c r="F157" s="57" t="s">
        <v>204</v>
      </c>
      <c r="G157" s="59">
        <v>42506</v>
      </c>
      <c r="H157" s="60">
        <v>12074.71</v>
      </c>
      <c r="I157" s="61">
        <v>140</v>
      </c>
      <c r="K157" s="30"/>
      <c r="L157" s="30"/>
      <c r="M157" s="28"/>
      <c r="N157" s="28"/>
    </row>
    <row r="158" spans="3:18" ht="25.5" x14ac:dyDescent="0.2">
      <c r="D158" s="57" t="s">
        <v>97</v>
      </c>
      <c r="E158" s="58"/>
      <c r="F158" s="57" t="s">
        <v>204</v>
      </c>
      <c r="G158" s="59">
        <v>42514</v>
      </c>
      <c r="H158" s="60">
        <v>10510.92</v>
      </c>
      <c r="I158" s="61">
        <v>13</v>
      </c>
      <c r="K158" s="30"/>
      <c r="L158" s="30"/>
      <c r="M158" s="28"/>
      <c r="N158" s="28"/>
    </row>
    <row r="159" spans="3:18" s="21" customFormat="1" ht="25.5" x14ac:dyDescent="0.2">
      <c r="C159" s="1"/>
      <c r="D159" s="57" t="s">
        <v>35</v>
      </c>
      <c r="E159" s="58"/>
      <c r="F159" s="57" t="s">
        <v>204</v>
      </c>
      <c r="G159" s="59">
        <v>41738</v>
      </c>
      <c r="H159" s="60">
        <v>9912.1600000001254</v>
      </c>
      <c r="I159" s="61">
        <v>1166</v>
      </c>
      <c r="J159" s="1"/>
      <c r="K159" s="30"/>
      <c r="L159" s="30"/>
      <c r="M159" s="29"/>
      <c r="N159" s="29"/>
      <c r="O159" s="1"/>
      <c r="P159" s="1"/>
      <c r="R159" s="1"/>
    </row>
    <row r="160" spans="3:18" ht="25.5" x14ac:dyDescent="0.2">
      <c r="D160" s="57" t="s">
        <v>214</v>
      </c>
      <c r="E160" s="58">
        <v>1</v>
      </c>
      <c r="F160" s="57" t="s">
        <v>204</v>
      </c>
      <c r="G160" s="59">
        <v>43741</v>
      </c>
      <c r="H160" s="60">
        <v>9571.0699999999979</v>
      </c>
      <c r="I160" s="61">
        <v>59</v>
      </c>
      <c r="K160" s="30"/>
      <c r="L160" s="30"/>
      <c r="M160" s="28"/>
      <c r="N160" s="28"/>
    </row>
    <row r="161" spans="4:14" ht="25.5" x14ac:dyDescent="0.2">
      <c r="D161" s="57" t="s">
        <v>63</v>
      </c>
      <c r="E161" s="58"/>
      <c r="F161" s="57" t="s">
        <v>204</v>
      </c>
      <c r="G161" s="59">
        <v>42298</v>
      </c>
      <c r="H161" s="60">
        <v>9351.630000000001</v>
      </c>
      <c r="I161" s="61">
        <v>183</v>
      </c>
      <c r="K161" s="30"/>
      <c r="L161" s="30"/>
      <c r="M161" s="28"/>
      <c r="N161" s="28"/>
    </row>
    <row r="162" spans="4:14" ht="25.5" x14ac:dyDescent="0.2">
      <c r="D162" s="57" t="s">
        <v>211</v>
      </c>
      <c r="E162" s="58"/>
      <c r="F162" s="57" t="s">
        <v>204</v>
      </c>
      <c r="G162" s="59">
        <v>43851</v>
      </c>
      <c r="H162" s="60">
        <v>9256.7700000000023</v>
      </c>
      <c r="I162" s="61">
        <v>56</v>
      </c>
      <c r="K162" s="30"/>
      <c r="L162" s="30"/>
      <c r="M162" s="28"/>
      <c r="N162" s="28"/>
    </row>
    <row r="163" spans="4:14" ht="25.5" x14ac:dyDescent="0.2">
      <c r="D163" s="57" t="s">
        <v>51</v>
      </c>
      <c r="E163" s="58"/>
      <c r="F163" s="57" t="s">
        <v>204</v>
      </c>
      <c r="G163" s="59">
        <v>41975</v>
      </c>
      <c r="H163" s="60">
        <v>8780.4799999999959</v>
      </c>
      <c r="I163" s="61">
        <v>167</v>
      </c>
      <c r="K163" s="30"/>
      <c r="L163" s="30"/>
      <c r="M163" s="28"/>
      <c r="N163" s="28"/>
    </row>
    <row r="164" spans="4:14" ht="25.5" x14ac:dyDescent="0.2">
      <c r="D164" s="57" t="s">
        <v>36</v>
      </c>
      <c r="E164" s="58"/>
      <c r="F164" s="57" t="s">
        <v>204</v>
      </c>
      <c r="G164" s="59">
        <v>41738</v>
      </c>
      <c r="H164" s="60">
        <v>7727.2900000000009</v>
      </c>
      <c r="I164" s="61">
        <v>86</v>
      </c>
      <c r="K164" s="30"/>
      <c r="L164" s="30"/>
      <c r="M164" s="28"/>
      <c r="N164" s="28"/>
    </row>
    <row r="165" spans="4:14" ht="25.5" x14ac:dyDescent="0.2">
      <c r="D165" s="57" t="s">
        <v>153</v>
      </c>
      <c r="E165" s="58">
        <v>1</v>
      </c>
      <c r="F165" s="57" t="s">
        <v>204</v>
      </c>
      <c r="G165" s="59">
        <v>42762</v>
      </c>
      <c r="H165" s="60">
        <v>7470</v>
      </c>
      <c r="I165" s="61">
        <v>8</v>
      </c>
      <c r="K165" s="30"/>
      <c r="L165" s="30"/>
      <c r="M165" s="28"/>
      <c r="N165" s="28"/>
    </row>
    <row r="166" spans="4:14" ht="25.5" x14ac:dyDescent="0.2">
      <c r="D166" s="57" t="s">
        <v>130</v>
      </c>
      <c r="E166" s="58"/>
      <c r="F166" s="57" t="s">
        <v>204</v>
      </c>
      <c r="G166" s="59">
        <v>42551</v>
      </c>
      <c r="H166" s="60">
        <v>7183.5399999999991</v>
      </c>
      <c r="I166" s="61">
        <v>79</v>
      </c>
      <c r="K166" s="30"/>
      <c r="L166" s="30"/>
      <c r="M166" s="28"/>
      <c r="N166" s="28"/>
    </row>
    <row r="167" spans="4:14" x14ac:dyDescent="0.2">
      <c r="D167" s="57" t="s">
        <v>187</v>
      </c>
      <c r="E167" s="58"/>
      <c r="F167" s="57" t="s">
        <v>204</v>
      </c>
      <c r="G167" s="59">
        <v>43341</v>
      </c>
      <c r="H167" s="60">
        <v>7122.0100000000039</v>
      </c>
      <c r="I167" s="61">
        <v>331</v>
      </c>
      <c r="K167" s="30"/>
      <c r="L167" s="30"/>
      <c r="M167" s="28"/>
      <c r="N167" s="28"/>
    </row>
    <row r="168" spans="4:14" ht="25.5" x14ac:dyDescent="0.2">
      <c r="D168" s="57" t="s">
        <v>50</v>
      </c>
      <c r="E168" s="58"/>
      <c r="F168" s="57" t="s">
        <v>204</v>
      </c>
      <c r="G168" s="59">
        <v>41887</v>
      </c>
      <c r="H168" s="60">
        <v>6950.64</v>
      </c>
      <c r="I168" s="61">
        <v>8</v>
      </c>
      <c r="K168" s="30"/>
      <c r="L168" s="30"/>
      <c r="M168" s="28"/>
      <c r="N168" s="28"/>
    </row>
    <row r="169" spans="4:14" ht="25.5" x14ac:dyDescent="0.2">
      <c r="D169" s="57" t="s">
        <v>110</v>
      </c>
      <c r="E169" s="58"/>
      <c r="F169" s="57" t="s">
        <v>204</v>
      </c>
      <c r="G169" s="59">
        <v>42535</v>
      </c>
      <c r="H169" s="60">
        <v>6789.7499999999991</v>
      </c>
      <c r="I169" s="61">
        <v>98</v>
      </c>
      <c r="K169" s="30"/>
      <c r="L169" s="30"/>
      <c r="M169" s="28"/>
      <c r="N169" s="28"/>
    </row>
    <row r="170" spans="4:14" ht="25.5" x14ac:dyDescent="0.2">
      <c r="D170" s="57" t="s">
        <v>48</v>
      </c>
      <c r="E170" s="58"/>
      <c r="F170" s="57" t="s">
        <v>204</v>
      </c>
      <c r="G170" s="59">
        <v>41857</v>
      </c>
      <c r="H170" s="60">
        <v>6789.0900000000029</v>
      </c>
      <c r="I170" s="61">
        <v>106</v>
      </c>
      <c r="K170" s="30"/>
      <c r="L170" s="30"/>
      <c r="M170" s="28"/>
      <c r="N170" s="28"/>
    </row>
    <row r="171" spans="4:14" ht="25.5" x14ac:dyDescent="0.2">
      <c r="D171" s="57" t="s">
        <v>107</v>
      </c>
      <c r="E171" s="58"/>
      <c r="F171" s="57" t="s">
        <v>204</v>
      </c>
      <c r="G171" s="59">
        <v>42520</v>
      </c>
      <c r="H171" s="60">
        <v>6584.07</v>
      </c>
      <c r="I171" s="61">
        <v>231</v>
      </c>
      <c r="K171" s="30"/>
      <c r="L171" s="30"/>
      <c r="M171" s="28"/>
      <c r="N171" s="28"/>
    </row>
    <row r="172" spans="4:14" ht="25.5" x14ac:dyDescent="0.2">
      <c r="D172" s="57" t="s">
        <v>45</v>
      </c>
      <c r="E172" s="58"/>
      <c r="F172" s="57" t="s">
        <v>204</v>
      </c>
      <c r="G172" s="59">
        <v>41809</v>
      </c>
      <c r="H172" s="60">
        <v>6570.9699999999984</v>
      </c>
      <c r="I172" s="61">
        <v>20</v>
      </c>
      <c r="K172" s="30"/>
      <c r="L172" s="30"/>
      <c r="M172" s="28"/>
      <c r="N172" s="28"/>
    </row>
    <row r="173" spans="4:14" ht="25.5" x14ac:dyDescent="0.2">
      <c r="D173" s="57" t="s">
        <v>96</v>
      </c>
      <c r="E173" s="58"/>
      <c r="F173" s="57" t="s">
        <v>204</v>
      </c>
      <c r="G173" s="59">
        <v>42507</v>
      </c>
      <c r="H173" s="60">
        <v>6560.1300000000128</v>
      </c>
      <c r="I173" s="61">
        <v>196</v>
      </c>
      <c r="K173" s="30"/>
      <c r="L173" s="30"/>
      <c r="M173" s="28"/>
      <c r="N173" s="28"/>
    </row>
    <row r="174" spans="4:14" ht="25.5" x14ac:dyDescent="0.2">
      <c r="D174" s="57" t="s">
        <v>203</v>
      </c>
      <c r="E174" s="58"/>
      <c r="F174" s="57" t="s">
        <v>204</v>
      </c>
      <c r="G174" s="59">
        <v>43615</v>
      </c>
      <c r="H174" s="60">
        <v>6286.78</v>
      </c>
      <c r="I174" s="61">
        <v>7</v>
      </c>
      <c r="K174" s="30"/>
      <c r="L174" s="30"/>
      <c r="M174" s="28"/>
      <c r="N174" s="28"/>
    </row>
    <row r="175" spans="4:14" ht="25.5" x14ac:dyDescent="0.2">
      <c r="D175" s="57" t="s">
        <v>210</v>
      </c>
      <c r="E175" s="58">
        <v>1</v>
      </c>
      <c r="F175" s="57" t="s">
        <v>204</v>
      </c>
      <c r="G175" s="59">
        <v>43851</v>
      </c>
      <c r="H175" s="60">
        <v>6100.029999999997</v>
      </c>
      <c r="I175" s="61">
        <v>101</v>
      </c>
      <c r="K175" s="31"/>
      <c r="L175" s="30"/>
      <c r="M175" s="28"/>
      <c r="N175" s="28"/>
    </row>
    <row r="176" spans="4:14" ht="25.5" x14ac:dyDescent="0.2">
      <c r="D176" s="57" t="s">
        <v>124</v>
      </c>
      <c r="E176" s="58"/>
      <c r="F176" s="57" t="s">
        <v>204</v>
      </c>
      <c r="G176" s="59">
        <v>42550</v>
      </c>
      <c r="H176" s="60">
        <v>6045.2400000000016</v>
      </c>
      <c r="I176" s="61">
        <v>92</v>
      </c>
      <c r="K176" s="30"/>
      <c r="L176" s="30"/>
      <c r="M176" s="28"/>
      <c r="N176" s="28"/>
    </row>
    <row r="177" spans="4:14" ht="25.5" x14ac:dyDescent="0.2">
      <c r="D177" s="57" t="s">
        <v>149</v>
      </c>
      <c r="E177" s="58"/>
      <c r="F177" s="57" t="s">
        <v>204</v>
      </c>
      <c r="G177" s="59">
        <v>42733</v>
      </c>
      <c r="H177" s="60">
        <v>5062.7400000000007</v>
      </c>
      <c r="I177" s="61">
        <v>354</v>
      </c>
      <c r="K177" s="30"/>
      <c r="L177" s="30"/>
      <c r="M177" s="28"/>
      <c r="N177" s="28"/>
    </row>
    <row r="178" spans="4:14" x14ac:dyDescent="0.2">
      <c r="D178" s="57" t="s">
        <v>179</v>
      </c>
      <c r="E178" s="58">
        <v>1</v>
      </c>
      <c r="F178" s="57" t="s">
        <v>204</v>
      </c>
      <c r="G178" s="59">
        <v>43138</v>
      </c>
      <c r="H178" s="60">
        <v>4488.68</v>
      </c>
      <c r="I178" s="61">
        <v>5</v>
      </c>
      <c r="K178" s="30"/>
      <c r="L178" s="30"/>
      <c r="M178" s="28"/>
      <c r="N178" s="28"/>
    </row>
    <row r="179" spans="4:14" x14ac:dyDescent="0.2">
      <c r="D179" s="57" t="s">
        <v>150</v>
      </c>
      <c r="E179" s="58"/>
      <c r="F179" s="57" t="s">
        <v>204</v>
      </c>
      <c r="G179" s="59">
        <v>42733</v>
      </c>
      <c r="H179" s="60">
        <v>4118.3100000000004</v>
      </c>
      <c r="I179" s="61">
        <v>13</v>
      </c>
      <c r="K179" s="30"/>
      <c r="L179" s="30"/>
      <c r="M179" s="28"/>
      <c r="N179" s="28"/>
    </row>
    <row r="180" spans="4:14" ht="25.5" x14ac:dyDescent="0.2">
      <c r="D180" s="57" t="s">
        <v>106</v>
      </c>
      <c r="E180" s="58"/>
      <c r="F180" s="57" t="s">
        <v>204</v>
      </c>
      <c r="G180" s="59">
        <v>42520</v>
      </c>
      <c r="H180" s="60">
        <v>4013.2799999999929</v>
      </c>
      <c r="I180" s="61">
        <v>126</v>
      </c>
      <c r="K180" s="30"/>
      <c r="L180" s="30"/>
      <c r="M180" s="28"/>
      <c r="N180" s="28"/>
    </row>
    <row r="181" spans="4:14" ht="25.5" x14ac:dyDescent="0.2">
      <c r="D181" s="57" t="s">
        <v>138</v>
      </c>
      <c r="E181" s="58">
        <v>1</v>
      </c>
      <c r="F181" s="57" t="s">
        <v>204</v>
      </c>
      <c r="G181" s="59">
        <v>42643</v>
      </c>
      <c r="H181" s="60">
        <v>3899.72</v>
      </c>
      <c r="I181" s="61">
        <v>6</v>
      </c>
      <c r="K181" s="30"/>
      <c r="L181" s="30"/>
      <c r="M181" s="28"/>
      <c r="N181" s="28"/>
    </row>
    <row r="182" spans="4:14" x14ac:dyDescent="0.2">
      <c r="D182" s="57" t="s">
        <v>95</v>
      </c>
      <c r="E182" s="58">
        <v>1</v>
      </c>
      <c r="F182" s="57" t="s">
        <v>204</v>
      </c>
      <c r="G182" s="59">
        <v>42507</v>
      </c>
      <c r="H182" s="60">
        <v>3759.59</v>
      </c>
      <c r="I182" s="61">
        <v>11</v>
      </c>
      <c r="K182" s="30"/>
      <c r="L182" s="30"/>
      <c r="M182" s="28"/>
      <c r="N182" s="28"/>
    </row>
    <row r="183" spans="4:14" ht="25.5" x14ac:dyDescent="0.2">
      <c r="D183" s="57" t="s">
        <v>98</v>
      </c>
      <c r="E183" s="58"/>
      <c r="F183" s="57" t="s">
        <v>204</v>
      </c>
      <c r="G183" s="59">
        <v>42514</v>
      </c>
      <c r="H183" s="60">
        <v>3200</v>
      </c>
      <c r="I183" s="61">
        <v>10</v>
      </c>
      <c r="K183" s="30"/>
      <c r="L183" s="30"/>
      <c r="M183" s="28"/>
      <c r="N183" s="28"/>
    </row>
    <row r="184" spans="4:14" ht="25.5" x14ac:dyDescent="0.2">
      <c r="D184" s="57" t="s">
        <v>131</v>
      </c>
      <c r="E184" s="58">
        <v>1</v>
      </c>
      <c r="F184" s="57" t="s">
        <v>204</v>
      </c>
      <c r="G184" s="59">
        <v>42551</v>
      </c>
      <c r="H184" s="60">
        <v>3097.33</v>
      </c>
      <c r="I184" s="61">
        <v>36</v>
      </c>
      <c r="K184" s="30"/>
      <c r="L184" s="30"/>
      <c r="M184" s="28"/>
      <c r="N184" s="28"/>
    </row>
    <row r="185" spans="4:14" ht="25.5" x14ac:dyDescent="0.2">
      <c r="D185" s="57" t="s">
        <v>209</v>
      </c>
      <c r="E185" s="58">
        <v>1</v>
      </c>
      <c r="F185" s="57" t="s">
        <v>204</v>
      </c>
      <c r="G185" s="59">
        <v>43810</v>
      </c>
      <c r="H185" s="60">
        <v>3042.82</v>
      </c>
      <c r="I185" s="61">
        <v>21</v>
      </c>
      <c r="K185" s="30"/>
      <c r="L185" s="30"/>
      <c r="M185" s="28"/>
      <c r="N185" s="28"/>
    </row>
    <row r="186" spans="4:14" ht="25.5" x14ac:dyDescent="0.2">
      <c r="D186" s="57" t="s">
        <v>62</v>
      </c>
      <c r="E186" s="58">
        <v>1</v>
      </c>
      <c r="F186" s="57" t="s">
        <v>204</v>
      </c>
      <c r="G186" s="59">
        <v>42298</v>
      </c>
      <c r="H186" s="60">
        <v>2942.82</v>
      </c>
      <c r="I186" s="61">
        <v>8</v>
      </c>
      <c r="K186" s="30"/>
      <c r="L186" s="30"/>
      <c r="M186" s="28"/>
      <c r="N186" s="28"/>
    </row>
    <row r="187" spans="4:14" x14ac:dyDescent="0.2">
      <c r="D187" s="57" t="s">
        <v>156</v>
      </c>
      <c r="E187" s="58"/>
      <c r="F187" s="57" t="s">
        <v>204</v>
      </c>
      <c r="G187" s="59">
        <v>42832</v>
      </c>
      <c r="H187" s="60">
        <v>2917.26</v>
      </c>
      <c r="I187" s="61">
        <v>77</v>
      </c>
      <c r="J187" s="5"/>
      <c r="K187" s="30"/>
      <c r="L187" s="30"/>
    </row>
    <row r="188" spans="4:14" ht="25.5" x14ac:dyDescent="0.2">
      <c r="D188" s="57" t="s">
        <v>54</v>
      </c>
      <c r="E188" s="58">
        <v>1</v>
      </c>
      <c r="F188" s="57" t="s">
        <v>204</v>
      </c>
      <c r="G188" s="59">
        <v>42094</v>
      </c>
      <c r="H188" s="60">
        <v>2640.34</v>
      </c>
      <c r="I188" s="61">
        <v>7</v>
      </c>
      <c r="J188" s="5"/>
      <c r="K188" s="30"/>
      <c r="L188" s="30"/>
    </row>
    <row r="189" spans="4:14" ht="25.5" x14ac:dyDescent="0.2">
      <c r="D189" s="57" t="s">
        <v>84</v>
      </c>
      <c r="E189" s="58"/>
      <c r="F189" s="57" t="s">
        <v>204</v>
      </c>
      <c r="G189" s="59">
        <v>42453</v>
      </c>
      <c r="H189" s="60">
        <v>2446.61</v>
      </c>
      <c r="I189" s="61">
        <v>70</v>
      </c>
      <c r="J189" s="5"/>
      <c r="K189" s="30"/>
      <c r="L189" s="30"/>
    </row>
    <row r="190" spans="4:14" ht="25.5" x14ac:dyDescent="0.2">
      <c r="D190" s="57" t="s">
        <v>81</v>
      </c>
      <c r="E190" s="58"/>
      <c r="F190" s="57" t="s">
        <v>204</v>
      </c>
      <c r="G190" s="59">
        <v>42451</v>
      </c>
      <c r="H190" s="60">
        <v>2240.4699999999998</v>
      </c>
      <c r="I190" s="61">
        <v>51</v>
      </c>
      <c r="J190" s="5"/>
      <c r="K190" s="30"/>
      <c r="L190" s="30"/>
    </row>
    <row r="191" spans="4:14" ht="25.5" x14ac:dyDescent="0.2">
      <c r="D191" s="57" t="s">
        <v>94</v>
      </c>
      <c r="E191" s="58"/>
      <c r="F191" s="57" t="s">
        <v>204</v>
      </c>
      <c r="G191" s="59">
        <v>42506</v>
      </c>
      <c r="H191" s="60">
        <v>2138.69</v>
      </c>
      <c r="I191" s="61">
        <v>85</v>
      </c>
      <c r="J191" s="5"/>
      <c r="K191" s="30"/>
      <c r="L191" s="30"/>
    </row>
    <row r="192" spans="4:14" x14ac:dyDescent="0.2">
      <c r="D192" s="57" t="s">
        <v>164</v>
      </c>
      <c r="E192" s="58">
        <v>1</v>
      </c>
      <c r="F192" s="57" t="s">
        <v>204</v>
      </c>
      <c r="G192" s="59">
        <v>42957</v>
      </c>
      <c r="H192" s="60">
        <v>2061.39</v>
      </c>
      <c r="I192" s="61">
        <v>3</v>
      </c>
      <c r="J192" s="5"/>
      <c r="K192" s="30"/>
      <c r="L192" s="30"/>
    </row>
    <row r="193" spans="3:12" ht="25.5" x14ac:dyDescent="0.2">
      <c r="D193" s="57" t="s">
        <v>148</v>
      </c>
      <c r="E193" s="58">
        <v>1</v>
      </c>
      <c r="F193" s="57" t="s">
        <v>204</v>
      </c>
      <c r="G193" s="59">
        <v>42733</v>
      </c>
      <c r="H193" s="60">
        <v>1930.89</v>
      </c>
      <c r="I193" s="61">
        <v>78</v>
      </c>
      <c r="J193" s="5"/>
      <c r="K193" s="30"/>
      <c r="L193" s="30"/>
    </row>
    <row r="194" spans="3:12" ht="25.5" x14ac:dyDescent="0.2">
      <c r="D194" s="57" t="s">
        <v>65</v>
      </c>
      <c r="E194" s="58"/>
      <c r="F194" s="57" t="s">
        <v>204</v>
      </c>
      <c r="G194" s="59">
        <v>42298</v>
      </c>
      <c r="H194" s="60">
        <v>1402.01</v>
      </c>
      <c r="I194" s="61">
        <v>2</v>
      </c>
      <c r="J194" s="5"/>
      <c r="K194" s="30"/>
      <c r="L194" s="30"/>
    </row>
    <row r="195" spans="3:12" ht="25.5" x14ac:dyDescent="0.2">
      <c r="D195" s="57" t="s">
        <v>41</v>
      </c>
      <c r="E195" s="58">
        <v>1</v>
      </c>
      <c r="F195" s="57" t="s">
        <v>204</v>
      </c>
      <c r="G195" s="59">
        <v>41779</v>
      </c>
      <c r="H195" s="60">
        <v>1319.3</v>
      </c>
      <c r="I195" s="61">
        <v>61</v>
      </c>
      <c r="J195" s="5"/>
      <c r="K195" s="30"/>
      <c r="L195" s="30"/>
    </row>
    <row r="196" spans="3:12" ht="25.5" x14ac:dyDescent="0.2">
      <c r="D196" s="57" t="s">
        <v>111</v>
      </c>
      <c r="E196" s="58"/>
      <c r="F196" s="57" t="s">
        <v>204</v>
      </c>
      <c r="G196" s="59">
        <v>42535</v>
      </c>
      <c r="H196" s="60">
        <v>1145.96</v>
      </c>
      <c r="I196" s="61">
        <v>54</v>
      </c>
      <c r="J196" s="5"/>
      <c r="K196" s="30"/>
      <c r="L196" s="30"/>
    </row>
    <row r="197" spans="3:12" ht="25.5" x14ac:dyDescent="0.2">
      <c r="D197" s="57" t="s">
        <v>64</v>
      </c>
      <c r="E197" s="58"/>
      <c r="F197" s="57" t="s">
        <v>204</v>
      </c>
      <c r="G197" s="59">
        <v>42298</v>
      </c>
      <c r="H197" s="60">
        <v>1131.56</v>
      </c>
      <c r="I197" s="61">
        <v>109</v>
      </c>
      <c r="J197" s="5"/>
      <c r="K197" s="30"/>
      <c r="L197" s="30"/>
    </row>
    <row r="198" spans="3:12" ht="25.5" x14ac:dyDescent="0.2">
      <c r="D198" s="57" t="s">
        <v>154</v>
      </c>
      <c r="E198" s="58"/>
      <c r="F198" s="57" t="s">
        <v>204</v>
      </c>
      <c r="G198" s="59">
        <v>42774</v>
      </c>
      <c r="H198" s="60">
        <v>1000</v>
      </c>
      <c r="I198" s="61">
        <v>1</v>
      </c>
      <c r="J198" s="5"/>
      <c r="K198" s="30"/>
      <c r="L198" s="30"/>
    </row>
    <row r="199" spans="3:12" ht="25.5" x14ac:dyDescent="0.2">
      <c r="D199" s="57" t="s">
        <v>215</v>
      </c>
      <c r="E199" s="58"/>
      <c r="F199" s="57" t="s">
        <v>204</v>
      </c>
      <c r="G199" s="59">
        <v>43755</v>
      </c>
      <c r="H199" s="60">
        <v>1000</v>
      </c>
      <c r="I199" s="61">
        <v>1</v>
      </c>
      <c r="J199" s="5"/>
      <c r="K199" s="30"/>
      <c r="L199" s="30"/>
    </row>
    <row r="200" spans="3:12" ht="25.5" x14ac:dyDescent="0.2">
      <c r="D200" s="57" t="s">
        <v>217</v>
      </c>
      <c r="E200" s="58"/>
      <c r="F200" s="57" t="s">
        <v>204</v>
      </c>
      <c r="G200" s="59">
        <v>44035</v>
      </c>
      <c r="H200" s="60">
        <v>674.83999999999992</v>
      </c>
      <c r="I200" s="61">
        <v>4</v>
      </c>
      <c r="J200" s="5"/>
      <c r="K200" s="30"/>
      <c r="L200" s="30"/>
    </row>
    <row r="201" spans="3:12" ht="25.5" x14ac:dyDescent="0.2">
      <c r="D201" s="57" t="s">
        <v>112</v>
      </c>
      <c r="E201" s="58"/>
      <c r="F201" s="57" t="s">
        <v>204</v>
      </c>
      <c r="G201" s="59">
        <v>42535</v>
      </c>
      <c r="H201" s="60">
        <v>433.76</v>
      </c>
      <c r="I201" s="61">
        <v>6</v>
      </c>
      <c r="J201" s="5"/>
      <c r="K201" s="30"/>
      <c r="L201" s="30"/>
    </row>
    <row r="202" spans="3:12" ht="25.5" x14ac:dyDescent="0.2">
      <c r="C202" s="6"/>
      <c r="D202" s="62" t="s">
        <v>85</v>
      </c>
      <c r="E202" s="63"/>
      <c r="F202" s="62" t="s">
        <v>204</v>
      </c>
      <c r="G202" s="64">
        <v>42453</v>
      </c>
      <c r="H202" s="65">
        <v>370</v>
      </c>
      <c r="I202" s="66">
        <v>2</v>
      </c>
      <c r="J202" s="14"/>
      <c r="K202" s="30"/>
      <c r="L202" s="30"/>
    </row>
    <row r="203" spans="3:12" hidden="1" x14ac:dyDescent="0.2">
      <c r="K203" s="21"/>
      <c r="L203" s="21"/>
    </row>
    <row r="204" spans="3:12" x14ac:dyDescent="0.2">
      <c r="D204" s="67" t="s">
        <v>212</v>
      </c>
      <c r="E204" s="68"/>
      <c r="F204" s="67"/>
      <c r="G204" s="69"/>
      <c r="H204" s="70">
        <f>SUM(H9:H203)</f>
        <v>54455640.499999724</v>
      </c>
      <c r="I204" s="71">
        <f>SUM(I9:I203)</f>
        <v>452795</v>
      </c>
      <c r="K204" s="21"/>
      <c r="L204" s="21"/>
    </row>
    <row r="205" spans="3:12" x14ac:dyDescent="0.2">
      <c r="D205"/>
      <c r="E205" s="38"/>
      <c r="F205"/>
      <c r="G205" s="37"/>
      <c r="H205" s="35"/>
      <c r="I205" s="36"/>
      <c r="K205" s="21"/>
      <c r="L205" s="21"/>
    </row>
    <row r="206" spans="3:12" x14ac:dyDescent="0.2">
      <c r="D206" s="6" t="s">
        <v>4</v>
      </c>
      <c r="E206" s="27"/>
      <c r="H206" s="5"/>
      <c r="I206" s="5"/>
    </row>
    <row r="207" spans="3:12" x14ac:dyDescent="0.2">
      <c r="D207" s="20" t="s">
        <v>195</v>
      </c>
      <c r="E207" s="26"/>
    </row>
    <row r="208" spans="3:12" x14ac:dyDescent="0.2">
      <c r="D208" s="6" t="s">
        <v>14</v>
      </c>
      <c r="E208" s="27"/>
    </row>
  </sheetData>
  <autoFilter ref="D8:I202">
    <sortState ref="D9:I192">
      <sortCondition ref="G8:G192"/>
    </sortState>
  </autoFilter>
  <sortState ref="D9:I202">
    <sortCondition ref="G9:G202"/>
  </sortState>
  <dataConsolidate/>
  <customSheetViews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4">
    <mergeCell ref="C2:J2"/>
    <mergeCell ref="C3:J3"/>
    <mergeCell ref="C4:J4"/>
    <mergeCell ref="C5:J5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14.7109375" style="1" bestFit="1" customWidth="1"/>
    <col min="5" max="5" width="14.140625" style="43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14.28515625" style="1" bestFit="1" customWidth="1"/>
    <col min="12" max="12" width="13.7109375" style="1" customWidth="1"/>
    <col min="13" max="13" width="15.140625" style="1" bestFit="1" customWidth="1"/>
    <col min="14" max="14" width="11.5703125" style="1"/>
    <col min="15" max="15" width="20.5703125" style="1" bestFit="1" customWidth="1"/>
    <col min="16" max="16384" width="11.5703125" style="1"/>
  </cols>
  <sheetData>
    <row r="1" spans="4:5" x14ac:dyDescent="0.2">
      <c r="E1" s="1"/>
    </row>
    <row r="2" spans="4:5" x14ac:dyDescent="0.2">
      <c r="D2" s="6"/>
      <c r="E2" s="44"/>
    </row>
    <row r="3" spans="4:5" x14ac:dyDescent="0.2">
      <c r="D3" s="6"/>
      <c r="E3" s="44"/>
    </row>
    <row r="4" spans="4:5" x14ac:dyDescent="0.2">
      <c r="D4" s="6"/>
      <c r="E4" s="44"/>
    </row>
    <row r="5" spans="4:5" x14ac:dyDescent="0.2">
      <c r="D5" s="6"/>
      <c r="E5" s="44"/>
    </row>
    <row r="6" spans="4:5" x14ac:dyDescent="0.2">
      <c r="D6" s="6"/>
      <c r="E6" s="44"/>
    </row>
    <row r="7" spans="4:5" x14ac:dyDescent="0.2">
      <c r="D7" s="6"/>
      <c r="E7" s="44"/>
    </row>
    <row r="8" spans="4:5" x14ac:dyDescent="0.2">
      <c r="D8" s="6"/>
      <c r="E8" s="44"/>
    </row>
    <row r="9" spans="4:5" x14ac:dyDescent="0.2">
      <c r="D9" s="6"/>
      <c r="E9" s="44"/>
    </row>
    <row r="23" spans="1:18" x14ac:dyDescent="0.2">
      <c r="B23" s="6" t="s">
        <v>4</v>
      </c>
      <c r="C23" s="44"/>
      <c r="E23" s="1"/>
    </row>
    <row r="24" spans="1:18" x14ac:dyDescent="0.2">
      <c r="B24" s="79" t="s">
        <v>590</v>
      </c>
      <c r="C24" s="79"/>
      <c r="D24" s="79"/>
      <c r="E24" s="79"/>
      <c r="F24" s="79"/>
      <c r="G24" s="79"/>
    </row>
    <row r="25" spans="1:18" x14ac:dyDescent="0.2">
      <c r="B25" s="6" t="s">
        <v>14</v>
      </c>
      <c r="C25" s="44"/>
      <c r="E25" s="1"/>
    </row>
    <row r="27" spans="1:18" ht="15" x14ac:dyDescent="0.25">
      <c r="A27" t="s">
        <v>231</v>
      </c>
      <c r="B27" t="s">
        <v>232</v>
      </c>
      <c r="C27" t="s">
        <v>233</v>
      </c>
      <c r="D27" s="45" t="s">
        <v>234</v>
      </c>
      <c r="E27" s="45" t="s">
        <v>235</v>
      </c>
      <c r="F27" s="45" t="s">
        <v>236</v>
      </c>
      <c r="G27" s="4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46" t="s">
        <v>243</v>
      </c>
      <c r="O27" t="s">
        <v>244</v>
      </c>
      <c r="P27" s="47" t="s">
        <v>245</v>
      </c>
      <c r="Q27" s="47" t="s">
        <v>246</v>
      </c>
      <c r="R27" s="47" t="s">
        <v>247</v>
      </c>
    </row>
    <row r="28" spans="1:18" x14ac:dyDescent="0.2">
      <c r="A28" t="s">
        <v>248</v>
      </c>
      <c r="B28" t="s">
        <v>21</v>
      </c>
      <c r="C28" t="s">
        <v>249</v>
      </c>
      <c r="D28" s="48">
        <v>42453</v>
      </c>
      <c r="E28" s="49">
        <f>YEAR(D28)</f>
        <v>2016</v>
      </c>
      <c r="F28" s="50">
        <f>MONTH(D28)</f>
        <v>3</v>
      </c>
      <c r="G28" s="45" t="str">
        <f>CONCATENATE(E28,-F28)</f>
        <v>2016-3</v>
      </c>
      <c r="H28" t="s">
        <v>222</v>
      </c>
      <c r="I28" s="45" t="s">
        <v>250</v>
      </c>
      <c r="J28" s="45">
        <v>43608</v>
      </c>
      <c r="K28" s="45">
        <v>43614</v>
      </c>
      <c r="L28">
        <v>108111.32</v>
      </c>
      <c r="M28" s="51">
        <v>24563.38</v>
      </c>
      <c r="N28" s="4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2">
      <c r="A29" t="s">
        <v>251</v>
      </c>
      <c r="B29" t="s">
        <v>94</v>
      </c>
      <c r="C29" t="s">
        <v>249</v>
      </c>
      <c r="D29" s="48">
        <v>42506</v>
      </c>
      <c r="E29" s="49">
        <f t="shared" ref="E29:E92" si="0">YEAR(D29)</f>
        <v>2016</v>
      </c>
      <c r="F29" s="50">
        <f t="shared" ref="F29:F92" si="1">MONTH(D29)</f>
        <v>5</v>
      </c>
      <c r="G29" s="45" t="str">
        <f t="shared" ref="G29:G92" si="2">CONCATENATE(E29,-F29)</f>
        <v>2016-5</v>
      </c>
      <c r="H29" t="s">
        <v>222</v>
      </c>
      <c r="I29" s="45" t="s">
        <v>252</v>
      </c>
      <c r="J29" s="45">
        <v>43326</v>
      </c>
      <c r="K29" s="45">
        <v>43339</v>
      </c>
      <c r="L29">
        <v>5859.1600000000053</v>
      </c>
      <c r="M29" s="51">
        <v>2138.69</v>
      </c>
      <c r="N29" s="4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2">
      <c r="A30" t="s">
        <v>253</v>
      </c>
      <c r="B30" t="s">
        <v>95</v>
      </c>
      <c r="C30" t="s">
        <v>249</v>
      </c>
      <c r="D30" s="48">
        <v>42507</v>
      </c>
      <c r="E30" s="49">
        <f t="shared" si="0"/>
        <v>2016</v>
      </c>
      <c r="F30" s="50">
        <f t="shared" si="1"/>
        <v>5</v>
      </c>
      <c r="G30" s="45" t="str">
        <f t="shared" si="2"/>
        <v>2016-5</v>
      </c>
      <c r="H30" t="s">
        <v>222</v>
      </c>
      <c r="I30" s="45" t="s">
        <v>254</v>
      </c>
      <c r="J30" s="45">
        <v>43231</v>
      </c>
      <c r="K30" s="45">
        <v>43241</v>
      </c>
      <c r="L30">
        <v>20032.919999999998</v>
      </c>
      <c r="M30" s="51">
        <v>3759.59</v>
      </c>
      <c r="N30" s="4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2">
      <c r="A31" t="s">
        <v>255</v>
      </c>
      <c r="B31" t="s">
        <v>27</v>
      </c>
      <c r="C31" t="s">
        <v>249</v>
      </c>
      <c r="D31" s="48">
        <v>41445</v>
      </c>
      <c r="E31" s="49">
        <f t="shared" si="0"/>
        <v>2013</v>
      </c>
      <c r="F31" s="50">
        <f t="shared" si="1"/>
        <v>6</v>
      </c>
      <c r="G31" s="45" t="str">
        <f t="shared" si="2"/>
        <v>2013-6</v>
      </c>
      <c r="H31" t="s">
        <v>222</v>
      </c>
      <c r="I31" s="45" t="s">
        <v>256</v>
      </c>
      <c r="J31" s="45">
        <v>42157</v>
      </c>
      <c r="K31" s="45">
        <v>42157</v>
      </c>
      <c r="L31">
        <v>849591.7800000225</v>
      </c>
      <c r="M31" s="51">
        <v>375376.18000000791</v>
      </c>
      <c r="N31" s="4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2">
      <c r="A32" t="s">
        <v>257</v>
      </c>
      <c r="B32" t="s">
        <v>30</v>
      </c>
      <c r="C32" t="s">
        <v>249</v>
      </c>
      <c r="D32" s="48">
        <v>41553</v>
      </c>
      <c r="E32" s="49">
        <f t="shared" si="0"/>
        <v>2013</v>
      </c>
      <c r="F32" s="50">
        <f t="shared" si="1"/>
        <v>10</v>
      </c>
      <c r="G32" s="45" t="str">
        <f t="shared" si="2"/>
        <v>2013-10</v>
      </c>
      <c r="H32" t="s">
        <v>222</v>
      </c>
      <c r="I32" s="45" t="s">
        <v>258</v>
      </c>
      <c r="J32" s="45">
        <v>42265</v>
      </c>
      <c r="K32" s="45">
        <v>42265</v>
      </c>
      <c r="L32">
        <v>55219.37</v>
      </c>
      <c r="M32" s="51">
        <v>29838.95</v>
      </c>
      <c r="N32" s="4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2">
      <c r="A33" t="s">
        <v>259</v>
      </c>
      <c r="B33" t="s">
        <v>42</v>
      </c>
      <c r="C33" t="s">
        <v>249</v>
      </c>
      <c r="D33" s="48">
        <v>41787</v>
      </c>
      <c r="E33" s="49">
        <f t="shared" si="0"/>
        <v>2014</v>
      </c>
      <c r="F33" s="50">
        <f t="shared" si="1"/>
        <v>5</v>
      </c>
      <c r="G33" s="45" t="str">
        <f t="shared" si="2"/>
        <v>2014-5</v>
      </c>
      <c r="H33" t="s">
        <v>222</v>
      </c>
      <c r="I33" s="45" t="s">
        <v>260</v>
      </c>
      <c r="J33" s="45">
        <v>42403</v>
      </c>
      <c r="K33" s="45">
        <v>42405</v>
      </c>
      <c r="L33">
        <v>131452.22000000061</v>
      </c>
      <c r="M33" s="51">
        <v>77923.789999999397</v>
      </c>
      <c r="N33" s="4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2">
      <c r="A34" t="s">
        <v>261</v>
      </c>
      <c r="B34" t="s">
        <v>28</v>
      </c>
      <c r="C34" t="s">
        <v>249</v>
      </c>
      <c r="D34" s="48">
        <v>41528</v>
      </c>
      <c r="E34" s="49">
        <f t="shared" si="0"/>
        <v>2013</v>
      </c>
      <c r="F34" s="50">
        <f t="shared" si="1"/>
        <v>9</v>
      </c>
      <c r="G34" s="45" t="str">
        <f t="shared" si="2"/>
        <v>2013-9</v>
      </c>
      <c r="H34" t="s">
        <v>222</v>
      </c>
      <c r="I34" s="45" t="s">
        <v>262</v>
      </c>
      <c r="J34" s="45">
        <v>42145</v>
      </c>
      <c r="K34" s="45">
        <v>42128</v>
      </c>
      <c r="L34">
        <v>24639.69999999999</v>
      </c>
      <c r="M34" s="51">
        <v>19765.53</v>
      </c>
      <c r="N34" s="4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2">
      <c r="A35" t="s">
        <v>263</v>
      </c>
      <c r="B35" t="s">
        <v>65</v>
      </c>
      <c r="C35" t="s">
        <v>249</v>
      </c>
      <c r="D35" s="48">
        <v>42298</v>
      </c>
      <c r="E35" s="49">
        <f t="shared" si="0"/>
        <v>2015</v>
      </c>
      <c r="F35" s="50">
        <f t="shared" si="1"/>
        <v>10</v>
      </c>
      <c r="G35" s="45" t="str">
        <f t="shared" si="2"/>
        <v>2015-10</v>
      </c>
      <c r="H35" t="s">
        <v>222</v>
      </c>
      <c r="I35" s="45" t="s">
        <v>264</v>
      </c>
      <c r="J35" s="45">
        <v>42870</v>
      </c>
      <c r="K35" s="45">
        <v>42877</v>
      </c>
      <c r="L35">
        <v>1402.01</v>
      </c>
      <c r="M35" s="51">
        <v>1402.01</v>
      </c>
      <c r="N35" s="4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2">
      <c r="A36" t="s">
        <v>265</v>
      </c>
      <c r="B36" t="s">
        <v>70</v>
      </c>
      <c r="C36" t="s">
        <v>249</v>
      </c>
      <c r="D36" s="48">
        <v>42445</v>
      </c>
      <c r="E36" s="49">
        <f t="shared" si="0"/>
        <v>2016</v>
      </c>
      <c r="F36" s="50">
        <f t="shared" si="1"/>
        <v>3</v>
      </c>
      <c r="G36" s="45" t="str">
        <f t="shared" si="2"/>
        <v>2016-3</v>
      </c>
      <c r="H36" t="s">
        <v>222</v>
      </c>
      <c r="I36" s="45" t="s">
        <v>266</v>
      </c>
      <c r="J36" s="45">
        <v>42951</v>
      </c>
      <c r="K36" s="45">
        <v>42961</v>
      </c>
      <c r="L36">
        <v>218561.45000000249</v>
      </c>
      <c r="M36" s="51">
        <v>38973.300000000127</v>
      </c>
      <c r="N36" s="4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2">
      <c r="A37" t="s">
        <v>267</v>
      </c>
      <c r="B37" t="s">
        <v>26</v>
      </c>
      <c r="C37" t="s">
        <v>249</v>
      </c>
      <c r="D37" s="48">
        <v>41437</v>
      </c>
      <c r="E37" s="49">
        <f t="shared" si="0"/>
        <v>2013</v>
      </c>
      <c r="F37" s="50">
        <f t="shared" si="1"/>
        <v>6</v>
      </c>
      <c r="G37" s="45" t="str">
        <f t="shared" si="2"/>
        <v>2013-6</v>
      </c>
      <c r="H37" t="s">
        <v>222</v>
      </c>
      <c r="I37" s="45" t="s">
        <v>268</v>
      </c>
      <c r="J37" s="45">
        <v>41915</v>
      </c>
      <c r="K37" s="45">
        <v>41915</v>
      </c>
      <c r="L37">
        <v>107885727.6300077</v>
      </c>
      <c r="M37" s="51">
        <v>9925782.4899999946</v>
      </c>
      <c r="N37" s="4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2">
      <c r="A38" t="s">
        <v>269</v>
      </c>
      <c r="B38" t="s">
        <v>32</v>
      </c>
      <c r="C38" t="s">
        <v>249</v>
      </c>
      <c r="D38" s="48">
        <v>41568</v>
      </c>
      <c r="E38" s="49">
        <f t="shared" si="0"/>
        <v>2013</v>
      </c>
      <c r="F38" s="50">
        <f t="shared" si="1"/>
        <v>10</v>
      </c>
      <c r="G38" s="45" t="str">
        <f t="shared" si="2"/>
        <v>2013-10</v>
      </c>
      <c r="H38" t="s">
        <v>222</v>
      </c>
      <c r="I38" s="45" t="s">
        <v>270</v>
      </c>
      <c r="J38" s="45">
        <v>42067</v>
      </c>
      <c r="K38" s="45">
        <v>42067</v>
      </c>
      <c r="L38">
        <v>60773.899999999972</v>
      </c>
      <c r="M38" s="51">
        <v>18606.669999999991</v>
      </c>
      <c r="N38" s="4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2">
      <c r="A39" t="s">
        <v>271</v>
      </c>
      <c r="B39" t="s">
        <v>66</v>
      </c>
      <c r="C39" t="s">
        <v>249</v>
      </c>
      <c r="D39" s="48">
        <v>42345</v>
      </c>
      <c r="E39" s="49">
        <f t="shared" si="0"/>
        <v>2015</v>
      </c>
      <c r="F39" s="50">
        <f t="shared" si="1"/>
        <v>12</v>
      </c>
      <c r="G39" s="45" t="str">
        <f t="shared" si="2"/>
        <v>2015-12</v>
      </c>
      <c r="H39" t="s">
        <v>222</v>
      </c>
      <c r="I39" s="45" t="s">
        <v>272</v>
      </c>
      <c r="J39" s="45">
        <v>42845</v>
      </c>
      <c r="K39" s="45">
        <v>42857</v>
      </c>
      <c r="L39">
        <v>37182.370000000003</v>
      </c>
      <c r="M39" s="51">
        <v>27247.01</v>
      </c>
      <c r="N39" s="4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2">
      <c r="A40" t="s">
        <v>273</v>
      </c>
      <c r="B40" t="s">
        <v>100</v>
      </c>
      <c r="C40" t="s">
        <v>249</v>
      </c>
      <c r="D40" s="48">
        <v>42516</v>
      </c>
      <c r="E40" s="49">
        <f t="shared" si="0"/>
        <v>2016</v>
      </c>
      <c r="F40" s="50">
        <f t="shared" si="1"/>
        <v>5</v>
      </c>
      <c r="G40" s="45" t="str">
        <f t="shared" si="2"/>
        <v>2016-5</v>
      </c>
      <c r="H40" t="s">
        <v>222</v>
      </c>
      <c r="I40" s="45" t="s">
        <v>274</v>
      </c>
      <c r="J40" s="45">
        <v>42997</v>
      </c>
      <c r="K40" s="45">
        <v>43018</v>
      </c>
      <c r="L40">
        <v>37384.369999999981</v>
      </c>
      <c r="M40" s="51">
        <v>17331.490000000009</v>
      </c>
      <c r="N40" s="4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2">
      <c r="A41" t="s">
        <v>275</v>
      </c>
      <c r="B41" t="s">
        <v>60</v>
      </c>
      <c r="C41" t="s">
        <v>249</v>
      </c>
      <c r="D41" s="48">
        <v>42298</v>
      </c>
      <c r="E41" s="49">
        <f t="shared" si="0"/>
        <v>2015</v>
      </c>
      <c r="F41" s="50">
        <f t="shared" si="1"/>
        <v>10</v>
      </c>
      <c r="G41" s="45" t="str">
        <f t="shared" si="2"/>
        <v>2015-10</v>
      </c>
      <c r="H41" t="s">
        <v>222</v>
      </c>
      <c r="I41" s="45" t="s">
        <v>276</v>
      </c>
      <c r="J41" s="45">
        <v>42762</v>
      </c>
      <c r="K41" s="45">
        <v>42786</v>
      </c>
      <c r="L41">
        <v>67199.499999999956</v>
      </c>
      <c r="M41" s="51">
        <v>41115.07</v>
      </c>
      <c r="N41" s="4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2">
      <c r="A42" t="s">
        <v>277</v>
      </c>
      <c r="B42" t="s">
        <v>29</v>
      </c>
      <c r="C42" t="s">
        <v>249</v>
      </c>
      <c r="D42" s="48">
        <v>41530</v>
      </c>
      <c r="E42" s="49">
        <f t="shared" si="0"/>
        <v>2013</v>
      </c>
      <c r="F42" s="50">
        <f t="shared" si="1"/>
        <v>9</v>
      </c>
      <c r="G42" s="45" t="str">
        <f t="shared" si="2"/>
        <v>2013-9</v>
      </c>
      <c r="H42" t="s">
        <v>222</v>
      </c>
      <c r="I42" s="45" t="s">
        <v>278</v>
      </c>
      <c r="J42" s="45">
        <v>42037</v>
      </c>
      <c r="K42" s="45">
        <v>42037</v>
      </c>
      <c r="L42">
        <v>304574.88000000012</v>
      </c>
      <c r="M42" s="51">
        <v>258993.3899999999</v>
      </c>
      <c r="N42" s="4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2">
      <c r="A43" t="s">
        <v>279</v>
      </c>
      <c r="B43" t="s">
        <v>49</v>
      </c>
      <c r="C43" t="s">
        <v>249</v>
      </c>
      <c r="D43" s="48">
        <v>41866</v>
      </c>
      <c r="E43" s="49">
        <f t="shared" si="0"/>
        <v>2014</v>
      </c>
      <c r="F43" s="50">
        <f t="shared" si="1"/>
        <v>8</v>
      </c>
      <c r="G43" s="45" t="str">
        <f t="shared" si="2"/>
        <v>2014-8</v>
      </c>
      <c r="H43" t="s">
        <v>222</v>
      </c>
      <c r="I43" s="45" t="s">
        <v>280</v>
      </c>
      <c r="J43" s="45">
        <v>42335</v>
      </c>
      <c r="K43" s="45">
        <v>42335</v>
      </c>
      <c r="L43">
        <v>23825</v>
      </c>
      <c r="M43" s="51">
        <v>23730</v>
      </c>
      <c r="N43" s="4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2">
      <c r="A44" t="s">
        <v>281</v>
      </c>
      <c r="B44" t="s">
        <v>31</v>
      </c>
      <c r="C44" t="s">
        <v>249</v>
      </c>
      <c r="D44" s="48">
        <v>41555</v>
      </c>
      <c r="E44" s="49">
        <f t="shared" si="0"/>
        <v>2013</v>
      </c>
      <c r="F44" s="50">
        <f t="shared" si="1"/>
        <v>10</v>
      </c>
      <c r="G44" s="45" t="str">
        <f t="shared" si="2"/>
        <v>2013-10</v>
      </c>
      <c r="H44" t="s">
        <v>222</v>
      </c>
      <c r="I44" s="45" t="s">
        <v>282</v>
      </c>
      <c r="J44" s="45">
        <v>42020</v>
      </c>
      <c r="K44" s="45">
        <v>42020</v>
      </c>
      <c r="L44">
        <v>27336.89999999998</v>
      </c>
      <c r="M44" s="51">
        <v>15809.49</v>
      </c>
      <c r="N44" s="4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2">
      <c r="A45" t="s">
        <v>283</v>
      </c>
      <c r="B45" t="s">
        <v>24</v>
      </c>
      <c r="C45" t="s">
        <v>249</v>
      </c>
      <c r="D45" s="48">
        <v>43138</v>
      </c>
      <c r="E45" s="49">
        <f t="shared" si="0"/>
        <v>2018</v>
      </c>
      <c r="F45" s="50">
        <f t="shared" si="1"/>
        <v>2</v>
      </c>
      <c r="G45" s="45" t="str">
        <f t="shared" si="2"/>
        <v>2018-2</v>
      </c>
      <c r="H45" t="s">
        <v>222</v>
      </c>
      <c r="I45" s="45" t="s">
        <v>284</v>
      </c>
      <c r="J45" s="45">
        <v>43585</v>
      </c>
      <c r="K45" s="45">
        <v>43598</v>
      </c>
      <c r="L45">
        <v>58380.990000000224</v>
      </c>
      <c r="M45" s="51">
        <v>47552.100000000057</v>
      </c>
      <c r="N45" s="4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65" customHeight="1" x14ac:dyDescent="0.2">
      <c r="A46" t="s">
        <v>285</v>
      </c>
      <c r="B46" t="s">
        <v>41</v>
      </c>
      <c r="C46" t="s">
        <v>249</v>
      </c>
      <c r="D46" s="48">
        <v>41779</v>
      </c>
      <c r="E46" s="49">
        <f t="shared" si="0"/>
        <v>2014</v>
      </c>
      <c r="F46" s="50">
        <f t="shared" si="1"/>
        <v>5</v>
      </c>
      <c r="G46" s="45" t="str">
        <f t="shared" si="2"/>
        <v>2014-5</v>
      </c>
      <c r="H46" t="s">
        <v>222</v>
      </c>
      <c r="I46" s="45" t="s">
        <v>286</v>
      </c>
      <c r="J46" s="45">
        <v>42195</v>
      </c>
      <c r="K46" s="45">
        <v>42198</v>
      </c>
      <c r="L46">
        <v>3553.6000000000008</v>
      </c>
      <c r="M46" s="51">
        <v>1319.3</v>
      </c>
      <c r="N46" s="4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2">
      <c r="A47" t="s">
        <v>287</v>
      </c>
      <c r="B47" t="s">
        <v>33</v>
      </c>
      <c r="C47" t="s">
        <v>249</v>
      </c>
      <c r="D47" s="48">
        <v>41666</v>
      </c>
      <c r="E47" s="49">
        <f t="shared" si="0"/>
        <v>2014</v>
      </c>
      <c r="F47" s="50">
        <f t="shared" si="1"/>
        <v>1</v>
      </c>
      <c r="G47" s="45" t="str">
        <f t="shared" si="2"/>
        <v>2014-1</v>
      </c>
      <c r="H47" t="s">
        <v>222</v>
      </c>
      <c r="I47" s="45" t="s">
        <v>288</v>
      </c>
      <c r="J47" s="45">
        <v>42065</v>
      </c>
      <c r="K47" s="45">
        <v>42069</v>
      </c>
      <c r="L47">
        <v>37705.93</v>
      </c>
      <c r="M47" s="51">
        <v>37705.93</v>
      </c>
      <c r="N47" s="4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2">
      <c r="A48" t="s">
        <v>289</v>
      </c>
      <c r="B48" t="s">
        <v>129</v>
      </c>
      <c r="C48" t="s">
        <v>249</v>
      </c>
      <c r="D48" s="48">
        <v>42551</v>
      </c>
      <c r="E48" s="49">
        <f t="shared" si="0"/>
        <v>2016</v>
      </c>
      <c r="F48" s="50">
        <f t="shared" si="1"/>
        <v>6</v>
      </c>
      <c r="G48" s="45" t="str">
        <f t="shared" si="2"/>
        <v>2016-6</v>
      </c>
      <c r="H48" t="s">
        <v>222</v>
      </c>
      <c r="I48" s="45" t="s">
        <v>290</v>
      </c>
      <c r="J48" s="45">
        <v>42944</v>
      </c>
      <c r="K48" s="45">
        <v>42961</v>
      </c>
      <c r="L48">
        <v>27092.550000000039</v>
      </c>
      <c r="M48" s="51">
        <v>13856.95000000001</v>
      </c>
      <c r="N48" s="4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2">
      <c r="A49" t="s">
        <v>291</v>
      </c>
      <c r="B49" t="s">
        <v>99</v>
      </c>
      <c r="C49" t="s">
        <v>249</v>
      </c>
      <c r="D49" s="48">
        <v>42516</v>
      </c>
      <c r="E49" s="49">
        <f t="shared" si="0"/>
        <v>2016</v>
      </c>
      <c r="F49" s="50">
        <f t="shared" si="1"/>
        <v>5</v>
      </c>
      <c r="G49" s="45" t="str">
        <f t="shared" si="2"/>
        <v>2016-5</v>
      </c>
      <c r="H49" t="s">
        <v>222</v>
      </c>
      <c r="I49" s="45" t="s">
        <v>292</v>
      </c>
      <c r="J49" s="45">
        <v>42891</v>
      </c>
      <c r="K49" s="45">
        <v>42912</v>
      </c>
      <c r="L49">
        <v>67740.52</v>
      </c>
      <c r="M49" s="51">
        <v>21227.01</v>
      </c>
      <c r="N49" s="4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2">
      <c r="A50" t="s">
        <v>293</v>
      </c>
      <c r="B50" t="s">
        <v>104</v>
      </c>
      <c r="C50" t="s">
        <v>249</v>
      </c>
      <c r="D50" s="48">
        <v>42520</v>
      </c>
      <c r="E50" s="49">
        <f t="shared" si="0"/>
        <v>2016</v>
      </c>
      <c r="F50" s="50">
        <f t="shared" si="1"/>
        <v>5</v>
      </c>
      <c r="G50" s="45" t="str">
        <f t="shared" si="2"/>
        <v>2016-5</v>
      </c>
      <c r="H50" t="s">
        <v>222</v>
      </c>
      <c r="I50" s="45" t="s">
        <v>294</v>
      </c>
      <c r="J50" s="45">
        <v>42891</v>
      </c>
      <c r="K50" s="45">
        <v>42919</v>
      </c>
      <c r="L50">
        <v>40924.660000000003</v>
      </c>
      <c r="M50" s="51">
        <v>15344.150000000011</v>
      </c>
      <c r="N50" s="4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2">
      <c r="A51" t="s">
        <v>295</v>
      </c>
      <c r="B51" t="s">
        <v>76</v>
      </c>
      <c r="C51" t="s">
        <v>249</v>
      </c>
      <c r="D51" s="48">
        <v>42450</v>
      </c>
      <c r="E51" s="49">
        <f t="shared" si="0"/>
        <v>2016</v>
      </c>
      <c r="F51" s="50">
        <f t="shared" si="1"/>
        <v>3</v>
      </c>
      <c r="G51" s="45" t="str">
        <f t="shared" si="2"/>
        <v>2016-3</v>
      </c>
      <c r="H51" t="s">
        <v>222</v>
      </c>
      <c r="I51" s="45" t="s">
        <v>296</v>
      </c>
      <c r="J51" s="45">
        <v>42808</v>
      </c>
      <c r="K51" s="45">
        <v>42821</v>
      </c>
      <c r="L51">
        <v>617415.14999999851</v>
      </c>
      <c r="M51" s="51">
        <v>84061.830000000016</v>
      </c>
      <c r="N51" s="4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2">
      <c r="A52" t="s">
        <v>297</v>
      </c>
      <c r="B52" t="s">
        <v>93</v>
      </c>
      <c r="C52" t="s">
        <v>249</v>
      </c>
      <c r="D52" s="48">
        <v>42506</v>
      </c>
      <c r="E52" s="49">
        <f t="shared" si="0"/>
        <v>2016</v>
      </c>
      <c r="F52" s="50">
        <f t="shared" si="1"/>
        <v>5</v>
      </c>
      <c r="G52" s="45" t="str">
        <f t="shared" si="2"/>
        <v>2016-5</v>
      </c>
      <c r="H52" t="s">
        <v>222</v>
      </c>
      <c r="I52" s="45" t="s">
        <v>298</v>
      </c>
      <c r="J52" s="45">
        <v>42865</v>
      </c>
      <c r="K52" s="45">
        <v>42898</v>
      </c>
      <c r="L52">
        <v>17735.05</v>
      </c>
      <c r="M52" s="51">
        <v>12074.71</v>
      </c>
      <c r="N52" s="4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2">
      <c r="A53" t="s">
        <v>299</v>
      </c>
      <c r="B53" t="s">
        <v>22</v>
      </c>
      <c r="C53" t="s">
        <v>249</v>
      </c>
      <c r="D53" s="48">
        <v>43265</v>
      </c>
      <c r="E53" s="49">
        <f t="shared" si="0"/>
        <v>2018</v>
      </c>
      <c r="F53" s="50">
        <f t="shared" si="1"/>
        <v>6</v>
      </c>
      <c r="G53" s="45" t="str">
        <f t="shared" si="2"/>
        <v>2018-6</v>
      </c>
      <c r="H53" t="s">
        <v>222</v>
      </c>
      <c r="I53" s="45" t="s">
        <v>300</v>
      </c>
      <c r="J53" s="45">
        <v>43607</v>
      </c>
      <c r="K53" s="45">
        <v>43619</v>
      </c>
      <c r="L53">
        <v>87499.779999999155</v>
      </c>
      <c r="M53" s="51">
        <v>12311.51000000002</v>
      </c>
      <c r="N53" s="4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2">
      <c r="A54" t="s">
        <v>301</v>
      </c>
      <c r="B54" t="s">
        <v>25</v>
      </c>
      <c r="C54" t="s">
        <v>249</v>
      </c>
      <c r="D54" s="48">
        <v>43265</v>
      </c>
      <c r="E54" s="49">
        <f t="shared" si="0"/>
        <v>2018</v>
      </c>
      <c r="F54" s="50">
        <f t="shared" si="1"/>
        <v>6</v>
      </c>
      <c r="G54" s="45" t="str">
        <f t="shared" si="2"/>
        <v>2018-6</v>
      </c>
      <c r="H54" t="s">
        <v>222</v>
      </c>
      <c r="I54" s="45" t="s">
        <v>302</v>
      </c>
      <c r="J54" s="45">
        <v>43607</v>
      </c>
      <c r="K54" s="45">
        <v>43619</v>
      </c>
      <c r="L54">
        <v>57139.989999999918</v>
      </c>
      <c r="M54" s="51">
        <v>21785.130000000019</v>
      </c>
      <c r="N54" s="4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2">
      <c r="A55" t="s">
        <v>303</v>
      </c>
      <c r="B55" t="s">
        <v>92</v>
      </c>
      <c r="C55" t="s">
        <v>249</v>
      </c>
      <c r="D55" s="48">
        <v>42506</v>
      </c>
      <c r="E55" s="49">
        <f t="shared" si="0"/>
        <v>2016</v>
      </c>
      <c r="F55" s="50">
        <f t="shared" si="1"/>
        <v>5</v>
      </c>
      <c r="G55" s="45" t="str">
        <f t="shared" si="2"/>
        <v>2016-5</v>
      </c>
      <c r="H55" t="s">
        <v>222</v>
      </c>
      <c r="I55" s="45" t="s">
        <v>304</v>
      </c>
      <c r="J55" s="45">
        <v>42846</v>
      </c>
      <c r="K55" s="45">
        <v>42870</v>
      </c>
      <c r="L55">
        <v>33761.529999999962</v>
      </c>
      <c r="M55" s="51">
        <v>14458.239999999991</v>
      </c>
      <c r="N55" s="4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2">
      <c r="A56" t="s">
        <v>305</v>
      </c>
      <c r="B56" t="s">
        <v>78</v>
      </c>
      <c r="C56" t="s">
        <v>249</v>
      </c>
      <c r="D56" s="48">
        <v>42451</v>
      </c>
      <c r="E56" s="49">
        <f t="shared" si="0"/>
        <v>2016</v>
      </c>
      <c r="F56" s="50">
        <f t="shared" si="1"/>
        <v>3</v>
      </c>
      <c r="G56" s="45" t="str">
        <f t="shared" si="2"/>
        <v>2016-3</v>
      </c>
      <c r="H56" t="s">
        <v>222</v>
      </c>
      <c r="I56" s="45" t="s">
        <v>306</v>
      </c>
      <c r="J56" s="45">
        <v>42780</v>
      </c>
      <c r="K56" s="45">
        <v>42807</v>
      </c>
      <c r="L56">
        <v>94103.240000000034</v>
      </c>
      <c r="M56" s="51">
        <v>83722.140000000043</v>
      </c>
      <c r="N56" s="4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2">
      <c r="A57" t="s">
        <v>307</v>
      </c>
      <c r="B57" t="s">
        <v>34</v>
      </c>
      <c r="C57" t="s">
        <v>249</v>
      </c>
      <c r="D57" s="48">
        <v>41724</v>
      </c>
      <c r="E57" s="49">
        <f t="shared" si="0"/>
        <v>2014</v>
      </c>
      <c r="F57" s="50">
        <f t="shared" si="1"/>
        <v>3</v>
      </c>
      <c r="G57" s="45" t="str">
        <f t="shared" si="2"/>
        <v>2014-3</v>
      </c>
      <c r="H57" t="s">
        <v>222</v>
      </c>
      <c r="I57" s="45" t="s">
        <v>288</v>
      </c>
      <c r="J57" s="45">
        <v>42069</v>
      </c>
      <c r="K57" s="45">
        <v>42069</v>
      </c>
      <c r="L57">
        <v>128616.07</v>
      </c>
      <c r="M57" s="51">
        <v>118158.18</v>
      </c>
      <c r="N57" s="4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2">
      <c r="A58" t="s">
        <v>308</v>
      </c>
      <c r="B58" t="s">
        <v>90</v>
      </c>
      <c r="C58" t="s">
        <v>249</v>
      </c>
      <c r="D58" s="48">
        <v>42488</v>
      </c>
      <c r="E58" s="49">
        <f t="shared" si="0"/>
        <v>2016</v>
      </c>
      <c r="F58" s="50">
        <f t="shared" si="1"/>
        <v>4</v>
      </c>
      <c r="G58" s="45" t="str">
        <f t="shared" si="2"/>
        <v>2016-4</v>
      </c>
      <c r="H58" t="s">
        <v>222</v>
      </c>
      <c r="I58" s="45" t="s">
        <v>309</v>
      </c>
      <c r="J58" s="45">
        <v>42815</v>
      </c>
      <c r="K58" s="45">
        <v>42849</v>
      </c>
      <c r="L58">
        <v>145916.18</v>
      </c>
      <c r="M58" s="51">
        <v>38143.47</v>
      </c>
      <c r="N58" s="4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2">
      <c r="A59" t="s">
        <v>310</v>
      </c>
      <c r="B59" t="s">
        <v>96</v>
      </c>
      <c r="C59" t="s">
        <v>249</v>
      </c>
      <c r="D59" s="48">
        <v>42507</v>
      </c>
      <c r="E59" s="49">
        <f t="shared" si="0"/>
        <v>2016</v>
      </c>
      <c r="F59" s="50">
        <f t="shared" si="1"/>
        <v>5</v>
      </c>
      <c r="G59" s="45" t="str">
        <f t="shared" si="2"/>
        <v>2016-5</v>
      </c>
      <c r="H59" t="s">
        <v>222</v>
      </c>
      <c r="I59" s="45" t="s">
        <v>311</v>
      </c>
      <c r="J59" s="45">
        <v>42822</v>
      </c>
      <c r="K59" s="45">
        <v>42842</v>
      </c>
      <c r="L59">
        <v>12056.290000000041</v>
      </c>
      <c r="M59" s="51">
        <v>6560.1300000000138</v>
      </c>
      <c r="N59" s="4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2">
      <c r="A60" t="s">
        <v>312</v>
      </c>
      <c r="B60" t="s">
        <v>124</v>
      </c>
      <c r="C60" t="s">
        <v>249</v>
      </c>
      <c r="D60" s="48">
        <v>42550</v>
      </c>
      <c r="E60" s="49">
        <f t="shared" si="0"/>
        <v>2016</v>
      </c>
      <c r="F60" s="50">
        <f t="shared" si="1"/>
        <v>6</v>
      </c>
      <c r="G60" s="45" t="str">
        <f t="shared" si="2"/>
        <v>2016-6</v>
      </c>
      <c r="H60" t="s">
        <v>222</v>
      </c>
      <c r="I60" s="45" t="s">
        <v>313</v>
      </c>
      <c r="J60" s="45">
        <v>42866</v>
      </c>
      <c r="K60" s="45">
        <v>42884</v>
      </c>
      <c r="L60">
        <v>12090.48</v>
      </c>
      <c r="M60" s="51">
        <v>6045.2400000000016</v>
      </c>
      <c r="N60" s="4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2">
      <c r="A61" t="s">
        <v>314</v>
      </c>
      <c r="B61" t="s">
        <v>102</v>
      </c>
      <c r="C61" t="s">
        <v>249</v>
      </c>
      <c r="D61" s="48">
        <v>42520</v>
      </c>
      <c r="E61" s="49">
        <f t="shared" si="0"/>
        <v>2016</v>
      </c>
      <c r="F61" s="50">
        <f t="shared" si="1"/>
        <v>5</v>
      </c>
      <c r="G61" s="45" t="str">
        <f t="shared" si="2"/>
        <v>2016-5</v>
      </c>
      <c r="H61" t="s">
        <v>222</v>
      </c>
      <c r="I61" s="45" t="s">
        <v>315</v>
      </c>
      <c r="J61" s="45">
        <v>42824</v>
      </c>
      <c r="K61" s="45">
        <v>42842</v>
      </c>
      <c r="L61">
        <v>51960.910000000033</v>
      </c>
      <c r="M61" s="51">
        <v>34587.309999999969</v>
      </c>
      <c r="N61" s="4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2">
      <c r="A62" t="s">
        <v>316</v>
      </c>
      <c r="B62" t="s">
        <v>190</v>
      </c>
      <c r="C62" t="s">
        <v>249</v>
      </c>
      <c r="D62" s="48">
        <v>43361</v>
      </c>
      <c r="E62" s="49">
        <f t="shared" si="0"/>
        <v>2018</v>
      </c>
      <c r="F62" s="50">
        <f t="shared" si="1"/>
        <v>9</v>
      </c>
      <c r="G62" s="45" t="str">
        <f t="shared" si="2"/>
        <v>2018-9</v>
      </c>
      <c r="H62" t="s">
        <v>222</v>
      </c>
      <c r="I62" s="45" t="s">
        <v>317</v>
      </c>
      <c r="J62" s="45">
        <v>43662</v>
      </c>
      <c r="K62" s="45">
        <v>43668</v>
      </c>
      <c r="L62">
        <v>202569.34000000069</v>
      </c>
      <c r="M62" s="51">
        <v>32931.08999999996</v>
      </c>
      <c r="N62" s="4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2">
      <c r="A63" t="s">
        <v>318</v>
      </c>
      <c r="B63" t="s">
        <v>91</v>
      </c>
      <c r="C63" t="s">
        <v>249</v>
      </c>
      <c r="D63" s="48">
        <v>42506</v>
      </c>
      <c r="E63" s="49">
        <f t="shared" si="0"/>
        <v>2016</v>
      </c>
      <c r="F63" s="50">
        <f t="shared" si="1"/>
        <v>5</v>
      </c>
      <c r="G63" s="45" t="str">
        <f t="shared" si="2"/>
        <v>2016-5</v>
      </c>
      <c r="H63" t="s">
        <v>222</v>
      </c>
      <c r="I63" s="45" t="s">
        <v>309</v>
      </c>
      <c r="J63" s="45">
        <v>42815</v>
      </c>
      <c r="K63" s="45">
        <v>42828</v>
      </c>
      <c r="L63">
        <v>40727.339999999997</v>
      </c>
      <c r="M63" s="51">
        <v>40637.339999999997</v>
      </c>
      <c r="N63" s="4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2">
      <c r="A64" t="s">
        <v>319</v>
      </c>
      <c r="B64" t="s">
        <v>89</v>
      </c>
      <c r="C64" t="s">
        <v>249</v>
      </c>
      <c r="D64" s="48">
        <v>42465</v>
      </c>
      <c r="E64" s="49">
        <f t="shared" si="0"/>
        <v>2016</v>
      </c>
      <c r="F64" s="50">
        <f t="shared" si="1"/>
        <v>4</v>
      </c>
      <c r="G64" s="45" t="str">
        <f t="shared" si="2"/>
        <v>2016-4</v>
      </c>
      <c r="H64" t="s">
        <v>222</v>
      </c>
      <c r="I64" s="45" t="s">
        <v>320</v>
      </c>
      <c r="J64" s="45">
        <v>42762</v>
      </c>
      <c r="K64" s="45">
        <v>42786</v>
      </c>
      <c r="L64">
        <v>46459.009999999987</v>
      </c>
      <c r="M64" s="51">
        <v>29265.25</v>
      </c>
      <c r="N64" s="4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2">
      <c r="A65" t="s">
        <v>321</v>
      </c>
      <c r="B65" t="s">
        <v>111</v>
      </c>
      <c r="C65" t="s">
        <v>249</v>
      </c>
      <c r="D65" s="48">
        <v>42535</v>
      </c>
      <c r="E65" s="49">
        <f t="shared" si="0"/>
        <v>2016</v>
      </c>
      <c r="F65" s="50">
        <f t="shared" si="1"/>
        <v>6</v>
      </c>
      <c r="G65" s="45" t="str">
        <f t="shared" si="2"/>
        <v>2016-6</v>
      </c>
      <c r="H65" t="s">
        <v>222</v>
      </c>
      <c r="I65" s="45" t="s">
        <v>322</v>
      </c>
      <c r="J65" s="45">
        <v>42832</v>
      </c>
      <c r="K65" s="45">
        <v>42857</v>
      </c>
      <c r="L65">
        <v>2301.56</v>
      </c>
      <c r="M65" s="51">
        <v>1145.96</v>
      </c>
      <c r="N65" s="4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2">
      <c r="A66" t="s">
        <v>323</v>
      </c>
      <c r="B66" t="s">
        <v>108</v>
      </c>
      <c r="C66" t="s">
        <v>249</v>
      </c>
      <c r="D66" s="48">
        <v>42535</v>
      </c>
      <c r="E66" s="49">
        <f t="shared" si="0"/>
        <v>2016</v>
      </c>
      <c r="F66" s="50">
        <f t="shared" si="1"/>
        <v>6</v>
      </c>
      <c r="G66" s="45" t="str">
        <f t="shared" si="2"/>
        <v>2016-6</v>
      </c>
      <c r="H66" t="s">
        <v>222</v>
      </c>
      <c r="I66" s="45" t="s">
        <v>322</v>
      </c>
      <c r="J66" s="45">
        <v>42837</v>
      </c>
      <c r="K66" s="45">
        <v>42863</v>
      </c>
      <c r="L66">
        <v>88135.030000000028</v>
      </c>
      <c r="M66" s="51">
        <v>61398.73</v>
      </c>
      <c r="N66" s="4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2">
      <c r="A67" t="s">
        <v>324</v>
      </c>
      <c r="B67" t="s">
        <v>109</v>
      </c>
      <c r="C67" t="s">
        <v>249</v>
      </c>
      <c r="D67" s="48">
        <v>42535</v>
      </c>
      <c r="E67" s="49">
        <f t="shared" si="0"/>
        <v>2016</v>
      </c>
      <c r="F67" s="50">
        <f t="shared" si="1"/>
        <v>6</v>
      </c>
      <c r="G67" s="45" t="str">
        <f t="shared" si="2"/>
        <v>2016-6</v>
      </c>
      <c r="H67" t="s">
        <v>222</v>
      </c>
      <c r="I67" s="45" t="s">
        <v>325</v>
      </c>
      <c r="J67" s="45">
        <v>42824</v>
      </c>
      <c r="K67" s="45">
        <v>42849</v>
      </c>
      <c r="L67">
        <v>52244.870000000927</v>
      </c>
      <c r="M67" s="51">
        <v>27596.509999999889</v>
      </c>
      <c r="N67" s="4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2">
      <c r="A68" t="s">
        <v>326</v>
      </c>
      <c r="B68" t="s">
        <v>106</v>
      </c>
      <c r="C68" t="s">
        <v>249</v>
      </c>
      <c r="D68" s="48">
        <v>42520</v>
      </c>
      <c r="E68" s="49">
        <f t="shared" si="0"/>
        <v>2016</v>
      </c>
      <c r="F68" s="50">
        <f t="shared" si="1"/>
        <v>5</v>
      </c>
      <c r="G68" s="45" t="str">
        <f t="shared" si="2"/>
        <v>2016-5</v>
      </c>
      <c r="H68" t="s">
        <v>222</v>
      </c>
      <c r="I68" s="45" t="s">
        <v>327</v>
      </c>
      <c r="J68" s="45">
        <v>42816</v>
      </c>
      <c r="K68" s="45">
        <v>42835</v>
      </c>
      <c r="L68">
        <v>12404.300000000079</v>
      </c>
      <c r="M68" s="51">
        <v>4013.2799999999961</v>
      </c>
      <c r="N68" s="4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2">
      <c r="A69" t="s">
        <v>328</v>
      </c>
      <c r="B69" t="s">
        <v>98</v>
      </c>
      <c r="C69" t="s">
        <v>249</v>
      </c>
      <c r="D69" s="48">
        <v>42514</v>
      </c>
      <c r="E69" s="49">
        <f t="shared" si="0"/>
        <v>2016</v>
      </c>
      <c r="F69" s="50">
        <f t="shared" si="1"/>
        <v>5</v>
      </c>
      <c r="G69" s="45" t="str">
        <f t="shared" si="2"/>
        <v>2016-5</v>
      </c>
      <c r="H69" t="s">
        <v>222</v>
      </c>
      <c r="I69" s="45" t="s">
        <v>329</v>
      </c>
      <c r="J69" s="45">
        <v>42808</v>
      </c>
      <c r="K69" s="45">
        <v>42830</v>
      </c>
      <c r="L69">
        <v>3200</v>
      </c>
      <c r="M69" s="51">
        <v>3200</v>
      </c>
      <c r="N69" s="4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2">
      <c r="A70" t="s">
        <v>330</v>
      </c>
      <c r="B70" t="s">
        <v>118</v>
      </c>
      <c r="C70" t="s">
        <v>249</v>
      </c>
      <c r="D70" s="48">
        <v>42550</v>
      </c>
      <c r="E70" s="49">
        <f t="shared" si="0"/>
        <v>2016</v>
      </c>
      <c r="F70" s="50">
        <f t="shared" si="1"/>
        <v>6</v>
      </c>
      <c r="G70" s="45" t="str">
        <f t="shared" si="2"/>
        <v>2016-6</v>
      </c>
      <c r="H70" t="s">
        <v>222</v>
      </c>
      <c r="I70" s="45" t="s">
        <v>272</v>
      </c>
      <c r="J70" s="45">
        <v>42835</v>
      </c>
      <c r="K70" s="45">
        <v>42857</v>
      </c>
      <c r="L70">
        <v>86032.869999999864</v>
      </c>
      <c r="M70" s="51">
        <v>63427.709999999977</v>
      </c>
      <c r="N70" s="4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2">
      <c r="A71" t="s">
        <v>331</v>
      </c>
      <c r="B71" t="s">
        <v>113</v>
      </c>
      <c r="C71" t="s">
        <v>249</v>
      </c>
      <c r="D71" s="48">
        <v>42542</v>
      </c>
      <c r="E71" s="49">
        <f t="shared" si="0"/>
        <v>2016</v>
      </c>
      <c r="F71" s="50">
        <f t="shared" si="1"/>
        <v>6</v>
      </c>
      <c r="G71" s="45" t="str">
        <f t="shared" si="2"/>
        <v>2016-6</v>
      </c>
      <c r="H71" t="s">
        <v>222</v>
      </c>
      <c r="I71" s="45" t="s">
        <v>332</v>
      </c>
      <c r="J71" s="45">
        <v>42824</v>
      </c>
      <c r="K71" s="45">
        <v>42849</v>
      </c>
      <c r="L71">
        <v>108232.94</v>
      </c>
      <c r="M71" s="51">
        <v>55662.85</v>
      </c>
      <c r="N71" s="4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2">
      <c r="A72" t="s">
        <v>333</v>
      </c>
      <c r="B72" t="s">
        <v>121</v>
      </c>
      <c r="C72" t="s">
        <v>249</v>
      </c>
      <c r="D72" s="48">
        <v>42550</v>
      </c>
      <c r="E72" s="49">
        <f t="shared" si="0"/>
        <v>2016</v>
      </c>
      <c r="F72" s="50">
        <f t="shared" si="1"/>
        <v>6</v>
      </c>
      <c r="G72" s="45" t="str">
        <f t="shared" si="2"/>
        <v>2016-6</v>
      </c>
      <c r="H72" t="s">
        <v>222</v>
      </c>
      <c r="I72" s="45" t="s">
        <v>272</v>
      </c>
      <c r="J72" s="45">
        <v>42836</v>
      </c>
      <c r="K72" s="45">
        <v>42857</v>
      </c>
      <c r="L72">
        <v>34336.969999999979</v>
      </c>
      <c r="M72" s="51">
        <v>23971.94</v>
      </c>
      <c r="N72" s="4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2">
      <c r="A73" t="s">
        <v>334</v>
      </c>
      <c r="B73" t="s">
        <v>62</v>
      </c>
      <c r="C73" t="s">
        <v>249</v>
      </c>
      <c r="D73" s="48">
        <v>42298</v>
      </c>
      <c r="E73" s="49">
        <f t="shared" si="0"/>
        <v>2015</v>
      </c>
      <c r="F73" s="50">
        <f t="shared" si="1"/>
        <v>10</v>
      </c>
      <c r="G73" s="45" t="str">
        <f t="shared" si="2"/>
        <v>2015-10</v>
      </c>
      <c r="H73" t="s">
        <v>222</v>
      </c>
      <c r="I73" s="45" t="s">
        <v>335</v>
      </c>
      <c r="J73" s="45">
        <v>42587</v>
      </c>
      <c r="K73" s="45">
        <v>42604</v>
      </c>
      <c r="L73">
        <v>12657.03</v>
      </c>
      <c r="M73" s="51">
        <v>2942.82</v>
      </c>
      <c r="N73" s="4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2">
      <c r="A74" t="s">
        <v>336</v>
      </c>
      <c r="B74" t="s">
        <v>120</v>
      </c>
      <c r="C74" t="s">
        <v>249</v>
      </c>
      <c r="D74" s="48">
        <v>42550</v>
      </c>
      <c r="E74" s="49">
        <f t="shared" si="0"/>
        <v>2016</v>
      </c>
      <c r="F74" s="50">
        <f t="shared" si="1"/>
        <v>6</v>
      </c>
      <c r="G74" s="45" t="str">
        <f t="shared" si="2"/>
        <v>2016-6</v>
      </c>
      <c r="H74" t="s">
        <v>222</v>
      </c>
      <c r="I74" s="45" t="s">
        <v>325</v>
      </c>
      <c r="J74" s="45">
        <v>42825</v>
      </c>
      <c r="K74" s="45">
        <v>42849</v>
      </c>
      <c r="L74">
        <v>36180.459999999963</v>
      </c>
      <c r="M74" s="51">
        <v>26166.729999999989</v>
      </c>
      <c r="N74" s="4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2">
      <c r="A75" t="s">
        <v>337</v>
      </c>
      <c r="B75" t="s">
        <v>116</v>
      </c>
      <c r="C75" t="s">
        <v>249</v>
      </c>
      <c r="D75" s="48">
        <v>42550</v>
      </c>
      <c r="E75" s="49">
        <f t="shared" si="0"/>
        <v>2016</v>
      </c>
      <c r="F75" s="50">
        <f t="shared" si="1"/>
        <v>6</v>
      </c>
      <c r="G75" s="45" t="str">
        <f t="shared" si="2"/>
        <v>2016-6</v>
      </c>
      <c r="H75" t="s">
        <v>222</v>
      </c>
      <c r="I75" s="45" t="s">
        <v>338</v>
      </c>
      <c r="J75" s="45">
        <v>42835</v>
      </c>
      <c r="K75" s="45">
        <v>42863</v>
      </c>
      <c r="L75">
        <v>417721.35999999917</v>
      </c>
      <c r="M75" s="51">
        <v>85257.719999999841</v>
      </c>
      <c r="N75" s="4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2">
      <c r="A76" t="s">
        <v>339</v>
      </c>
      <c r="B76" t="s">
        <v>135</v>
      </c>
      <c r="C76" t="s">
        <v>249</v>
      </c>
      <c r="D76" s="48">
        <v>42576</v>
      </c>
      <c r="E76" s="49">
        <f t="shared" si="0"/>
        <v>2016</v>
      </c>
      <c r="F76" s="50">
        <f t="shared" si="1"/>
        <v>7</v>
      </c>
      <c r="G76" s="45" t="str">
        <f t="shared" si="2"/>
        <v>2016-7</v>
      </c>
      <c r="H76" t="s">
        <v>222</v>
      </c>
      <c r="I76" s="45" t="s">
        <v>340</v>
      </c>
      <c r="J76" s="45">
        <v>42865</v>
      </c>
      <c r="K76" s="45">
        <v>42884</v>
      </c>
      <c r="L76">
        <v>29708.500000000011</v>
      </c>
      <c r="M76" s="51">
        <v>16323.96</v>
      </c>
      <c r="N76" s="4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2">
      <c r="A77" t="s">
        <v>341</v>
      </c>
      <c r="B77" t="s">
        <v>137</v>
      </c>
      <c r="C77" t="s">
        <v>249</v>
      </c>
      <c r="D77" s="48">
        <v>42585</v>
      </c>
      <c r="E77" s="49">
        <f t="shared" si="0"/>
        <v>2016</v>
      </c>
      <c r="F77" s="50">
        <f t="shared" si="1"/>
        <v>8</v>
      </c>
      <c r="G77" s="45" t="str">
        <f t="shared" si="2"/>
        <v>2016-8</v>
      </c>
      <c r="H77" t="s">
        <v>222</v>
      </c>
      <c r="I77" s="45" t="s">
        <v>264</v>
      </c>
      <c r="J77" s="45">
        <v>42870</v>
      </c>
      <c r="K77" s="45">
        <v>42891</v>
      </c>
      <c r="L77">
        <v>411163.22000000143</v>
      </c>
      <c r="M77" s="51">
        <v>334662.57</v>
      </c>
      <c r="N77" s="4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2">
      <c r="A78" t="s">
        <v>342</v>
      </c>
      <c r="B78" t="s">
        <v>35</v>
      </c>
      <c r="C78" t="s">
        <v>249</v>
      </c>
      <c r="D78" s="48">
        <v>41738</v>
      </c>
      <c r="E78" s="49">
        <f t="shared" si="0"/>
        <v>2014</v>
      </c>
      <c r="F78" s="50">
        <f t="shared" si="1"/>
        <v>4</v>
      </c>
      <c r="G78" s="45" t="str">
        <f t="shared" si="2"/>
        <v>2014-4</v>
      </c>
      <c r="H78" t="s">
        <v>222</v>
      </c>
      <c r="I78" s="45" t="s">
        <v>343</v>
      </c>
      <c r="J78" s="45">
        <v>42019</v>
      </c>
      <c r="K78" s="45">
        <v>42019</v>
      </c>
      <c r="L78">
        <v>21507.789999999819</v>
      </c>
      <c r="M78" s="51">
        <v>9912.1599999999889</v>
      </c>
      <c r="N78" s="4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2">
      <c r="A79" t="s">
        <v>344</v>
      </c>
      <c r="B79" t="s">
        <v>132</v>
      </c>
      <c r="C79" t="s">
        <v>249</v>
      </c>
      <c r="D79" s="48">
        <v>42555</v>
      </c>
      <c r="E79" s="49">
        <f t="shared" si="0"/>
        <v>2016</v>
      </c>
      <c r="F79" s="50">
        <f t="shared" si="1"/>
        <v>7</v>
      </c>
      <c r="G79" s="45" t="str">
        <f t="shared" si="2"/>
        <v>2016-7</v>
      </c>
      <c r="H79" t="s">
        <v>222</v>
      </c>
      <c r="I79" s="45" t="s">
        <v>338</v>
      </c>
      <c r="J79" s="45">
        <v>42824</v>
      </c>
      <c r="K79" s="45">
        <v>42842</v>
      </c>
      <c r="L79">
        <v>157466.87000000069</v>
      </c>
      <c r="M79" s="51">
        <v>97910.160000000178</v>
      </c>
      <c r="N79" s="4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2">
      <c r="A80" t="s">
        <v>345</v>
      </c>
      <c r="B80" t="s">
        <v>36</v>
      </c>
      <c r="C80" t="s">
        <v>249</v>
      </c>
      <c r="D80" s="48">
        <v>41738</v>
      </c>
      <c r="E80" s="49">
        <f t="shared" si="0"/>
        <v>2014</v>
      </c>
      <c r="F80" s="50">
        <f t="shared" si="1"/>
        <v>4</v>
      </c>
      <c r="G80" s="45" t="str">
        <f t="shared" si="2"/>
        <v>2014-4</v>
      </c>
      <c r="H80" t="s">
        <v>222</v>
      </c>
      <c r="I80" s="45" t="s">
        <v>343</v>
      </c>
      <c r="J80" s="45">
        <v>42018</v>
      </c>
      <c r="K80" s="45">
        <v>42018</v>
      </c>
      <c r="L80">
        <v>11673.04</v>
      </c>
      <c r="M80" s="51">
        <v>7727.2900000000009</v>
      </c>
      <c r="N80" s="4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2">
      <c r="A81" t="s">
        <v>346</v>
      </c>
      <c r="B81" t="s">
        <v>123</v>
      </c>
      <c r="C81" t="s">
        <v>249</v>
      </c>
      <c r="D81" s="48">
        <v>42550</v>
      </c>
      <c r="E81" s="49">
        <f t="shared" si="0"/>
        <v>2016</v>
      </c>
      <c r="F81" s="50">
        <f t="shared" si="1"/>
        <v>6</v>
      </c>
      <c r="G81" s="45" t="str">
        <f t="shared" si="2"/>
        <v>2016-6</v>
      </c>
      <c r="H81" t="s">
        <v>222</v>
      </c>
      <c r="I81" s="45" t="s">
        <v>315</v>
      </c>
      <c r="J81" s="45">
        <v>42822</v>
      </c>
      <c r="K81" s="45">
        <v>42842</v>
      </c>
      <c r="L81">
        <v>26500.99</v>
      </c>
      <c r="M81" s="51">
        <v>23166.78</v>
      </c>
      <c r="N81" s="4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2">
      <c r="A82" t="s">
        <v>347</v>
      </c>
      <c r="B82" t="s">
        <v>114</v>
      </c>
      <c r="C82" t="s">
        <v>249</v>
      </c>
      <c r="D82" s="48">
        <v>42542</v>
      </c>
      <c r="E82" s="49">
        <f t="shared" si="0"/>
        <v>2016</v>
      </c>
      <c r="F82" s="50">
        <f t="shared" si="1"/>
        <v>6</v>
      </c>
      <c r="G82" s="45" t="str">
        <f t="shared" si="2"/>
        <v>2016-6</v>
      </c>
      <c r="H82" t="s">
        <v>222</v>
      </c>
      <c r="I82" s="45" t="s">
        <v>348</v>
      </c>
      <c r="J82" s="45">
        <v>42822</v>
      </c>
      <c r="K82" s="45">
        <v>42849</v>
      </c>
      <c r="L82">
        <v>61403.74</v>
      </c>
      <c r="M82" s="51">
        <v>53692.23</v>
      </c>
      <c r="N82" s="4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2">
      <c r="A83" t="s">
        <v>349</v>
      </c>
      <c r="B83" t="s">
        <v>105</v>
      </c>
      <c r="C83" t="s">
        <v>249</v>
      </c>
      <c r="D83" s="48">
        <v>42520</v>
      </c>
      <c r="E83" s="49">
        <f t="shared" si="0"/>
        <v>2016</v>
      </c>
      <c r="F83" s="50">
        <f t="shared" si="1"/>
        <v>5</v>
      </c>
      <c r="G83" s="45" t="str">
        <f t="shared" si="2"/>
        <v>2016-5</v>
      </c>
      <c r="H83" t="s">
        <v>222</v>
      </c>
      <c r="I83" s="45" t="s">
        <v>350</v>
      </c>
      <c r="J83" s="45">
        <v>42780</v>
      </c>
      <c r="K83" s="45">
        <v>42800</v>
      </c>
      <c r="L83">
        <v>26537.389999999981</v>
      </c>
      <c r="M83" s="51">
        <v>15700.429999999989</v>
      </c>
      <c r="N83" s="4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2">
      <c r="A84" t="s">
        <v>351</v>
      </c>
      <c r="B84" t="s">
        <v>112</v>
      </c>
      <c r="C84" t="s">
        <v>249</v>
      </c>
      <c r="D84" s="48">
        <v>42535</v>
      </c>
      <c r="E84" s="49">
        <f t="shared" si="0"/>
        <v>2016</v>
      </c>
      <c r="F84" s="50">
        <f t="shared" si="1"/>
        <v>6</v>
      </c>
      <c r="G84" s="45" t="str">
        <f t="shared" si="2"/>
        <v>2016-6</v>
      </c>
      <c r="H84" t="s">
        <v>222</v>
      </c>
      <c r="I84" s="45" t="s">
        <v>352</v>
      </c>
      <c r="J84" s="45">
        <v>42796</v>
      </c>
      <c r="K84" s="45">
        <v>42808</v>
      </c>
      <c r="L84">
        <v>433.76</v>
      </c>
      <c r="M84" s="51">
        <v>433.76</v>
      </c>
      <c r="N84" s="4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2">
      <c r="A85" t="s">
        <v>353</v>
      </c>
      <c r="B85" t="s">
        <v>215</v>
      </c>
      <c r="C85" t="s">
        <v>249</v>
      </c>
      <c r="D85" s="48">
        <v>43755</v>
      </c>
      <c r="E85" s="49">
        <f t="shared" si="0"/>
        <v>2019</v>
      </c>
      <c r="F85" s="50">
        <f t="shared" si="1"/>
        <v>10</v>
      </c>
      <c r="G85" s="45" t="str">
        <f t="shared" si="2"/>
        <v>2019-10</v>
      </c>
      <c r="H85" t="s">
        <v>222</v>
      </c>
      <c r="I85" s="45" t="s">
        <v>224</v>
      </c>
      <c r="J85" s="45">
        <v>44011</v>
      </c>
      <c r="K85" s="45">
        <v>44014</v>
      </c>
      <c r="L85">
        <v>1793.81</v>
      </c>
      <c r="M85" s="51">
        <v>1000</v>
      </c>
      <c r="N85" s="4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2">
      <c r="A86" t="s">
        <v>354</v>
      </c>
      <c r="B86" t="s">
        <v>80</v>
      </c>
      <c r="C86" t="s">
        <v>249</v>
      </c>
      <c r="D86" s="48">
        <v>42451</v>
      </c>
      <c r="E86" s="49">
        <f t="shared" si="0"/>
        <v>2016</v>
      </c>
      <c r="F86" s="50">
        <f t="shared" si="1"/>
        <v>3</v>
      </c>
      <c r="G86" s="45" t="str">
        <f t="shared" si="2"/>
        <v>2016-3</v>
      </c>
      <c r="H86" t="s">
        <v>222</v>
      </c>
      <c r="I86" s="45" t="s">
        <v>355</v>
      </c>
      <c r="J86" s="45">
        <v>42706</v>
      </c>
      <c r="K86" s="45">
        <v>42723</v>
      </c>
      <c r="L86">
        <v>25189.839999999978</v>
      </c>
      <c r="M86" s="51">
        <v>24726.749999999982</v>
      </c>
      <c r="N86" s="4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2">
      <c r="A87" t="s">
        <v>356</v>
      </c>
      <c r="B87" t="s">
        <v>101</v>
      </c>
      <c r="C87" t="s">
        <v>249</v>
      </c>
      <c r="D87" s="48">
        <v>42520</v>
      </c>
      <c r="E87" s="49">
        <f t="shared" si="0"/>
        <v>2016</v>
      </c>
      <c r="F87" s="50">
        <f t="shared" si="1"/>
        <v>5</v>
      </c>
      <c r="G87" s="45" t="str">
        <f t="shared" si="2"/>
        <v>2016-5</v>
      </c>
      <c r="H87" t="s">
        <v>222</v>
      </c>
      <c r="I87" s="45" t="s">
        <v>357</v>
      </c>
      <c r="J87" s="45">
        <v>42779</v>
      </c>
      <c r="K87" s="45">
        <v>42800</v>
      </c>
      <c r="L87">
        <v>186903.08999999979</v>
      </c>
      <c r="M87" s="51">
        <v>106339.86</v>
      </c>
      <c r="N87" s="4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2">
      <c r="A88" t="s">
        <v>358</v>
      </c>
      <c r="B88" t="s">
        <v>150</v>
      </c>
      <c r="C88" t="s">
        <v>249</v>
      </c>
      <c r="D88" s="48">
        <v>42733</v>
      </c>
      <c r="E88" s="49">
        <f t="shared" si="0"/>
        <v>2016</v>
      </c>
      <c r="F88" s="50">
        <f t="shared" si="1"/>
        <v>12</v>
      </c>
      <c r="G88" s="45" t="str">
        <f t="shared" si="2"/>
        <v>2016-12</v>
      </c>
      <c r="H88" t="s">
        <v>222</v>
      </c>
      <c r="I88" s="45" t="s">
        <v>359</v>
      </c>
      <c r="J88" s="45">
        <v>42983</v>
      </c>
      <c r="K88" s="45">
        <v>42999</v>
      </c>
      <c r="L88">
        <v>5526.4</v>
      </c>
      <c r="M88" s="51">
        <v>4118.3099999999986</v>
      </c>
      <c r="N88" s="4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2">
      <c r="A89" t="s">
        <v>360</v>
      </c>
      <c r="B89" t="s">
        <v>86</v>
      </c>
      <c r="C89" t="s">
        <v>249</v>
      </c>
      <c r="D89" s="48">
        <v>42458</v>
      </c>
      <c r="E89" s="49">
        <f t="shared" si="0"/>
        <v>2016</v>
      </c>
      <c r="F89" s="50">
        <f t="shared" si="1"/>
        <v>3</v>
      </c>
      <c r="G89" s="45" t="str">
        <f t="shared" si="2"/>
        <v>2016-3</v>
      </c>
      <c r="H89" t="s">
        <v>222</v>
      </c>
      <c r="I89" s="45" t="s">
        <v>355</v>
      </c>
      <c r="J89" s="45">
        <v>42706</v>
      </c>
      <c r="K89" s="45">
        <v>42723</v>
      </c>
      <c r="L89">
        <v>50811.39</v>
      </c>
      <c r="M89" s="51">
        <v>33934.189999999973</v>
      </c>
      <c r="N89" s="4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2">
      <c r="A90" t="s">
        <v>361</v>
      </c>
      <c r="B90" t="s">
        <v>97</v>
      </c>
      <c r="C90" t="s">
        <v>249</v>
      </c>
      <c r="D90" s="48">
        <v>42514</v>
      </c>
      <c r="E90" s="49">
        <f t="shared" si="0"/>
        <v>2016</v>
      </c>
      <c r="F90" s="50">
        <f t="shared" si="1"/>
        <v>5</v>
      </c>
      <c r="G90" s="45" t="str">
        <f t="shared" si="2"/>
        <v>2016-5</v>
      </c>
      <c r="H90" t="s">
        <v>222</v>
      </c>
      <c r="I90" s="45" t="s">
        <v>362</v>
      </c>
      <c r="J90" s="45">
        <v>42762</v>
      </c>
      <c r="K90" s="45">
        <v>42779</v>
      </c>
      <c r="L90">
        <v>11510.92</v>
      </c>
      <c r="M90" s="51">
        <v>10510.92</v>
      </c>
      <c r="N90" s="4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2">
      <c r="A91" t="s">
        <v>363</v>
      </c>
      <c r="B91" t="s">
        <v>182</v>
      </c>
      <c r="C91" t="s">
        <v>249</v>
      </c>
      <c r="D91" s="48">
        <v>43165</v>
      </c>
      <c r="E91" s="49">
        <f t="shared" si="0"/>
        <v>2018</v>
      </c>
      <c r="F91" s="50">
        <f t="shared" si="1"/>
        <v>3</v>
      </c>
      <c r="G91" s="45" t="str">
        <f t="shared" si="2"/>
        <v>2018-3</v>
      </c>
      <c r="H91" t="s">
        <v>222</v>
      </c>
      <c r="I91" s="45" t="s">
        <v>364</v>
      </c>
      <c r="J91" s="45">
        <v>43417</v>
      </c>
      <c r="K91" s="45">
        <v>43430</v>
      </c>
      <c r="L91">
        <v>52912.429999999993</v>
      </c>
      <c r="M91" s="51">
        <v>21497.659999999989</v>
      </c>
      <c r="N91" s="4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2">
      <c r="A92" t="s">
        <v>365</v>
      </c>
      <c r="B92" t="s">
        <v>122</v>
      </c>
      <c r="C92" t="s">
        <v>249</v>
      </c>
      <c r="D92" s="48">
        <v>42550</v>
      </c>
      <c r="E92" s="49">
        <f t="shared" si="0"/>
        <v>2016</v>
      </c>
      <c r="F92" s="50">
        <f t="shared" si="1"/>
        <v>6</v>
      </c>
      <c r="G92" s="45" t="str">
        <f t="shared" si="2"/>
        <v>2016-6</v>
      </c>
      <c r="H92" t="s">
        <v>222</v>
      </c>
      <c r="I92" s="45" t="s">
        <v>327</v>
      </c>
      <c r="J92" s="45">
        <v>42815</v>
      </c>
      <c r="K92" s="45">
        <v>42835</v>
      </c>
      <c r="L92">
        <v>28051.159999999971</v>
      </c>
      <c r="M92" s="51">
        <v>21433.650000000009</v>
      </c>
      <c r="N92" s="4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2">
      <c r="A93" t="s">
        <v>366</v>
      </c>
      <c r="B93" t="s">
        <v>127</v>
      </c>
      <c r="C93" t="s">
        <v>249</v>
      </c>
      <c r="D93" s="48">
        <v>42551</v>
      </c>
      <c r="E93" s="49">
        <f t="shared" ref="E93:E156" si="5">YEAR(D93)</f>
        <v>2016</v>
      </c>
      <c r="F93" s="50">
        <f t="shared" ref="F93:F156" si="6">MONTH(D93)</f>
        <v>6</v>
      </c>
      <c r="G93" s="45" t="str">
        <f t="shared" ref="G93:G156" si="7">CONCATENATE(E93,-F93)</f>
        <v>2016-6</v>
      </c>
      <c r="H93" t="s">
        <v>222</v>
      </c>
      <c r="I93" s="45" t="s">
        <v>327</v>
      </c>
      <c r="J93" s="45">
        <v>42808</v>
      </c>
      <c r="K93" s="45">
        <v>42821</v>
      </c>
      <c r="L93">
        <v>133229.46000000011</v>
      </c>
      <c r="M93" s="51">
        <v>39223.76999999999</v>
      </c>
      <c r="N93" s="4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2">
      <c r="A94" t="s">
        <v>367</v>
      </c>
      <c r="B94" t="s">
        <v>47</v>
      </c>
      <c r="C94" t="s">
        <v>249</v>
      </c>
      <c r="D94" s="48">
        <v>41857</v>
      </c>
      <c r="E94" s="49">
        <f t="shared" si="5"/>
        <v>2014</v>
      </c>
      <c r="F94" s="50">
        <f t="shared" si="6"/>
        <v>8</v>
      </c>
      <c r="G94" s="45" t="str">
        <f t="shared" si="7"/>
        <v>2014-8</v>
      </c>
      <c r="H94" t="s">
        <v>222</v>
      </c>
      <c r="I94" s="45" t="s">
        <v>262</v>
      </c>
      <c r="J94" s="45">
        <v>42145</v>
      </c>
      <c r="K94" s="45">
        <v>42145</v>
      </c>
      <c r="L94">
        <v>27120.79</v>
      </c>
      <c r="M94" s="51">
        <v>22973.88</v>
      </c>
      <c r="N94" s="4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2">
      <c r="A95" t="s">
        <v>368</v>
      </c>
      <c r="B95" t="s">
        <v>48</v>
      </c>
      <c r="C95" t="s">
        <v>249</v>
      </c>
      <c r="D95" s="48">
        <v>41857</v>
      </c>
      <c r="E95" s="49">
        <f t="shared" si="5"/>
        <v>2014</v>
      </c>
      <c r="F95" s="50">
        <f t="shared" si="6"/>
        <v>8</v>
      </c>
      <c r="G95" s="45" t="str">
        <f t="shared" si="7"/>
        <v>2014-8</v>
      </c>
      <c r="H95" t="s">
        <v>222</v>
      </c>
      <c r="I95" s="45" t="s">
        <v>262</v>
      </c>
      <c r="J95" s="45">
        <v>42145</v>
      </c>
      <c r="K95" s="45">
        <v>42128</v>
      </c>
      <c r="L95">
        <v>7478.1900000000051</v>
      </c>
      <c r="M95" s="51">
        <v>6789.0900000000038</v>
      </c>
      <c r="N95" s="4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2">
      <c r="A96" t="s">
        <v>369</v>
      </c>
      <c r="B96" t="s">
        <v>131</v>
      </c>
      <c r="C96" t="s">
        <v>249</v>
      </c>
      <c r="D96" s="48">
        <v>42551</v>
      </c>
      <c r="E96" s="49">
        <f t="shared" si="5"/>
        <v>2016</v>
      </c>
      <c r="F96" s="50">
        <f t="shared" si="6"/>
        <v>6</v>
      </c>
      <c r="G96" s="45" t="str">
        <f t="shared" si="7"/>
        <v>2016-6</v>
      </c>
      <c r="H96" t="s">
        <v>222</v>
      </c>
      <c r="I96" s="45" t="s">
        <v>370</v>
      </c>
      <c r="J96" s="45">
        <v>42808</v>
      </c>
      <c r="K96" s="45">
        <v>42821</v>
      </c>
      <c r="L96">
        <v>3497.1899999999991</v>
      </c>
      <c r="M96" s="51">
        <v>3097.329999999999</v>
      </c>
      <c r="N96" s="4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2">
      <c r="A97" t="s">
        <v>371</v>
      </c>
      <c r="B97" t="s">
        <v>77</v>
      </c>
      <c r="C97" t="s">
        <v>249</v>
      </c>
      <c r="D97" s="48">
        <v>42450</v>
      </c>
      <c r="E97" s="49">
        <f t="shared" si="5"/>
        <v>2016</v>
      </c>
      <c r="F97" s="50">
        <f t="shared" si="6"/>
        <v>3</v>
      </c>
      <c r="G97" s="45" t="str">
        <f t="shared" si="7"/>
        <v>2016-3</v>
      </c>
      <c r="H97" t="s">
        <v>222</v>
      </c>
      <c r="I97" s="45" t="s">
        <v>372</v>
      </c>
      <c r="J97" s="45">
        <v>42697</v>
      </c>
      <c r="K97" s="45">
        <v>42723</v>
      </c>
      <c r="L97">
        <v>451070.2399999997</v>
      </c>
      <c r="M97" s="51">
        <v>64547.300000000047</v>
      </c>
      <c r="N97" s="4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2">
      <c r="A98" t="s">
        <v>373</v>
      </c>
      <c r="B98" t="s">
        <v>88</v>
      </c>
      <c r="C98" t="s">
        <v>249</v>
      </c>
      <c r="D98" s="48">
        <v>42465</v>
      </c>
      <c r="E98" s="49">
        <f t="shared" si="5"/>
        <v>2016</v>
      </c>
      <c r="F98" s="50">
        <f t="shared" si="6"/>
        <v>4</v>
      </c>
      <c r="G98" s="45" t="str">
        <f t="shared" si="7"/>
        <v>2016-4</v>
      </c>
      <c r="H98" t="s">
        <v>222</v>
      </c>
      <c r="I98" s="45" t="s">
        <v>374</v>
      </c>
      <c r="J98" s="45">
        <v>42703</v>
      </c>
      <c r="K98" s="45">
        <v>42723</v>
      </c>
      <c r="L98">
        <v>260003.01000000021</v>
      </c>
      <c r="M98" s="51">
        <v>77616.440000000046</v>
      </c>
      <c r="N98" s="4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2">
      <c r="A99" t="s">
        <v>375</v>
      </c>
      <c r="B99" t="s">
        <v>79</v>
      </c>
      <c r="C99" t="s">
        <v>249</v>
      </c>
      <c r="D99" s="48">
        <v>42451</v>
      </c>
      <c r="E99" s="49">
        <f t="shared" si="5"/>
        <v>2016</v>
      </c>
      <c r="F99" s="50">
        <f t="shared" si="6"/>
        <v>3</v>
      </c>
      <c r="G99" s="45" t="str">
        <f t="shared" si="7"/>
        <v>2016-3</v>
      </c>
      <c r="H99" t="s">
        <v>222</v>
      </c>
      <c r="I99" s="45" t="s">
        <v>376</v>
      </c>
      <c r="J99" s="45">
        <v>42695</v>
      </c>
      <c r="K99" s="45">
        <v>42716</v>
      </c>
      <c r="L99">
        <v>82567.53</v>
      </c>
      <c r="M99" s="51">
        <v>34709.06</v>
      </c>
      <c r="N99" s="4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2">
      <c r="A100" t="s">
        <v>377</v>
      </c>
      <c r="B100" t="s">
        <v>83</v>
      </c>
      <c r="C100" t="s">
        <v>249</v>
      </c>
      <c r="D100" s="48">
        <v>42453</v>
      </c>
      <c r="E100" s="49">
        <f t="shared" si="5"/>
        <v>2016</v>
      </c>
      <c r="F100" s="50">
        <f t="shared" si="6"/>
        <v>3</v>
      </c>
      <c r="G100" s="45" t="str">
        <f t="shared" si="7"/>
        <v>2016-3</v>
      </c>
      <c r="H100" t="s">
        <v>222</v>
      </c>
      <c r="I100" s="45" t="s">
        <v>372</v>
      </c>
      <c r="J100" s="45">
        <v>42695</v>
      </c>
      <c r="K100" s="45">
        <v>42716</v>
      </c>
      <c r="L100">
        <v>37610.010000000038</v>
      </c>
      <c r="M100" s="51">
        <v>31401.56</v>
      </c>
      <c r="N100" s="4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2">
      <c r="A101" t="s">
        <v>378</v>
      </c>
      <c r="B101" t="s">
        <v>125</v>
      </c>
      <c r="C101" t="s">
        <v>249</v>
      </c>
      <c r="D101" s="48">
        <v>42551</v>
      </c>
      <c r="E101" s="49">
        <f t="shared" si="5"/>
        <v>2016</v>
      </c>
      <c r="F101" s="50">
        <f t="shared" si="6"/>
        <v>6</v>
      </c>
      <c r="G101" s="45" t="str">
        <f t="shared" si="7"/>
        <v>2016-6</v>
      </c>
      <c r="H101" t="s">
        <v>222</v>
      </c>
      <c r="I101" s="45" t="s">
        <v>306</v>
      </c>
      <c r="J101" s="45">
        <v>42790</v>
      </c>
      <c r="K101" s="45">
        <v>42807</v>
      </c>
      <c r="L101">
        <v>405262.46000000148</v>
      </c>
      <c r="M101" s="51">
        <v>78695.109999999986</v>
      </c>
      <c r="N101" s="4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2">
      <c r="A102" t="s">
        <v>379</v>
      </c>
      <c r="B102" t="s">
        <v>126</v>
      </c>
      <c r="C102" t="s">
        <v>249</v>
      </c>
      <c r="D102" s="48">
        <v>42551</v>
      </c>
      <c r="E102" s="49">
        <f t="shared" si="5"/>
        <v>2016</v>
      </c>
      <c r="F102" s="50">
        <f t="shared" si="6"/>
        <v>6</v>
      </c>
      <c r="G102" s="45" t="str">
        <f t="shared" si="7"/>
        <v>2016-6</v>
      </c>
      <c r="H102" t="s">
        <v>222</v>
      </c>
      <c r="I102" s="45" t="s">
        <v>350</v>
      </c>
      <c r="J102" s="45">
        <v>42779</v>
      </c>
      <c r="K102" s="45">
        <v>42800</v>
      </c>
      <c r="L102">
        <v>180745.57000000009</v>
      </c>
      <c r="M102" s="51">
        <v>82208.810000000027</v>
      </c>
      <c r="N102" s="4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2">
      <c r="A103" t="s">
        <v>380</v>
      </c>
      <c r="B103" t="s">
        <v>115</v>
      </c>
      <c r="C103" t="s">
        <v>249</v>
      </c>
      <c r="D103" s="48">
        <v>42544</v>
      </c>
      <c r="E103" s="49">
        <f t="shared" si="5"/>
        <v>2016</v>
      </c>
      <c r="F103" s="50">
        <f t="shared" si="6"/>
        <v>6</v>
      </c>
      <c r="G103" s="45" t="str">
        <f t="shared" si="7"/>
        <v>2016-6</v>
      </c>
      <c r="H103" t="s">
        <v>222</v>
      </c>
      <c r="I103" s="45" t="s">
        <v>357</v>
      </c>
      <c r="J103" s="45">
        <v>42779</v>
      </c>
      <c r="K103" s="45">
        <v>42795</v>
      </c>
      <c r="L103">
        <v>509205.40000000352</v>
      </c>
      <c r="M103" s="51">
        <v>263787.74</v>
      </c>
      <c r="N103" s="4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2">
      <c r="A104" t="s">
        <v>381</v>
      </c>
      <c r="B104" t="s">
        <v>134</v>
      </c>
      <c r="C104" t="s">
        <v>249</v>
      </c>
      <c r="D104" s="48">
        <v>42563</v>
      </c>
      <c r="E104" s="49">
        <f t="shared" si="5"/>
        <v>2016</v>
      </c>
      <c r="F104" s="50">
        <f t="shared" si="6"/>
        <v>7</v>
      </c>
      <c r="G104" s="45" t="str">
        <f t="shared" si="7"/>
        <v>2016-7</v>
      </c>
      <c r="H104" t="s">
        <v>222</v>
      </c>
      <c r="I104" s="45" t="s">
        <v>382</v>
      </c>
      <c r="J104" s="45">
        <v>42801</v>
      </c>
      <c r="K104" s="45">
        <v>42821</v>
      </c>
      <c r="L104">
        <v>343941.65000000078</v>
      </c>
      <c r="M104" s="51">
        <v>222516.06000000029</v>
      </c>
      <c r="N104" s="4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2">
      <c r="A105" t="s">
        <v>383</v>
      </c>
      <c r="B105" t="s">
        <v>46</v>
      </c>
      <c r="C105" t="s">
        <v>249</v>
      </c>
      <c r="D105" s="48">
        <v>41809</v>
      </c>
      <c r="E105" s="49">
        <f t="shared" si="5"/>
        <v>2014</v>
      </c>
      <c r="F105" s="50">
        <f t="shared" si="6"/>
        <v>6</v>
      </c>
      <c r="G105" s="45" t="str">
        <f t="shared" si="7"/>
        <v>2014-6</v>
      </c>
      <c r="H105" t="s">
        <v>222</v>
      </c>
      <c r="I105" s="45" t="s">
        <v>384</v>
      </c>
      <c r="J105" s="45">
        <v>42032</v>
      </c>
      <c r="K105" s="45">
        <v>42032</v>
      </c>
      <c r="L105">
        <v>28687.01000000002</v>
      </c>
      <c r="M105" s="51">
        <v>19676.64</v>
      </c>
      <c r="N105" s="4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2">
      <c r="A106" t="s">
        <v>385</v>
      </c>
      <c r="B106" t="s">
        <v>205</v>
      </c>
      <c r="C106" t="s">
        <v>249</v>
      </c>
      <c r="D106" s="48">
        <v>43542</v>
      </c>
      <c r="E106" s="49">
        <f t="shared" si="5"/>
        <v>2019</v>
      </c>
      <c r="F106" s="50">
        <f t="shared" si="6"/>
        <v>3</v>
      </c>
      <c r="G106" s="45" t="str">
        <f t="shared" si="7"/>
        <v>2019-3</v>
      </c>
      <c r="H106" t="s">
        <v>222</v>
      </c>
      <c r="I106" s="45" t="s">
        <v>386</v>
      </c>
      <c r="J106" s="45">
        <v>43762</v>
      </c>
      <c r="K106" s="45">
        <v>43774</v>
      </c>
      <c r="L106">
        <v>1083394.800000004</v>
      </c>
      <c r="M106" s="51">
        <v>350615.72000000038</v>
      </c>
      <c r="N106" s="4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2">
      <c r="A107" t="s">
        <v>387</v>
      </c>
      <c r="B107" t="s">
        <v>117</v>
      </c>
      <c r="C107" t="s">
        <v>249</v>
      </c>
      <c r="D107" s="48">
        <v>42550</v>
      </c>
      <c r="E107" s="49">
        <f t="shared" si="5"/>
        <v>2016</v>
      </c>
      <c r="F107" s="50">
        <f t="shared" si="6"/>
        <v>6</v>
      </c>
      <c r="G107" s="45" t="str">
        <f t="shared" si="7"/>
        <v>2016-6</v>
      </c>
      <c r="H107" t="s">
        <v>222</v>
      </c>
      <c r="I107" s="45" t="s">
        <v>388</v>
      </c>
      <c r="J107" s="45">
        <v>42781</v>
      </c>
      <c r="K107" s="45">
        <v>42800</v>
      </c>
      <c r="L107">
        <v>99671.539999999906</v>
      </c>
      <c r="M107" s="51">
        <v>70178.679999999964</v>
      </c>
      <c r="N107" s="4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2">
      <c r="A108" t="s">
        <v>389</v>
      </c>
      <c r="B108" t="s">
        <v>153</v>
      </c>
      <c r="C108" t="s">
        <v>249</v>
      </c>
      <c r="D108" s="48">
        <v>42762</v>
      </c>
      <c r="E108" s="49">
        <f t="shared" si="5"/>
        <v>2017</v>
      </c>
      <c r="F108" s="50">
        <f t="shared" si="6"/>
        <v>1</v>
      </c>
      <c r="G108" s="45" t="str">
        <f t="shared" si="7"/>
        <v>2017-1</v>
      </c>
      <c r="H108" t="s">
        <v>222</v>
      </c>
      <c r="I108" s="45" t="s">
        <v>390</v>
      </c>
      <c r="J108" s="45">
        <v>42978</v>
      </c>
      <c r="K108" s="45">
        <v>42996</v>
      </c>
      <c r="L108">
        <v>81856.67</v>
      </c>
      <c r="M108" s="51">
        <v>7470</v>
      </c>
      <c r="N108" s="4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2">
      <c r="A109" t="s">
        <v>391</v>
      </c>
      <c r="B109" t="s">
        <v>37</v>
      </c>
      <c r="C109" t="s">
        <v>249</v>
      </c>
      <c r="D109" s="48">
        <v>41739</v>
      </c>
      <c r="E109" s="49">
        <f t="shared" si="5"/>
        <v>2014</v>
      </c>
      <c r="F109" s="50">
        <f t="shared" si="6"/>
        <v>4</v>
      </c>
      <c r="G109" s="45" t="str">
        <f t="shared" si="7"/>
        <v>2014-4</v>
      </c>
      <c r="H109" t="s">
        <v>222</v>
      </c>
      <c r="I109" s="45" t="s">
        <v>392</v>
      </c>
      <c r="J109" s="45">
        <v>41978</v>
      </c>
      <c r="K109" s="45">
        <v>41978</v>
      </c>
      <c r="L109">
        <v>767634.52999999991</v>
      </c>
      <c r="M109" s="51">
        <v>135109.18000000011</v>
      </c>
      <c r="N109" s="4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2">
      <c r="A110" t="s">
        <v>393</v>
      </c>
      <c r="B110" t="s">
        <v>85</v>
      </c>
      <c r="C110" t="s">
        <v>249</v>
      </c>
      <c r="D110" s="48">
        <v>42453</v>
      </c>
      <c r="E110" s="49">
        <f t="shared" si="5"/>
        <v>2016</v>
      </c>
      <c r="F110" s="50">
        <f t="shared" si="6"/>
        <v>3</v>
      </c>
      <c r="G110" s="45" t="str">
        <f t="shared" si="7"/>
        <v>2016-3</v>
      </c>
      <c r="H110" t="s">
        <v>222</v>
      </c>
      <c r="I110" s="45" t="s">
        <v>394</v>
      </c>
      <c r="J110" s="45">
        <v>42662</v>
      </c>
      <c r="K110" s="45">
        <v>42670</v>
      </c>
      <c r="L110">
        <v>370</v>
      </c>
      <c r="M110" s="51">
        <v>370</v>
      </c>
      <c r="N110" s="4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2">
      <c r="A111" t="s">
        <v>395</v>
      </c>
      <c r="B111" t="s">
        <v>160</v>
      </c>
      <c r="C111" t="s">
        <v>249</v>
      </c>
      <c r="D111" s="48">
        <v>42944</v>
      </c>
      <c r="E111" s="49">
        <f t="shared" si="5"/>
        <v>2017</v>
      </c>
      <c r="F111" s="50">
        <f t="shared" si="6"/>
        <v>7</v>
      </c>
      <c r="G111" s="45" t="str">
        <f t="shared" si="7"/>
        <v>2017-7</v>
      </c>
      <c r="H111" t="s">
        <v>222</v>
      </c>
      <c r="I111" s="45" t="s">
        <v>396</v>
      </c>
      <c r="J111" s="45">
        <v>43166</v>
      </c>
      <c r="K111" s="45">
        <v>43185</v>
      </c>
      <c r="L111">
        <v>153491.73999999769</v>
      </c>
      <c r="M111" s="51">
        <v>62112.390000000363</v>
      </c>
      <c r="N111" s="4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2">
      <c r="A112" t="s">
        <v>397</v>
      </c>
      <c r="B112" t="s">
        <v>59</v>
      </c>
      <c r="C112" t="s">
        <v>249</v>
      </c>
      <c r="D112" s="48">
        <v>42298</v>
      </c>
      <c r="E112" s="49">
        <f t="shared" si="5"/>
        <v>2015</v>
      </c>
      <c r="F112" s="50">
        <f t="shared" si="6"/>
        <v>10</v>
      </c>
      <c r="G112" s="45" t="str">
        <f t="shared" si="7"/>
        <v>2015-10</v>
      </c>
      <c r="H112" t="s">
        <v>222</v>
      </c>
      <c r="I112" s="45" t="s">
        <v>398</v>
      </c>
      <c r="J112" s="45">
        <v>42507</v>
      </c>
      <c r="K112" s="45">
        <v>42527</v>
      </c>
      <c r="L112">
        <v>159586.79</v>
      </c>
      <c r="M112" s="51">
        <v>16225.81000000001</v>
      </c>
      <c r="N112" s="4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2">
      <c r="A113" t="s">
        <v>399</v>
      </c>
      <c r="B113" t="s">
        <v>136</v>
      </c>
      <c r="C113" t="s">
        <v>249</v>
      </c>
      <c r="D113" s="48">
        <v>42580</v>
      </c>
      <c r="E113" s="49">
        <f t="shared" si="5"/>
        <v>2016</v>
      </c>
      <c r="F113" s="50">
        <f t="shared" si="6"/>
        <v>7</v>
      </c>
      <c r="G113" s="45" t="str">
        <f t="shared" si="7"/>
        <v>2016-7</v>
      </c>
      <c r="H113" t="s">
        <v>222</v>
      </c>
      <c r="I113" s="45" t="s">
        <v>400</v>
      </c>
      <c r="J113" s="45">
        <v>42846</v>
      </c>
      <c r="K113" s="45">
        <v>42857</v>
      </c>
      <c r="L113">
        <v>240142.64999999851</v>
      </c>
      <c r="M113" s="51">
        <v>178816.0900000002</v>
      </c>
      <c r="N113" s="4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2">
      <c r="A114" t="s">
        <v>401</v>
      </c>
      <c r="B114" t="s">
        <v>54</v>
      </c>
      <c r="C114" t="s">
        <v>249</v>
      </c>
      <c r="D114" s="48">
        <v>42094</v>
      </c>
      <c r="E114" s="49">
        <f t="shared" si="5"/>
        <v>2015</v>
      </c>
      <c r="F114" s="50">
        <f t="shared" si="6"/>
        <v>3</v>
      </c>
      <c r="G114" s="45" t="str">
        <f t="shared" si="7"/>
        <v>2015-3</v>
      </c>
      <c r="H114" t="s">
        <v>222</v>
      </c>
      <c r="I114" s="45" t="s">
        <v>402</v>
      </c>
      <c r="J114" s="45">
        <v>42292</v>
      </c>
      <c r="K114" s="45">
        <v>42296</v>
      </c>
      <c r="L114">
        <v>3189.54</v>
      </c>
      <c r="M114" s="51">
        <v>2640.34</v>
      </c>
      <c r="N114" s="4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2">
      <c r="A115" t="s">
        <v>403</v>
      </c>
      <c r="B115" t="s">
        <v>130</v>
      </c>
      <c r="C115" t="s">
        <v>249</v>
      </c>
      <c r="D115" s="48">
        <v>42551</v>
      </c>
      <c r="E115" s="49">
        <f t="shared" si="5"/>
        <v>2016</v>
      </c>
      <c r="F115" s="50">
        <f t="shared" si="6"/>
        <v>6</v>
      </c>
      <c r="G115" s="45" t="str">
        <f t="shared" si="7"/>
        <v>2016-6</v>
      </c>
      <c r="H115" t="s">
        <v>222</v>
      </c>
      <c r="I115" s="45" t="s">
        <v>404</v>
      </c>
      <c r="J115" s="45">
        <v>42761</v>
      </c>
      <c r="K115" s="45">
        <v>42779</v>
      </c>
      <c r="L115">
        <v>8922.6999999999989</v>
      </c>
      <c r="M115" s="51">
        <v>7183.5399999999972</v>
      </c>
      <c r="N115" s="4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2">
      <c r="A116" t="s">
        <v>405</v>
      </c>
      <c r="B116" t="s">
        <v>81</v>
      </c>
      <c r="C116" t="s">
        <v>249</v>
      </c>
      <c r="D116" s="48">
        <v>42451</v>
      </c>
      <c r="E116" s="49">
        <f t="shared" si="5"/>
        <v>2016</v>
      </c>
      <c r="F116" s="50">
        <f t="shared" si="6"/>
        <v>3</v>
      </c>
      <c r="G116" s="45" t="str">
        <f t="shared" si="7"/>
        <v>2016-3</v>
      </c>
      <c r="H116" t="s">
        <v>222</v>
      </c>
      <c r="I116" s="45" t="s">
        <v>406</v>
      </c>
      <c r="J116" s="45">
        <v>42674</v>
      </c>
      <c r="K116" s="45">
        <v>42695</v>
      </c>
      <c r="L116">
        <v>3913.91</v>
      </c>
      <c r="M116" s="51">
        <v>2240.4699999999998</v>
      </c>
      <c r="N116" s="4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2">
      <c r="A117" t="s">
        <v>407</v>
      </c>
      <c r="B117" t="s">
        <v>103</v>
      </c>
      <c r="C117" t="s">
        <v>249</v>
      </c>
      <c r="D117" s="48">
        <v>42520</v>
      </c>
      <c r="E117" s="49">
        <f t="shared" si="5"/>
        <v>2016</v>
      </c>
      <c r="F117" s="50">
        <f t="shared" si="6"/>
        <v>5</v>
      </c>
      <c r="G117" s="45" t="str">
        <f t="shared" si="7"/>
        <v>2016-5</v>
      </c>
      <c r="H117" t="s">
        <v>222</v>
      </c>
      <c r="I117" s="45" t="s">
        <v>408</v>
      </c>
      <c r="J117" s="45">
        <v>42720</v>
      </c>
      <c r="K117" s="45">
        <v>42758</v>
      </c>
      <c r="L117">
        <v>43574.129999999983</v>
      </c>
      <c r="M117" s="51">
        <v>26832.030000000039</v>
      </c>
      <c r="N117" s="4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2">
      <c r="A118" t="s">
        <v>409</v>
      </c>
      <c r="B118" t="s">
        <v>40</v>
      </c>
      <c r="C118" t="s">
        <v>249</v>
      </c>
      <c r="D118" s="48">
        <v>41768</v>
      </c>
      <c r="E118" s="49">
        <f t="shared" si="5"/>
        <v>2014</v>
      </c>
      <c r="F118" s="50">
        <f t="shared" si="6"/>
        <v>5</v>
      </c>
      <c r="G118" s="45" t="str">
        <f t="shared" si="7"/>
        <v>2014-5</v>
      </c>
      <c r="H118" t="s">
        <v>222</v>
      </c>
      <c r="I118" s="45" t="s">
        <v>410</v>
      </c>
      <c r="J118" s="45">
        <v>41970</v>
      </c>
      <c r="K118" s="45">
        <v>41974</v>
      </c>
      <c r="L118">
        <v>1049547.1500000099</v>
      </c>
      <c r="M118" s="51">
        <v>644316.94000000053</v>
      </c>
      <c r="N118" s="4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2">
      <c r="A119" t="s">
        <v>411</v>
      </c>
      <c r="B119" t="s">
        <v>154</v>
      </c>
      <c r="C119" t="s">
        <v>249</v>
      </c>
      <c r="D119" s="48">
        <v>42774</v>
      </c>
      <c r="E119" s="49">
        <f t="shared" si="5"/>
        <v>2017</v>
      </c>
      <c r="F119" s="50">
        <f t="shared" si="6"/>
        <v>2</v>
      </c>
      <c r="G119" s="45" t="str">
        <f t="shared" si="7"/>
        <v>2017-2</v>
      </c>
      <c r="H119" t="s">
        <v>222</v>
      </c>
      <c r="I119" s="45" t="s">
        <v>412</v>
      </c>
      <c r="J119" s="45">
        <v>42971</v>
      </c>
      <c r="K119" s="45">
        <v>42982</v>
      </c>
      <c r="L119">
        <v>2075.34</v>
      </c>
      <c r="M119" s="51">
        <v>1000</v>
      </c>
      <c r="N119" s="4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2">
      <c r="A120" t="s">
        <v>413</v>
      </c>
      <c r="B120" t="s">
        <v>51</v>
      </c>
      <c r="C120" t="s">
        <v>249</v>
      </c>
      <c r="D120" s="48">
        <v>41975</v>
      </c>
      <c r="E120" s="49">
        <f t="shared" si="5"/>
        <v>2014</v>
      </c>
      <c r="F120" s="50">
        <f t="shared" si="6"/>
        <v>12</v>
      </c>
      <c r="G120" s="45" t="str">
        <f t="shared" si="7"/>
        <v>2014-12</v>
      </c>
      <c r="H120" t="s">
        <v>222</v>
      </c>
      <c r="I120" s="45" t="s">
        <v>414</v>
      </c>
      <c r="J120" s="45">
        <v>42179</v>
      </c>
      <c r="K120" s="45">
        <v>42179</v>
      </c>
      <c r="L120">
        <v>16577.8</v>
      </c>
      <c r="M120" s="51">
        <v>8780.4799999999977</v>
      </c>
      <c r="N120" s="4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2">
      <c r="A121" t="s">
        <v>415</v>
      </c>
      <c r="B121" t="s">
        <v>175</v>
      </c>
      <c r="C121" t="s">
        <v>249</v>
      </c>
      <c r="D121" s="48">
        <v>43090</v>
      </c>
      <c r="E121" s="49">
        <f t="shared" si="5"/>
        <v>2017</v>
      </c>
      <c r="F121" s="50">
        <f t="shared" si="6"/>
        <v>12</v>
      </c>
      <c r="G121" s="45" t="str">
        <f t="shared" si="7"/>
        <v>2017-12</v>
      </c>
      <c r="H121" t="s">
        <v>222</v>
      </c>
      <c r="I121" s="45" t="s">
        <v>416</v>
      </c>
      <c r="J121" s="45">
        <v>43294</v>
      </c>
      <c r="K121" s="45">
        <v>43318</v>
      </c>
      <c r="L121">
        <v>127596.8899999998</v>
      </c>
      <c r="M121" s="51">
        <v>35306.459999999992</v>
      </c>
      <c r="N121" s="4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2">
      <c r="A122" t="s">
        <v>417</v>
      </c>
      <c r="B122" t="s">
        <v>110</v>
      </c>
      <c r="C122" t="s">
        <v>249</v>
      </c>
      <c r="D122" s="48">
        <v>42535</v>
      </c>
      <c r="E122" s="49">
        <f t="shared" si="5"/>
        <v>2016</v>
      </c>
      <c r="F122" s="50">
        <f t="shared" si="6"/>
        <v>6</v>
      </c>
      <c r="G122" s="45" t="str">
        <f t="shared" si="7"/>
        <v>2016-6</v>
      </c>
      <c r="H122" t="s">
        <v>222</v>
      </c>
      <c r="I122" s="45" t="s">
        <v>418</v>
      </c>
      <c r="J122" s="45">
        <v>42725</v>
      </c>
      <c r="K122" s="45">
        <v>42754</v>
      </c>
      <c r="L122">
        <v>9886.659999999998</v>
      </c>
      <c r="M122" s="51">
        <v>6789.7499999999991</v>
      </c>
      <c r="N122" s="4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2">
      <c r="A123" t="s">
        <v>419</v>
      </c>
      <c r="B123" t="s">
        <v>165</v>
      </c>
      <c r="C123" t="s">
        <v>249</v>
      </c>
      <c r="D123" s="48">
        <v>42965</v>
      </c>
      <c r="E123" s="49">
        <f t="shared" si="5"/>
        <v>2017</v>
      </c>
      <c r="F123" s="50">
        <f t="shared" si="6"/>
        <v>8</v>
      </c>
      <c r="G123" s="45" t="str">
        <f t="shared" si="7"/>
        <v>2017-8</v>
      </c>
      <c r="H123" t="s">
        <v>222</v>
      </c>
      <c r="I123" s="45" t="s">
        <v>420</v>
      </c>
      <c r="J123" s="45">
        <v>43164</v>
      </c>
      <c r="K123" s="45">
        <v>43178</v>
      </c>
      <c r="L123">
        <v>613648.30000000575</v>
      </c>
      <c r="M123" s="51">
        <v>165933.0199999992</v>
      </c>
      <c r="N123" s="4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2">
      <c r="A124" t="s">
        <v>421</v>
      </c>
      <c r="B124" t="s">
        <v>214</v>
      </c>
      <c r="C124" t="s">
        <v>249</v>
      </c>
      <c r="D124" s="48">
        <v>43741</v>
      </c>
      <c r="E124" s="49">
        <f t="shared" si="5"/>
        <v>2019</v>
      </c>
      <c r="F124" s="50">
        <f t="shared" si="6"/>
        <v>10</v>
      </c>
      <c r="G124" s="45" t="str">
        <f t="shared" si="7"/>
        <v>2019-10</v>
      </c>
      <c r="H124" t="s">
        <v>222</v>
      </c>
      <c r="I124" s="45" t="s">
        <v>225</v>
      </c>
      <c r="J124" s="45">
        <v>43924</v>
      </c>
      <c r="K124" s="45">
        <v>43934</v>
      </c>
      <c r="L124">
        <v>23555.53</v>
      </c>
      <c r="M124" s="51">
        <v>9571.07</v>
      </c>
      <c r="N124" s="4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2">
      <c r="A125" t="s">
        <v>422</v>
      </c>
      <c r="B125" t="s">
        <v>69</v>
      </c>
      <c r="C125" t="s">
        <v>249</v>
      </c>
      <c r="D125" s="48">
        <v>42367</v>
      </c>
      <c r="E125" s="49">
        <f t="shared" si="5"/>
        <v>2015</v>
      </c>
      <c r="F125" s="50">
        <f t="shared" si="6"/>
        <v>12</v>
      </c>
      <c r="G125" s="45" t="str">
        <f t="shared" si="7"/>
        <v>2015-12</v>
      </c>
      <c r="H125" t="s">
        <v>222</v>
      </c>
      <c r="I125" s="45" t="s">
        <v>423</v>
      </c>
      <c r="J125" s="45">
        <v>42557</v>
      </c>
      <c r="K125" s="45">
        <v>42583</v>
      </c>
      <c r="L125">
        <v>188421.90999999869</v>
      </c>
      <c r="M125" s="51">
        <v>118889.94</v>
      </c>
      <c r="N125" s="4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2">
      <c r="A126" t="s">
        <v>424</v>
      </c>
      <c r="B126" t="s">
        <v>149</v>
      </c>
      <c r="C126" t="s">
        <v>249</v>
      </c>
      <c r="D126" s="48">
        <v>42733</v>
      </c>
      <c r="E126" s="49">
        <f t="shared" si="5"/>
        <v>2016</v>
      </c>
      <c r="F126" s="50">
        <f t="shared" si="6"/>
        <v>12</v>
      </c>
      <c r="G126" s="45" t="str">
        <f t="shared" si="7"/>
        <v>2016-12</v>
      </c>
      <c r="H126" t="s">
        <v>222</v>
      </c>
      <c r="I126" s="45" t="s">
        <v>425</v>
      </c>
      <c r="J126" s="45">
        <v>42929</v>
      </c>
      <c r="K126" s="45">
        <v>42947</v>
      </c>
      <c r="L126">
        <v>11571.080000000011</v>
      </c>
      <c r="M126" s="51">
        <v>5062.7400000000007</v>
      </c>
      <c r="N126" s="4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2">
      <c r="A127" t="s">
        <v>426</v>
      </c>
      <c r="B127" t="s">
        <v>84</v>
      </c>
      <c r="C127" t="s">
        <v>249</v>
      </c>
      <c r="D127" s="48">
        <v>42453</v>
      </c>
      <c r="E127" s="49">
        <f t="shared" si="5"/>
        <v>2016</v>
      </c>
      <c r="F127" s="50">
        <f t="shared" si="6"/>
        <v>3</v>
      </c>
      <c r="G127" s="45" t="str">
        <f t="shared" si="7"/>
        <v>2016-3</v>
      </c>
      <c r="H127" t="s">
        <v>222</v>
      </c>
      <c r="I127" s="45" t="s">
        <v>427</v>
      </c>
      <c r="J127" s="45">
        <v>42646</v>
      </c>
      <c r="K127" s="45">
        <v>42667</v>
      </c>
      <c r="L127">
        <v>3980.8500000000008</v>
      </c>
      <c r="M127" s="51">
        <v>2446.61</v>
      </c>
      <c r="N127" s="4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2">
      <c r="A128" t="s">
        <v>428</v>
      </c>
      <c r="B128" t="s">
        <v>161</v>
      </c>
      <c r="C128" t="s">
        <v>249</v>
      </c>
      <c r="D128" s="48">
        <v>42949</v>
      </c>
      <c r="E128" s="49">
        <f t="shared" si="5"/>
        <v>2017</v>
      </c>
      <c r="F128" s="50">
        <f t="shared" si="6"/>
        <v>8</v>
      </c>
      <c r="G128" s="45" t="str">
        <f t="shared" si="7"/>
        <v>2017-8</v>
      </c>
      <c r="H128" t="s">
        <v>222</v>
      </c>
      <c r="I128" s="45" t="s">
        <v>429</v>
      </c>
      <c r="J128" s="45">
        <v>43136</v>
      </c>
      <c r="K128" s="45">
        <v>43150</v>
      </c>
      <c r="L128">
        <v>1847303.860000097</v>
      </c>
      <c r="M128" s="51">
        <v>335624.2700000123</v>
      </c>
      <c r="N128" s="4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2">
      <c r="A129" t="s">
        <v>430</v>
      </c>
      <c r="B129" t="s">
        <v>138</v>
      </c>
      <c r="C129" t="s">
        <v>249</v>
      </c>
      <c r="D129" s="48">
        <v>42643</v>
      </c>
      <c r="E129" s="49">
        <f t="shared" si="5"/>
        <v>2016</v>
      </c>
      <c r="F129" s="50">
        <f t="shared" si="6"/>
        <v>9</v>
      </c>
      <c r="G129" s="45" t="str">
        <f t="shared" si="7"/>
        <v>2016-9</v>
      </c>
      <c r="H129" t="s">
        <v>222</v>
      </c>
      <c r="I129" s="45" t="s">
        <v>338</v>
      </c>
      <c r="J129" s="45">
        <v>42824</v>
      </c>
      <c r="K129" s="45">
        <v>42849</v>
      </c>
      <c r="L129">
        <v>4089.01</v>
      </c>
      <c r="M129" s="51">
        <v>3899.72</v>
      </c>
      <c r="N129" s="4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2">
      <c r="A130" t="s">
        <v>431</v>
      </c>
      <c r="B130" t="s">
        <v>164</v>
      </c>
      <c r="C130" t="s">
        <v>249</v>
      </c>
      <c r="D130" s="48">
        <v>42957</v>
      </c>
      <c r="E130" s="49">
        <f t="shared" si="5"/>
        <v>2017</v>
      </c>
      <c r="F130" s="50">
        <f t="shared" si="6"/>
        <v>8</v>
      </c>
      <c r="G130" s="45" t="str">
        <f t="shared" si="7"/>
        <v>2017-8</v>
      </c>
      <c r="H130" t="s">
        <v>222</v>
      </c>
      <c r="I130" s="45" t="s">
        <v>432</v>
      </c>
      <c r="J130" s="45">
        <v>43131</v>
      </c>
      <c r="K130" s="45">
        <v>43145</v>
      </c>
      <c r="L130">
        <v>5902.47</v>
      </c>
      <c r="M130" s="51">
        <v>2061.39</v>
      </c>
      <c r="N130" s="4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2">
      <c r="A131" t="s">
        <v>433</v>
      </c>
      <c r="B131" t="s">
        <v>169</v>
      </c>
      <c r="C131" t="s">
        <v>249</v>
      </c>
      <c r="D131" s="48">
        <v>43000</v>
      </c>
      <c r="E131" s="49">
        <f t="shared" si="5"/>
        <v>2017</v>
      </c>
      <c r="F131" s="50">
        <f t="shared" si="6"/>
        <v>9</v>
      </c>
      <c r="G131" s="45" t="str">
        <f t="shared" si="7"/>
        <v>2017-9</v>
      </c>
      <c r="H131" t="s">
        <v>222</v>
      </c>
      <c r="I131" s="45" t="s">
        <v>434</v>
      </c>
      <c r="J131" s="45">
        <v>43182</v>
      </c>
      <c r="K131" s="45">
        <v>43199</v>
      </c>
      <c r="L131">
        <v>71492.050000000032</v>
      </c>
      <c r="M131" s="51">
        <v>31278.21</v>
      </c>
      <c r="N131" s="4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2">
      <c r="A132" t="s">
        <v>435</v>
      </c>
      <c r="B132" t="s">
        <v>145</v>
      </c>
      <c r="C132" t="s">
        <v>249</v>
      </c>
      <c r="D132" s="48">
        <v>42709</v>
      </c>
      <c r="E132" s="49">
        <f t="shared" si="5"/>
        <v>2016</v>
      </c>
      <c r="F132" s="50">
        <f t="shared" si="6"/>
        <v>12</v>
      </c>
      <c r="G132" s="45" t="str">
        <f t="shared" si="7"/>
        <v>2016-12</v>
      </c>
      <c r="H132" t="s">
        <v>222</v>
      </c>
      <c r="I132" s="45" t="s">
        <v>436</v>
      </c>
      <c r="J132" s="45">
        <v>42900</v>
      </c>
      <c r="K132" s="45">
        <v>42919</v>
      </c>
      <c r="L132">
        <v>701221.1300000113</v>
      </c>
      <c r="M132" s="51">
        <v>62972.579999999944</v>
      </c>
      <c r="N132" s="4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2">
      <c r="A133" t="s">
        <v>437</v>
      </c>
      <c r="B133" t="s">
        <v>68</v>
      </c>
      <c r="C133" t="s">
        <v>249</v>
      </c>
      <c r="D133" s="48">
        <v>42367</v>
      </c>
      <c r="E133" s="49">
        <f t="shared" si="5"/>
        <v>2015</v>
      </c>
      <c r="F133" s="50">
        <f t="shared" si="6"/>
        <v>12</v>
      </c>
      <c r="G133" s="45" t="str">
        <f t="shared" si="7"/>
        <v>2015-12</v>
      </c>
      <c r="H133" t="s">
        <v>222</v>
      </c>
      <c r="I133" s="45" t="s">
        <v>438</v>
      </c>
      <c r="J133" s="45">
        <v>42538</v>
      </c>
      <c r="K133" s="45">
        <v>42555</v>
      </c>
      <c r="L133">
        <v>351272.5099999978</v>
      </c>
      <c r="M133" s="51">
        <v>128718.69000000029</v>
      </c>
      <c r="N133" s="4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2">
      <c r="A134" t="s">
        <v>439</v>
      </c>
      <c r="B134" t="s">
        <v>180</v>
      </c>
      <c r="C134" t="s">
        <v>249</v>
      </c>
      <c r="D134" s="48">
        <v>43138</v>
      </c>
      <c r="E134" s="49">
        <f t="shared" si="5"/>
        <v>2018</v>
      </c>
      <c r="F134" s="50">
        <f t="shared" si="6"/>
        <v>2</v>
      </c>
      <c r="G134" s="45" t="str">
        <f t="shared" si="7"/>
        <v>2018-2</v>
      </c>
      <c r="H134" t="s">
        <v>222</v>
      </c>
      <c r="I134" s="45" t="s">
        <v>440</v>
      </c>
      <c r="J134" s="45">
        <v>43315</v>
      </c>
      <c r="K134" s="45">
        <v>43325</v>
      </c>
      <c r="L134">
        <v>104648.36</v>
      </c>
      <c r="M134" s="51">
        <v>12081.32</v>
      </c>
      <c r="N134" s="4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2">
      <c r="A135" t="s">
        <v>441</v>
      </c>
      <c r="B135" t="s">
        <v>71</v>
      </c>
      <c r="C135" t="s">
        <v>249</v>
      </c>
      <c r="D135" s="48">
        <v>42445</v>
      </c>
      <c r="E135" s="49">
        <f t="shared" si="5"/>
        <v>2016</v>
      </c>
      <c r="F135" s="50">
        <f t="shared" si="6"/>
        <v>3</v>
      </c>
      <c r="G135" s="45" t="str">
        <f t="shared" si="7"/>
        <v>2016-3</v>
      </c>
      <c r="H135" t="s">
        <v>222</v>
      </c>
      <c r="I135" s="45" t="s">
        <v>442</v>
      </c>
      <c r="J135" s="45">
        <v>42608</v>
      </c>
      <c r="K135" s="45">
        <v>42625</v>
      </c>
      <c r="L135">
        <v>81695.400000000081</v>
      </c>
      <c r="M135" s="51">
        <v>23028.87</v>
      </c>
      <c r="N135" s="4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2">
      <c r="A136" t="s">
        <v>443</v>
      </c>
      <c r="B136" t="s">
        <v>216</v>
      </c>
      <c r="C136" t="s">
        <v>249</v>
      </c>
      <c r="D136" s="48">
        <v>43847</v>
      </c>
      <c r="E136" s="49">
        <f t="shared" si="5"/>
        <v>2020</v>
      </c>
      <c r="F136" s="50">
        <f t="shared" si="6"/>
        <v>1</v>
      </c>
      <c r="G136" s="45" t="str">
        <f t="shared" si="7"/>
        <v>2020-1</v>
      </c>
      <c r="H136" t="s">
        <v>222</v>
      </c>
      <c r="I136" s="45" t="s">
        <v>223</v>
      </c>
      <c r="J136" s="45">
        <v>44007</v>
      </c>
      <c r="K136" s="45">
        <v>44011</v>
      </c>
      <c r="L136">
        <v>49888.579999999987</v>
      </c>
      <c r="M136" s="51">
        <v>25398.880000000001</v>
      </c>
      <c r="N136" s="4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2">
      <c r="A137" t="s">
        <v>444</v>
      </c>
      <c r="B137" t="s">
        <v>139</v>
      </c>
      <c r="C137" t="s">
        <v>249</v>
      </c>
      <c r="D137" s="48">
        <v>42657</v>
      </c>
      <c r="E137" s="49">
        <f t="shared" si="5"/>
        <v>2016</v>
      </c>
      <c r="F137" s="50">
        <f t="shared" si="6"/>
        <v>10</v>
      </c>
      <c r="G137" s="45" t="str">
        <f t="shared" si="7"/>
        <v>2016-10</v>
      </c>
      <c r="H137" t="s">
        <v>222</v>
      </c>
      <c r="I137" s="45" t="s">
        <v>325</v>
      </c>
      <c r="J137" s="45">
        <v>42837</v>
      </c>
      <c r="K137" s="45">
        <v>42863</v>
      </c>
      <c r="L137">
        <v>516599.33000000071</v>
      </c>
      <c r="M137" s="51">
        <v>155416.47000000009</v>
      </c>
      <c r="N137" s="4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2">
      <c r="A138" t="s">
        <v>445</v>
      </c>
      <c r="B138" t="s">
        <v>44</v>
      </c>
      <c r="C138" t="s">
        <v>249</v>
      </c>
      <c r="D138" s="48">
        <v>41809</v>
      </c>
      <c r="E138" s="49">
        <f t="shared" si="5"/>
        <v>2014</v>
      </c>
      <c r="F138" s="50">
        <f t="shared" si="6"/>
        <v>6</v>
      </c>
      <c r="G138" s="45" t="str">
        <f t="shared" si="7"/>
        <v>2014-6</v>
      </c>
      <c r="H138" t="s">
        <v>222</v>
      </c>
      <c r="I138" s="45" t="s">
        <v>446</v>
      </c>
      <c r="J138" s="45">
        <v>41992</v>
      </c>
      <c r="K138" s="45">
        <v>41991</v>
      </c>
      <c r="L138">
        <v>419622.46000000031</v>
      </c>
      <c r="M138" s="51">
        <v>39583.659999999989</v>
      </c>
      <c r="N138" s="4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2">
      <c r="A139" t="s">
        <v>447</v>
      </c>
      <c r="B139" t="s">
        <v>45</v>
      </c>
      <c r="C139" t="s">
        <v>249</v>
      </c>
      <c r="D139" s="48">
        <v>41809</v>
      </c>
      <c r="E139" s="49">
        <f t="shared" si="5"/>
        <v>2014</v>
      </c>
      <c r="F139" s="50">
        <f t="shared" si="6"/>
        <v>6</v>
      </c>
      <c r="G139" s="45" t="str">
        <f t="shared" si="7"/>
        <v>2014-6</v>
      </c>
      <c r="H139" t="s">
        <v>222</v>
      </c>
      <c r="I139" s="45" t="s">
        <v>446</v>
      </c>
      <c r="J139" s="45">
        <v>41992</v>
      </c>
      <c r="K139" s="45">
        <v>41991</v>
      </c>
      <c r="L139">
        <v>46674.14</v>
      </c>
      <c r="M139" s="51">
        <v>6570.9699999999984</v>
      </c>
      <c r="N139" s="4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2">
      <c r="A140" t="s">
        <v>448</v>
      </c>
      <c r="B140" t="s">
        <v>143</v>
      </c>
      <c r="C140" t="s">
        <v>249</v>
      </c>
      <c r="D140" s="48">
        <v>42692</v>
      </c>
      <c r="E140" s="49">
        <f t="shared" si="5"/>
        <v>2016</v>
      </c>
      <c r="F140" s="50">
        <f t="shared" si="6"/>
        <v>11</v>
      </c>
      <c r="G140" s="45" t="str">
        <f t="shared" si="7"/>
        <v>2016-11</v>
      </c>
      <c r="H140" t="s">
        <v>222</v>
      </c>
      <c r="I140" s="45" t="s">
        <v>298</v>
      </c>
      <c r="J140" s="45">
        <v>42865</v>
      </c>
      <c r="K140" s="45">
        <v>42891</v>
      </c>
      <c r="L140">
        <v>42771.219999999987</v>
      </c>
      <c r="M140" s="51">
        <v>24605.91</v>
      </c>
      <c r="N140" s="4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2">
      <c r="A141" t="s">
        <v>449</v>
      </c>
      <c r="B141" t="s">
        <v>170</v>
      </c>
      <c r="C141" t="s">
        <v>249</v>
      </c>
      <c r="D141" s="48">
        <v>43056</v>
      </c>
      <c r="E141" s="49">
        <f t="shared" si="5"/>
        <v>2017</v>
      </c>
      <c r="F141" s="50">
        <f t="shared" si="6"/>
        <v>11</v>
      </c>
      <c r="G141" s="45" t="str">
        <f t="shared" si="7"/>
        <v>2017-11</v>
      </c>
      <c r="H141" t="s">
        <v>222</v>
      </c>
      <c r="I141" s="45" t="s">
        <v>450</v>
      </c>
      <c r="J141" s="45">
        <v>43224</v>
      </c>
      <c r="K141" s="45">
        <v>43248</v>
      </c>
      <c r="L141">
        <v>362544.75</v>
      </c>
      <c r="M141" s="51">
        <v>33068.66000000004</v>
      </c>
      <c r="N141" s="4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2">
      <c r="A142" t="s">
        <v>451</v>
      </c>
      <c r="B142" t="s">
        <v>156</v>
      </c>
      <c r="C142" t="s">
        <v>249</v>
      </c>
      <c r="D142" s="48">
        <v>42832</v>
      </c>
      <c r="E142" s="49">
        <f t="shared" si="5"/>
        <v>2017</v>
      </c>
      <c r="F142" s="50">
        <f t="shared" si="6"/>
        <v>4</v>
      </c>
      <c r="G142" s="45" t="str">
        <f t="shared" si="7"/>
        <v>2017-4</v>
      </c>
      <c r="H142" t="s">
        <v>222</v>
      </c>
      <c r="I142" s="45" t="s">
        <v>452</v>
      </c>
      <c r="J142" s="45">
        <v>42992</v>
      </c>
      <c r="K142" s="45">
        <v>43010</v>
      </c>
      <c r="L142">
        <v>4680.2</v>
      </c>
      <c r="M142" s="51">
        <v>2917.26</v>
      </c>
      <c r="N142" s="4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2">
      <c r="A143" t="s">
        <v>453</v>
      </c>
      <c r="B143" t="s">
        <v>167</v>
      </c>
      <c r="C143" t="s">
        <v>249</v>
      </c>
      <c r="D143" s="48">
        <v>43000</v>
      </c>
      <c r="E143" s="49">
        <f t="shared" si="5"/>
        <v>2017</v>
      </c>
      <c r="F143" s="50">
        <f t="shared" si="6"/>
        <v>9</v>
      </c>
      <c r="G143" s="45" t="str">
        <f t="shared" si="7"/>
        <v>2017-9</v>
      </c>
      <c r="H143" t="s">
        <v>222</v>
      </c>
      <c r="I143" s="45" t="s">
        <v>454</v>
      </c>
      <c r="J143" s="45">
        <v>43168</v>
      </c>
      <c r="K143" s="45">
        <v>43192</v>
      </c>
      <c r="L143">
        <v>225729.58999999991</v>
      </c>
      <c r="M143" s="51">
        <v>39473.469999999987</v>
      </c>
      <c r="N143" s="4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2">
      <c r="A144" t="s">
        <v>455</v>
      </c>
      <c r="B144" t="s">
        <v>152</v>
      </c>
      <c r="C144" t="s">
        <v>249</v>
      </c>
      <c r="D144" s="48">
        <v>42762</v>
      </c>
      <c r="E144" s="49">
        <f t="shared" si="5"/>
        <v>2017</v>
      </c>
      <c r="F144" s="50">
        <f t="shared" si="6"/>
        <v>1</v>
      </c>
      <c r="G144" s="45" t="str">
        <f t="shared" si="7"/>
        <v>2017-1</v>
      </c>
      <c r="H144" t="s">
        <v>222</v>
      </c>
      <c r="I144" s="45" t="s">
        <v>456</v>
      </c>
      <c r="J144" s="45">
        <v>42933</v>
      </c>
      <c r="K144" s="45">
        <v>42954</v>
      </c>
      <c r="L144">
        <v>1273667.7300000021</v>
      </c>
      <c r="M144" s="51">
        <v>552403.74000000337</v>
      </c>
      <c r="N144" s="4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2">
      <c r="A145" t="s">
        <v>457</v>
      </c>
      <c r="B145" t="s">
        <v>155</v>
      </c>
      <c r="C145" t="s">
        <v>249</v>
      </c>
      <c r="D145" s="48">
        <v>42804</v>
      </c>
      <c r="E145" s="49">
        <f t="shared" si="5"/>
        <v>2017</v>
      </c>
      <c r="F145" s="50">
        <f t="shared" si="6"/>
        <v>3</v>
      </c>
      <c r="G145" s="45" t="str">
        <f t="shared" si="7"/>
        <v>2017-3</v>
      </c>
      <c r="H145" t="s">
        <v>222</v>
      </c>
      <c r="I145" s="45" t="s">
        <v>458</v>
      </c>
      <c r="J145" s="45">
        <v>42968</v>
      </c>
      <c r="K145" s="45">
        <v>42989</v>
      </c>
      <c r="L145">
        <v>386480.40000000299</v>
      </c>
      <c r="M145" s="51">
        <v>89683.459999999919</v>
      </c>
      <c r="N145" s="4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2">
      <c r="A146" t="s">
        <v>459</v>
      </c>
      <c r="B146" t="s">
        <v>146</v>
      </c>
      <c r="C146" t="s">
        <v>249</v>
      </c>
      <c r="D146" s="48">
        <v>42733</v>
      </c>
      <c r="E146" s="49">
        <f t="shared" si="5"/>
        <v>2016</v>
      </c>
      <c r="F146" s="50">
        <f t="shared" si="6"/>
        <v>12</v>
      </c>
      <c r="G146" s="45" t="str">
        <f t="shared" si="7"/>
        <v>2016-12</v>
      </c>
      <c r="H146" t="s">
        <v>222</v>
      </c>
      <c r="I146" s="45" t="s">
        <v>460</v>
      </c>
      <c r="J146" s="45">
        <v>42892</v>
      </c>
      <c r="K146" s="45">
        <v>42912</v>
      </c>
      <c r="L146">
        <v>288409.95000000013</v>
      </c>
      <c r="M146" s="51">
        <v>49302.86</v>
      </c>
      <c r="N146" s="4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2">
      <c r="A147" t="s">
        <v>461</v>
      </c>
      <c r="B147" t="s">
        <v>107</v>
      </c>
      <c r="C147" t="s">
        <v>249</v>
      </c>
      <c r="D147" s="48">
        <v>42520</v>
      </c>
      <c r="E147" s="49">
        <f t="shared" si="5"/>
        <v>2016</v>
      </c>
      <c r="F147" s="50">
        <f t="shared" si="6"/>
        <v>5</v>
      </c>
      <c r="G147" s="45" t="str">
        <f t="shared" si="7"/>
        <v>2016-5</v>
      </c>
      <c r="H147" t="s">
        <v>222</v>
      </c>
      <c r="I147" s="45" t="s">
        <v>462</v>
      </c>
      <c r="J147" s="45">
        <v>42663</v>
      </c>
      <c r="K147" s="45">
        <v>42688</v>
      </c>
      <c r="L147">
        <v>8168.1400000000094</v>
      </c>
      <c r="M147" s="51">
        <v>6584.0700000000024</v>
      </c>
      <c r="N147" s="4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2">
      <c r="A148" t="s">
        <v>463</v>
      </c>
      <c r="B148" t="s">
        <v>74</v>
      </c>
      <c r="C148" t="s">
        <v>249</v>
      </c>
      <c r="D148" s="48">
        <v>42445</v>
      </c>
      <c r="E148" s="49">
        <f t="shared" si="5"/>
        <v>2016</v>
      </c>
      <c r="F148" s="50">
        <f t="shared" si="6"/>
        <v>3</v>
      </c>
      <c r="G148" s="45" t="str">
        <f t="shared" si="7"/>
        <v>2016-3</v>
      </c>
      <c r="H148" t="s">
        <v>222</v>
      </c>
      <c r="I148" s="45" t="s">
        <v>464</v>
      </c>
      <c r="J148" s="45">
        <v>42601</v>
      </c>
      <c r="K148" s="45">
        <v>42625</v>
      </c>
      <c r="L148">
        <v>35487.620000000003</v>
      </c>
      <c r="M148" s="51">
        <v>31387.62</v>
      </c>
      <c r="N148" s="4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2">
      <c r="A149" t="s">
        <v>465</v>
      </c>
      <c r="B149" t="s">
        <v>142</v>
      </c>
      <c r="C149" t="s">
        <v>249</v>
      </c>
      <c r="D149" s="48">
        <v>42675</v>
      </c>
      <c r="E149" s="49">
        <f t="shared" si="5"/>
        <v>2016</v>
      </c>
      <c r="F149" s="50">
        <f t="shared" si="6"/>
        <v>11</v>
      </c>
      <c r="G149" s="45" t="str">
        <f t="shared" si="7"/>
        <v>2016-11</v>
      </c>
      <c r="H149" t="s">
        <v>222</v>
      </c>
      <c r="I149" s="45" t="s">
        <v>338</v>
      </c>
      <c r="J149" s="45">
        <v>42835</v>
      </c>
      <c r="K149" s="45">
        <v>42857</v>
      </c>
      <c r="L149">
        <v>93646.379999999423</v>
      </c>
      <c r="M149" s="51">
        <v>59705.910000000113</v>
      </c>
      <c r="N149" s="4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2">
      <c r="A150" t="s">
        <v>466</v>
      </c>
      <c r="B150" t="s">
        <v>148</v>
      </c>
      <c r="C150" t="s">
        <v>249</v>
      </c>
      <c r="D150" s="48">
        <v>42733</v>
      </c>
      <c r="E150" s="49">
        <f t="shared" si="5"/>
        <v>2016</v>
      </c>
      <c r="F150" s="50">
        <f t="shared" si="6"/>
        <v>12</v>
      </c>
      <c r="G150" s="45" t="str">
        <f t="shared" si="7"/>
        <v>2016-12</v>
      </c>
      <c r="H150" t="s">
        <v>222</v>
      </c>
      <c r="I150" s="45" t="s">
        <v>294</v>
      </c>
      <c r="J150" s="45">
        <v>42891</v>
      </c>
      <c r="K150" s="45">
        <v>42912</v>
      </c>
      <c r="L150">
        <v>32075.46999999999</v>
      </c>
      <c r="M150" s="51">
        <v>1930.889999999999</v>
      </c>
      <c r="N150" s="4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2">
      <c r="A151" t="s">
        <v>467</v>
      </c>
      <c r="B151" t="s">
        <v>178</v>
      </c>
      <c r="C151" t="s">
        <v>249</v>
      </c>
      <c r="D151" s="48">
        <v>43098</v>
      </c>
      <c r="E151" s="49">
        <f t="shared" si="5"/>
        <v>2017</v>
      </c>
      <c r="F151" s="50">
        <f t="shared" si="6"/>
        <v>12</v>
      </c>
      <c r="G151" s="45" t="str">
        <f t="shared" si="7"/>
        <v>2017-12</v>
      </c>
      <c r="H151" t="s">
        <v>222</v>
      </c>
      <c r="I151" s="45" t="s">
        <v>468</v>
      </c>
      <c r="J151" s="45">
        <v>43250</v>
      </c>
      <c r="K151" s="45">
        <v>43269</v>
      </c>
      <c r="L151">
        <v>553965.71000000066</v>
      </c>
      <c r="M151" s="51">
        <v>95011.360000000044</v>
      </c>
      <c r="N151" s="4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2">
      <c r="A152" t="s">
        <v>469</v>
      </c>
      <c r="B152" t="s">
        <v>176</v>
      </c>
      <c r="C152" t="s">
        <v>249</v>
      </c>
      <c r="D152" s="48">
        <v>43097</v>
      </c>
      <c r="E152" s="49">
        <f t="shared" si="5"/>
        <v>2017</v>
      </c>
      <c r="F152" s="50">
        <f t="shared" si="6"/>
        <v>12</v>
      </c>
      <c r="G152" s="45" t="str">
        <f t="shared" si="7"/>
        <v>2017-12</v>
      </c>
      <c r="H152" t="s">
        <v>222</v>
      </c>
      <c r="I152" s="45" t="s">
        <v>470</v>
      </c>
      <c r="J152" s="45">
        <v>43243</v>
      </c>
      <c r="K152" s="45">
        <v>43269</v>
      </c>
      <c r="L152">
        <v>296427.81999999582</v>
      </c>
      <c r="M152" s="51">
        <v>19808.150000000001</v>
      </c>
      <c r="N152" s="4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2">
      <c r="A153" t="s">
        <v>471</v>
      </c>
      <c r="B153" t="s">
        <v>64</v>
      </c>
      <c r="C153" t="s">
        <v>249</v>
      </c>
      <c r="D153" s="48">
        <v>42298</v>
      </c>
      <c r="E153" s="49">
        <f t="shared" si="5"/>
        <v>2015</v>
      </c>
      <c r="F153" s="50">
        <f t="shared" si="6"/>
        <v>10</v>
      </c>
      <c r="G153" s="45" t="str">
        <f t="shared" si="7"/>
        <v>2015-10</v>
      </c>
      <c r="H153" t="s">
        <v>222</v>
      </c>
      <c r="I153" s="45" t="s">
        <v>472</v>
      </c>
      <c r="J153" s="45">
        <v>42451</v>
      </c>
      <c r="K153" s="45">
        <v>42459</v>
      </c>
      <c r="L153">
        <v>1948.08</v>
      </c>
      <c r="M153" s="51">
        <v>1131.56</v>
      </c>
      <c r="N153" s="4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2">
      <c r="A154" t="s">
        <v>473</v>
      </c>
      <c r="B154" t="s">
        <v>72</v>
      </c>
      <c r="C154" t="s">
        <v>249</v>
      </c>
      <c r="D154" s="48">
        <v>42445</v>
      </c>
      <c r="E154" s="49">
        <f t="shared" si="5"/>
        <v>2016</v>
      </c>
      <c r="F154" s="50">
        <f t="shared" si="6"/>
        <v>3</v>
      </c>
      <c r="G154" s="45" t="str">
        <f t="shared" si="7"/>
        <v>2016-3</v>
      </c>
      <c r="H154" t="s">
        <v>222</v>
      </c>
      <c r="I154" s="45" t="s">
        <v>474</v>
      </c>
      <c r="J154" s="45">
        <v>42592</v>
      </c>
      <c r="K154" s="45">
        <v>42611</v>
      </c>
      <c r="L154">
        <v>65359.09</v>
      </c>
      <c r="M154" s="51">
        <v>24107.799999999948</v>
      </c>
      <c r="N154" s="4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2">
      <c r="A155" t="s">
        <v>475</v>
      </c>
      <c r="B155" t="s">
        <v>67</v>
      </c>
      <c r="C155" t="s">
        <v>249</v>
      </c>
      <c r="D155" s="48">
        <v>42367</v>
      </c>
      <c r="E155" s="49">
        <f t="shared" si="5"/>
        <v>2015</v>
      </c>
      <c r="F155" s="50">
        <f t="shared" si="6"/>
        <v>12</v>
      </c>
      <c r="G155" s="45" t="str">
        <f t="shared" si="7"/>
        <v>2015-12</v>
      </c>
      <c r="H155" t="s">
        <v>222</v>
      </c>
      <c r="I155" s="45" t="s">
        <v>476</v>
      </c>
      <c r="J155" s="45">
        <v>42502</v>
      </c>
      <c r="K155" s="45">
        <v>42520</v>
      </c>
      <c r="L155">
        <v>429430.97000000213</v>
      </c>
      <c r="M155" s="51">
        <v>245309.38999999891</v>
      </c>
      <c r="N155" s="4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2">
      <c r="A156" t="s">
        <v>477</v>
      </c>
      <c r="B156" t="s">
        <v>133</v>
      </c>
      <c r="C156" t="s">
        <v>249</v>
      </c>
      <c r="D156" s="48">
        <v>42563</v>
      </c>
      <c r="E156" s="49">
        <f t="shared" si="5"/>
        <v>2016</v>
      </c>
      <c r="F156" s="50">
        <f t="shared" si="6"/>
        <v>7</v>
      </c>
      <c r="G156" s="45" t="str">
        <f t="shared" si="7"/>
        <v>2016-7</v>
      </c>
      <c r="H156" t="s">
        <v>222</v>
      </c>
      <c r="I156" s="45" t="s">
        <v>478</v>
      </c>
      <c r="J156" s="45">
        <v>42699</v>
      </c>
      <c r="K156" s="45">
        <v>42716</v>
      </c>
      <c r="L156">
        <v>1889841.3500000639</v>
      </c>
      <c r="M156" s="51">
        <v>333274.86000000488</v>
      </c>
      <c r="N156" s="4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2">
      <c r="A157" t="s">
        <v>479</v>
      </c>
      <c r="B157" t="s">
        <v>87</v>
      </c>
      <c r="C157" t="s">
        <v>249</v>
      </c>
      <c r="D157" s="48">
        <v>42459</v>
      </c>
      <c r="E157" s="49">
        <f t="shared" ref="E157:E217" si="10">YEAR(D157)</f>
        <v>2016</v>
      </c>
      <c r="F157" s="50">
        <f t="shared" ref="F157:F217" si="11">MONTH(D157)</f>
        <v>3</v>
      </c>
      <c r="G157" s="45" t="str">
        <f t="shared" ref="G157:G217" si="12">CONCATENATE(E157,-F157)</f>
        <v>2016-3</v>
      </c>
      <c r="H157" t="s">
        <v>222</v>
      </c>
      <c r="I157" s="45" t="s">
        <v>464</v>
      </c>
      <c r="J157" s="45">
        <v>42598</v>
      </c>
      <c r="K157" s="45">
        <v>42618</v>
      </c>
      <c r="L157">
        <v>723657.25000000035</v>
      </c>
      <c r="M157" s="51">
        <v>672108.7200000002</v>
      </c>
      <c r="N157" s="4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2">
      <c r="A158" t="s">
        <v>480</v>
      </c>
      <c r="B158" t="s">
        <v>82</v>
      </c>
      <c r="C158" t="s">
        <v>249</v>
      </c>
      <c r="D158" s="48">
        <v>42453</v>
      </c>
      <c r="E158" s="49">
        <f t="shared" si="10"/>
        <v>2016</v>
      </c>
      <c r="F158" s="50">
        <f t="shared" si="11"/>
        <v>3</v>
      </c>
      <c r="G158" s="45" t="str">
        <f t="shared" si="12"/>
        <v>2016-3</v>
      </c>
      <c r="H158" t="s">
        <v>222</v>
      </c>
      <c r="I158" s="45" t="s">
        <v>474</v>
      </c>
      <c r="J158" s="45">
        <v>42599</v>
      </c>
      <c r="K158" s="45">
        <v>42618</v>
      </c>
      <c r="L158">
        <v>574029.57000000239</v>
      </c>
      <c r="M158" s="51">
        <v>365302.12999999837</v>
      </c>
      <c r="N158" s="4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2">
      <c r="A159" t="s">
        <v>481</v>
      </c>
      <c r="B159" t="s">
        <v>173</v>
      </c>
      <c r="C159" t="s">
        <v>249</v>
      </c>
      <c r="D159" s="48">
        <v>43090</v>
      </c>
      <c r="E159" s="49">
        <f t="shared" si="10"/>
        <v>2017</v>
      </c>
      <c r="F159" s="50">
        <f t="shared" si="11"/>
        <v>12</v>
      </c>
      <c r="G159" s="45" t="str">
        <f t="shared" si="12"/>
        <v>2017-12</v>
      </c>
      <c r="H159" t="s">
        <v>222</v>
      </c>
      <c r="I159" s="45" t="s">
        <v>482</v>
      </c>
      <c r="J159" s="45">
        <v>43224</v>
      </c>
      <c r="K159" s="45">
        <v>43248</v>
      </c>
      <c r="L159">
        <v>2421657.2499999772</v>
      </c>
      <c r="M159" s="51">
        <v>269704.2200000009</v>
      </c>
      <c r="N159" s="4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2">
      <c r="A160" t="s">
        <v>483</v>
      </c>
      <c r="B160" t="s">
        <v>179</v>
      </c>
      <c r="C160" t="s">
        <v>249</v>
      </c>
      <c r="D160" s="48">
        <v>43138</v>
      </c>
      <c r="E160" s="49">
        <f t="shared" si="10"/>
        <v>2018</v>
      </c>
      <c r="F160" s="50">
        <f t="shared" si="11"/>
        <v>2</v>
      </c>
      <c r="G160" s="45" t="str">
        <f t="shared" si="12"/>
        <v>2018-2</v>
      </c>
      <c r="H160" t="s">
        <v>222</v>
      </c>
      <c r="I160" s="45" t="s">
        <v>484</v>
      </c>
      <c r="J160" s="45">
        <v>43270</v>
      </c>
      <c r="K160" s="45">
        <v>43290</v>
      </c>
      <c r="L160">
        <v>79132.72</v>
      </c>
      <c r="M160" s="51">
        <v>4488.68</v>
      </c>
      <c r="N160" s="4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2">
      <c r="A161" t="s">
        <v>485</v>
      </c>
      <c r="B161" t="s">
        <v>185</v>
      </c>
      <c r="C161" t="s">
        <v>249</v>
      </c>
      <c r="D161" s="48">
        <v>43301</v>
      </c>
      <c r="E161" s="49">
        <f t="shared" si="10"/>
        <v>2018</v>
      </c>
      <c r="F161" s="50">
        <f t="shared" si="11"/>
        <v>7</v>
      </c>
      <c r="G161" s="45" t="str">
        <f t="shared" si="12"/>
        <v>2018-7</v>
      </c>
      <c r="H161" t="s">
        <v>222</v>
      </c>
      <c r="I161" s="45" t="s">
        <v>486</v>
      </c>
      <c r="J161" s="45">
        <v>43433</v>
      </c>
      <c r="K161" s="45">
        <v>43444</v>
      </c>
      <c r="L161">
        <v>381600.30000000121</v>
      </c>
      <c r="M161" s="51">
        <v>33234.709999999897</v>
      </c>
      <c r="N161" s="4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2">
      <c r="A162" t="s">
        <v>487</v>
      </c>
      <c r="B162" t="s">
        <v>19</v>
      </c>
      <c r="C162" t="s">
        <v>249</v>
      </c>
      <c r="D162" s="48">
        <v>43314</v>
      </c>
      <c r="E162" s="49">
        <f t="shared" si="10"/>
        <v>2018</v>
      </c>
      <c r="F162" s="50">
        <f t="shared" si="11"/>
        <v>8</v>
      </c>
      <c r="G162" s="45" t="str">
        <f t="shared" si="12"/>
        <v>2018-8</v>
      </c>
      <c r="H162" t="s">
        <v>222</v>
      </c>
      <c r="I162" s="45" t="s">
        <v>488</v>
      </c>
      <c r="J162" s="45">
        <v>43445</v>
      </c>
      <c r="K162" s="45">
        <v>43451</v>
      </c>
      <c r="L162">
        <v>273113.04000000079</v>
      </c>
      <c r="M162" s="51">
        <v>88514.840000000011</v>
      </c>
      <c r="N162" s="4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2">
      <c r="A163" t="s">
        <v>489</v>
      </c>
      <c r="B163" t="s">
        <v>141</v>
      </c>
      <c r="C163" t="s">
        <v>249</v>
      </c>
      <c r="D163" s="48">
        <v>42675</v>
      </c>
      <c r="E163" s="49">
        <f t="shared" si="10"/>
        <v>2016</v>
      </c>
      <c r="F163" s="50">
        <f t="shared" si="11"/>
        <v>11</v>
      </c>
      <c r="G163" s="45" t="str">
        <f t="shared" si="12"/>
        <v>2016-11</v>
      </c>
      <c r="H163" t="s">
        <v>222</v>
      </c>
      <c r="I163" s="45" t="s">
        <v>370</v>
      </c>
      <c r="J163" s="45">
        <v>42804</v>
      </c>
      <c r="K163" s="45">
        <v>42821</v>
      </c>
      <c r="L163">
        <v>494995.62000000488</v>
      </c>
      <c r="M163" s="51">
        <v>371398.47000000009</v>
      </c>
      <c r="N163" s="4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2">
      <c r="A164" t="s">
        <v>490</v>
      </c>
      <c r="B164" t="s">
        <v>189</v>
      </c>
      <c r="C164" t="s">
        <v>249</v>
      </c>
      <c r="D164" s="48">
        <v>43355</v>
      </c>
      <c r="E164" s="49">
        <f t="shared" si="10"/>
        <v>2018</v>
      </c>
      <c r="F164" s="50">
        <f t="shared" si="11"/>
        <v>9</v>
      </c>
      <c r="G164" s="45" t="str">
        <f t="shared" si="12"/>
        <v>2018-9</v>
      </c>
      <c r="H164" t="s">
        <v>222</v>
      </c>
      <c r="I164" s="45" t="s">
        <v>491</v>
      </c>
      <c r="J164" s="45">
        <v>43487</v>
      </c>
      <c r="K164" s="45">
        <v>43493</v>
      </c>
      <c r="L164">
        <v>356192.69000000239</v>
      </c>
      <c r="M164" s="51">
        <v>45415.930000000008</v>
      </c>
      <c r="N164" s="4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2">
      <c r="A165" t="s">
        <v>492</v>
      </c>
      <c r="B165" t="s">
        <v>206</v>
      </c>
      <c r="C165" t="s">
        <v>249</v>
      </c>
      <c r="D165" s="48">
        <v>43615</v>
      </c>
      <c r="E165" s="49">
        <f t="shared" si="10"/>
        <v>2019</v>
      </c>
      <c r="F165" s="50">
        <f t="shared" si="11"/>
        <v>5</v>
      </c>
      <c r="G165" s="45" t="str">
        <f t="shared" si="12"/>
        <v>2019-5</v>
      </c>
      <c r="H165" t="s">
        <v>222</v>
      </c>
      <c r="I165" s="45" t="s">
        <v>493</v>
      </c>
      <c r="J165" s="45">
        <v>43741</v>
      </c>
      <c r="K165" s="45">
        <v>43752</v>
      </c>
      <c r="L165">
        <v>203518.61999999991</v>
      </c>
      <c r="M165" s="51">
        <v>76188.989999999976</v>
      </c>
      <c r="N165" s="4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2">
      <c r="A166" t="s">
        <v>494</v>
      </c>
      <c r="B166" t="s">
        <v>207</v>
      </c>
      <c r="C166" t="s">
        <v>249</v>
      </c>
      <c r="D166" s="48">
        <v>43682</v>
      </c>
      <c r="E166" s="49">
        <f t="shared" si="10"/>
        <v>2019</v>
      </c>
      <c r="F166" s="50">
        <f t="shared" si="11"/>
        <v>8</v>
      </c>
      <c r="G166" s="45" t="str">
        <f t="shared" si="12"/>
        <v>2019-8</v>
      </c>
      <c r="H166" t="s">
        <v>222</v>
      </c>
      <c r="I166" s="45" t="s">
        <v>495</v>
      </c>
      <c r="J166" s="45">
        <v>43804</v>
      </c>
      <c r="K166" s="45">
        <v>43810</v>
      </c>
      <c r="L166">
        <v>681794.64000000013</v>
      </c>
      <c r="M166" s="51">
        <v>132771.73000000001</v>
      </c>
      <c r="N166" s="4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2">
      <c r="A167" t="s">
        <v>496</v>
      </c>
      <c r="B167" t="s">
        <v>147</v>
      </c>
      <c r="C167" t="s">
        <v>249</v>
      </c>
      <c r="D167" s="48">
        <v>42733</v>
      </c>
      <c r="E167" s="49">
        <f t="shared" si="10"/>
        <v>2016</v>
      </c>
      <c r="F167" s="50">
        <f t="shared" si="11"/>
        <v>12</v>
      </c>
      <c r="G167" s="45" t="str">
        <f t="shared" si="12"/>
        <v>2016-12</v>
      </c>
      <c r="H167" t="s">
        <v>222</v>
      </c>
      <c r="I167" s="45" t="s">
        <v>497</v>
      </c>
      <c r="J167" s="45">
        <v>42865</v>
      </c>
      <c r="K167" s="45">
        <v>42891</v>
      </c>
      <c r="L167">
        <v>50895.77000000007</v>
      </c>
      <c r="M167" s="51">
        <v>32936.55999999999</v>
      </c>
      <c r="N167" s="4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2">
      <c r="A168" t="s">
        <v>498</v>
      </c>
      <c r="B168" t="s">
        <v>203</v>
      </c>
      <c r="C168" t="s">
        <v>249</v>
      </c>
      <c r="D168" s="48">
        <v>43615</v>
      </c>
      <c r="E168" s="49">
        <f t="shared" si="10"/>
        <v>2019</v>
      </c>
      <c r="F168" s="50">
        <f t="shared" si="11"/>
        <v>5</v>
      </c>
      <c r="G168" s="45" t="str">
        <f t="shared" si="12"/>
        <v>2019-5</v>
      </c>
      <c r="H168" t="s">
        <v>222</v>
      </c>
      <c r="I168" s="45" t="s">
        <v>499</v>
      </c>
      <c r="J168" s="45">
        <v>43727</v>
      </c>
      <c r="K168" s="45">
        <v>43738</v>
      </c>
      <c r="L168">
        <v>36725.1</v>
      </c>
      <c r="M168" s="51">
        <v>6286.78</v>
      </c>
      <c r="N168" s="4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2">
      <c r="A169" t="s">
        <v>500</v>
      </c>
      <c r="B169" t="s">
        <v>177</v>
      </c>
      <c r="C169" t="s">
        <v>249</v>
      </c>
      <c r="D169" s="48">
        <v>43097</v>
      </c>
      <c r="E169" s="49">
        <f t="shared" si="10"/>
        <v>2017</v>
      </c>
      <c r="F169" s="50">
        <f t="shared" si="11"/>
        <v>12</v>
      </c>
      <c r="G169" s="45" t="str">
        <f t="shared" si="12"/>
        <v>2017-12</v>
      </c>
      <c r="H169" t="s">
        <v>222</v>
      </c>
      <c r="I169" s="45" t="s">
        <v>501</v>
      </c>
      <c r="J169" s="45">
        <v>43217</v>
      </c>
      <c r="K169" s="45">
        <v>43241</v>
      </c>
      <c r="L169">
        <v>208701.7399999999</v>
      </c>
      <c r="M169" s="51">
        <v>75532.94</v>
      </c>
      <c r="N169" s="4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2">
      <c r="A170" t="s">
        <v>502</v>
      </c>
      <c r="B170" t="s">
        <v>192</v>
      </c>
      <c r="C170" t="s">
        <v>249</v>
      </c>
      <c r="D170" s="48">
        <v>43377</v>
      </c>
      <c r="E170" s="49">
        <f t="shared" si="10"/>
        <v>2018</v>
      </c>
      <c r="F170" s="50">
        <f t="shared" si="11"/>
        <v>10</v>
      </c>
      <c r="G170" s="45" t="str">
        <f t="shared" si="12"/>
        <v>2018-10</v>
      </c>
      <c r="H170" t="s">
        <v>222</v>
      </c>
      <c r="I170" s="45" t="s">
        <v>503</v>
      </c>
      <c r="J170" s="45">
        <v>43495</v>
      </c>
      <c r="K170" s="45">
        <v>43507</v>
      </c>
      <c r="L170">
        <v>51571.98000000001</v>
      </c>
      <c r="M170" s="51">
        <v>23870.12999999999</v>
      </c>
      <c r="N170" s="4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2">
      <c r="A171" t="s">
        <v>504</v>
      </c>
      <c r="B171" t="s">
        <v>73</v>
      </c>
      <c r="C171" t="s">
        <v>249</v>
      </c>
      <c r="D171" s="48">
        <v>42445</v>
      </c>
      <c r="E171" s="49">
        <f t="shared" si="10"/>
        <v>2016</v>
      </c>
      <c r="F171" s="50">
        <f t="shared" si="11"/>
        <v>3</v>
      </c>
      <c r="G171" s="45" t="str">
        <f t="shared" si="12"/>
        <v>2016-3</v>
      </c>
      <c r="H171" t="s">
        <v>222</v>
      </c>
      <c r="I171" s="45" t="s">
        <v>505</v>
      </c>
      <c r="J171" s="45">
        <v>42572</v>
      </c>
      <c r="K171" s="45">
        <v>42590</v>
      </c>
      <c r="L171">
        <v>44843.489999999867</v>
      </c>
      <c r="M171" s="51">
        <v>18435.569999999982</v>
      </c>
      <c r="N171" s="4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2">
      <c r="A172" t="s">
        <v>506</v>
      </c>
      <c r="B172" t="s">
        <v>181</v>
      </c>
      <c r="C172" t="s">
        <v>249</v>
      </c>
      <c r="D172" s="48">
        <v>43153</v>
      </c>
      <c r="E172" s="49">
        <f t="shared" si="10"/>
        <v>2018</v>
      </c>
      <c r="F172" s="50">
        <f t="shared" si="11"/>
        <v>2</v>
      </c>
      <c r="G172" s="45" t="str">
        <f t="shared" si="12"/>
        <v>2018-2</v>
      </c>
      <c r="H172" t="s">
        <v>222</v>
      </c>
      <c r="I172" s="45" t="s">
        <v>507</v>
      </c>
      <c r="J172" s="45">
        <v>43272</v>
      </c>
      <c r="K172" s="45">
        <v>43297</v>
      </c>
      <c r="L172">
        <v>1672751.180000002</v>
      </c>
      <c r="M172" s="51">
        <v>70106.990000000005</v>
      </c>
      <c r="N172" s="4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2">
      <c r="A173" t="s">
        <v>508</v>
      </c>
      <c r="B173" t="s">
        <v>75</v>
      </c>
      <c r="C173" t="s">
        <v>249</v>
      </c>
      <c r="D173" s="48">
        <v>42450</v>
      </c>
      <c r="E173" s="49">
        <f t="shared" si="10"/>
        <v>2016</v>
      </c>
      <c r="F173" s="50">
        <f t="shared" si="11"/>
        <v>3</v>
      </c>
      <c r="G173" s="45" t="str">
        <f t="shared" si="12"/>
        <v>2016-3</v>
      </c>
      <c r="H173" t="s">
        <v>222</v>
      </c>
      <c r="I173" s="45" t="s">
        <v>505</v>
      </c>
      <c r="J173" s="45">
        <v>42573</v>
      </c>
      <c r="K173" s="45">
        <v>42590</v>
      </c>
      <c r="L173">
        <v>1686501.9700000121</v>
      </c>
      <c r="M173" s="51">
        <v>425134.77000000299</v>
      </c>
      <c r="N173" s="4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2">
      <c r="A174" t="s">
        <v>509</v>
      </c>
      <c r="B174" t="s">
        <v>144</v>
      </c>
      <c r="C174" t="s">
        <v>249</v>
      </c>
      <c r="D174" s="48">
        <v>42692</v>
      </c>
      <c r="E174" s="49">
        <f t="shared" si="10"/>
        <v>2016</v>
      </c>
      <c r="F174" s="50">
        <f t="shared" si="11"/>
        <v>11</v>
      </c>
      <c r="G174" s="45" t="str">
        <f t="shared" si="12"/>
        <v>2016-11</v>
      </c>
      <c r="H174" t="s">
        <v>222</v>
      </c>
      <c r="I174" s="45" t="s">
        <v>510</v>
      </c>
      <c r="J174" s="45">
        <v>42811</v>
      </c>
      <c r="K174" s="45">
        <v>42816</v>
      </c>
      <c r="L174">
        <v>41432.979999999989</v>
      </c>
      <c r="M174" s="51">
        <v>22863.84</v>
      </c>
      <c r="N174" s="4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2">
      <c r="A175" t="s">
        <v>511</v>
      </c>
      <c r="B175" t="s">
        <v>187</v>
      </c>
      <c r="C175" t="s">
        <v>249</v>
      </c>
      <c r="D175" s="48">
        <v>43341</v>
      </c>
      <c r="E175" s="49">
        <f t="shared" si="10"/>
        <v>2018</v>
      </c>
      <c r="F175" s="50">
        <f t="shared" si="11"/>
        <v>8</v>
      </c>
      <c r="G175" s="45" t="str">
        <f t="shared" si="12"/>
        <v>2018-8</v>
      </c>
      <c r="H175" t="s">
        <v>222</v>
      </c>
      <c r="I175" s="45" t="s">
        <v>512</v>
      </c>
      <c r="J175" s="45">
        <v>43452</v>
      </c>
      <c r="K175" s="45">
        <v>43472</v>
      </c>
      <c r="L175">
        <v>102280.22</v>
      </c>
      <c r="M175" s="51">
        <v>7122.0099999999948</v>
      </c>
      <c r="N175" s="4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2">
      <c r="A176" t="s">
        <v>513</v>
      </c>
      <c r="B176" t="s">
        <v>171</v>
      </c>
      <c r="C176" t="s">
        <v>249</v>
      </c>
      <c r="D176" s="48">
        <v>43070</v>
      </c>
      <c r="E176" s="49">
        <f t="shared" si="10"/>
        <v>2017</v>
      </c>
      <c r="F176" s="50">
        <f t="shared" si="11"/>
        <v>12</v>
      </c>
      <c r="G176" s="45" t="str">
        <f t="shared" si="12"/>
        <v>2017-12</v>
      </c>
      <c r="H176" t="s">
        <v>222</v>
      </c>
      <c r="I176" s="45" t="s">
        <v>514</v>
      </c>
      <c r="J176" s="45">
        <v>43186</v>
      </c>
      <c r="K176" s="45">
        <v>43199</v>
      </c>
      <c r="L176">
        <v>29807.53999999995</v>
      </c>
      <c r="M176" s="51">
        <v>16482.919999999998</v>
      </c>
      <c r="N176" s="4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2">
      <c r="A177" t="s">
        <v>515</v>
      </c>
      <c r="B177" t="s">
        <v>163</v>
      </c>
      <c r="C177" t="s">
        <v>249</v>
      </c>
      <c r="D177" s="48">
        <v>42951</v>
      </c>
      <c r="E177" s="49">
        <f t="shared" si="10"/>
        <v>2017</v>
      </c>
      <c r="F177" s="50">
        <f t="shared" si="11"/>
        <v>8</v>
      </c>
      <c r="G177" s="45" t="str">
        <f t="shared" si="12"/>
        <v>2017-8</v>
      </c>
      <c r="H177" t="s">
        <v>222</v>
      </c>
      <c r="I177" s="45" t="s">
        <v>516</v>
      </c>
      <c r="J177" s="45">
        <v>43062</v>
      </c>
      <c r="K177" s="45">
        <v>43080</v>
      </c>
      <c r="L177">
        <v>6690551.0799998781</v>
      </c>
      <c r="M177" s="51">
        <v>1517929.940000009</v>
      </c>
      <c r="N177" s="4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2">
      <c r="A178" t="s">
        <v>517</v>
      </c>
      <c r="B178" t="s">
        <v>186</v>
      </c>
      <c r="C178" t="s">
        <v>249</v>
      </c>
      <c r="D178" s="48">
        <v>43328</v>
      </c>
      <c r="E178" s="49">
        <f t="shared" si="10"/>
        <v>2018</v>
      </c>
      <c r="F178" s="50">
        <f t="shared" si="11"/>
        <v>8</v>
      </c>
      <c r="G178" s="45" t="str">
        <f t="shared" si="12"/>
        <v>2018-8</v>
      </c>
      <c r="H178" t="s">
        <v>222</v>
      </c>
      <c r="I178" s="45" t="s">
        <v>518</v>
      </c>
      <c r="J178" s="45">
        <v>43438</v>
      </c>
      <c r="K178" s="45">
        <v>43448</v>
      </c>
      <c r="L178">
        <v>101787.7500000001</v>
      </c>
      <c r="M178" s="51">
        <v>35509.599999999977</v>
      </c>
      <c r="N178" s="4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2">
      <c r="A179" t="s">
        <v>519</v>
      </c>
      <c r="B179" t="s">
        <v>18</v>
      </c>
      <c r="C179" t="s">
        <v>249</v>
      </c>
      <c r="D179" s="48">
        <v>43265</v>
      </c>
      <c r="E179" s="49">
        <f t="shared" si="10"/>
        <v>2018</v>
      </c>
      <c r="F179" s="50">
        <f t="shared" si="11"/>
        <v>6</v>
      </c>
      <c r="G179" s="45" t="str">
        <f t="shared" si="12"/>
        <v>2018-6</v>
      </c>
      <c r="H179" t="s">
        <v>222</v>
      </c>
      <c r="I179" s="45" t="s">
        <v>520</v>
      </c>
      <c r="J179" s="45">
        <v>43384</v>
      </c>
      <c r="K179" s="45">
        <v>43416</v>
      </c>
      <c r="L179">
        <v>207503.21000000011</v>
      </c>
      <c r="M179" s="51">
        <v>66432.13</v>
      </c>
      <c r="N179" s="4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2">
      <c r="A180" t="s">
        <v>521</v>
      </c>
      <c r="B180" t="s">
        <v>184</v>
      </c>
      <c r="C180" t="s">
        <v>249</v>
      </c>
      <c r="D180" s="48">
        <v>43272</v>
      </c>
      <c r="E180" s="49">
        <f t="shared" si="10"/>
        <v>2018</v>
      </c>
      <c r="F180" s="50">
        <f t="shared" si="11"/>
        <v>6</v>
      </c>
      <c r="G180" s="45" t="str">
        <f t="shared" si="12"/>
        <v>2018-6</v>
      </c>
      <c r="H180" t="s">
        <v>222</v>
      </c>
      <c r="I180" s="45" t="s">
        <v>522</v>
      </c>
      <c r="J180" s="45">
        <v>43390</v>
      </c>
      <c r="K180" s="45">
        <v>43416</v>
      </c>
      <c r="L180">
        <v>114206.13</v>
      </c>
      <c r="M180" s="51">
        <v>72248.459999999977</v>
      </c>
      <c r="N180" s="4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2">
      <c r="A181" t="s">
        <v>523</v>
      </c>
      <c r="B181" t="s">
        <v>193</v>
      </c>
      <c r="C181" t="s">
        <v>249</v>
      </c>
      <c r="D181" s="48">
        <v>43385</v>
      </c>
      <c r="E181" s="49">
        <f t="shared" si="10"/>
        <v>2018</v>
      </c>
      <c r="F181" s="50">
        <f t="shared" si="11"/>
        <v>10</v>
      </c>
      <c r="G181" s="45" t="str">
        <f t="shared" si="12"/>
        <v>2018-10</v>
      </c>
      <c r="H181" t="s">
        <v>222</v>
      </c>
      <c r="I181" s="45" t="s">
        <v>524</v>
      </c>
      <c r="J181" s="45">
        <v>43496</v>
      </c>
      <c r="K181" s="45">
        <v>43507</v>
      </c>
      <c r="L181">
        <v>533839.48999999918</v>
      </c>
      <c r="M181" s="51">
        <v>226286.14</v>
      </c>
      <c r="N181" s="4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2">
      <c r="A182" t="s">
        <v>525</v>
      </c>
      <c r="B182" t="s">
        <v>55</v>
      </c>
      <c r="C182" t="s">
        <v>249</v>
      </c>
      <c r="D182" s="48">
        <v>42144</v>
      </c>
      <c r="E182" s="49">
        <f t="shared" si="10"/>
        <v>2015</v>
      </c>
      <c r="F182" s="50">
        <f t="shared" si="11"/>
        <v>5</v>
      </c>
      <c r="G182" s="45" t="str">
        <f t="shared" si="12"/>
        <v>2015-5</v>
      </c>
      <c r="H182" t="s">
        <v>222</v>
      </c>
      <c r="I182" s="45" t="s">
        <v>526</v>
      </c>
      <c r="J182" s="45">
        <v>42244</v>
      </c>
      <c r="K182" s="45">
        <v>42244</v>
      </c>
      <c r="L182">
        <v>36671.69000000001</v>
      </c>
      <c r="M182" s="51">
        <v>31189.87999999999</v>
      </c>
      <c r="N182" s="4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2">
      <c r="A183" t="s">
        <v>527</v>
      </c>
      <c r="B183" t="s">
        <v>188</v>
      </c>
      <c r="C183" t="s">
        <v>249</v>
      </c>
      <c r="D183" s="48">
        <v>43343</v>
      </c>
      <c r="E183" s="49">
        <f t="shared" si="10"/>
        <v>2018</v>
      </c>
      <c r="F183" s="50">
        <f t="shared" si="11"/>
        <v>8</v>
      </c>
      <c r="G183" s="45" t="str">
        <f t="shared" si="12"/>
        <v>2018-8</v>
      </c>
      <c r="H183" t="s">
        <v>222</v>
      </c>
      <c r="I183" s="45" t="s">
        <v>528</v>
      </c>
      <c r="J183" s="45">
        <v>43447</v>
      </c>
      <c r="K183" s="45">
        <v>43472</v>
      </c>
      <c r="L183">
        <v>288101.49999999959</v>
      </c>
      <c r="M183" s="51">
        <v>135958.3600000001</v>
      </c>
      <c r="N183" s="4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2">
      <c r="A184" t="s">
        <v>529</v>
      </c>
      <c r="B184" t="s">
        <v>23</v>
      </c>
      <c r="C184" t="s">
        <v>249</v>
      </c>
      <c r="D184" s="48">
        <v>43489</v>
      </c>
      <c r="E184" s="49">
        <f t="shared" si="10"/>
        <v>2019</v>
      </c>
      <c r="F184" s="50">
        <f t="shared" si="11"/>
        <v>1</v>
      </c>
      <c r="G184" s="45" t="str">
        <f t="shared" si="12"/>
        <v>2019-1</v>
      </c>
      <c r="H184" t="s">
        <v>222</v>
      </c>
      <c r="I184" s="45" t="s">
        <v>530</v>
      </c>
      <c r="J184" s="45">
        <v>43587</v>
      </c>
      <c r="K184" s="45">
        <v>43598</v>
      </c>
      <c r="L184">
        <v>114084.64</v>
      </c>
      <c r="M184" s="51">
        <v>51175.820000000007</v>
      </c>
      <c r="N184" s="4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2">
      <c r="A185" t="s">
        <v>531</v>
      </c>
      <c r="B185" t="s">
        <v>158</v>
      </c>
      <c r="C185" t="s">
        <v>249</v>
      </c>
      <c r="D185" s="48">
        <v>42909</v>
      </c>
      <c r="E185" s="49">
        <f t="shared" si="10"/>
        <v>2017</v>
      </c>
      <c r="F185" s="50">
        <f t="shared" si="11"/>
        <v>6</v>
      </c>
      <c r="G185" s="45" t="str">
        <f t="shared" si="12"/>
        <v>2017-6</v>
      </c>
      <c r="H185" t="s">
        <v>222</v>
      </c>
      <c r="I185" s="45" t="s">
        <v>532</v>
      </c>
      <c r="J185" s="45">
        <v>43006</v>
      </c>
      <c r="K185" s="45">
        <v>43024</v>
      </c>
      <c r="L185">
        <v>340984.8</v>
      </c>
      <c r="M185" s="51">
        <v>43363.360000000001</v>
      </c>
      <c r="N185" s="4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2">
      <c r="A186" t="s">
        <v>533</v>
      </c>
      <c r="B186" t="s">
        <v>183</v>
      </c>
      <c r="C186" t="s">
        <v>249</v>
      </c>
      <c r="D186" s="48">
        <v>43229</v>
      </c>
      <c r="E186" s="49">
        <f t="shared" si="10"/>
        <v>2018</v>
      </c>
      <c r="F186" s="50">
        <f t="shared" si="11"/>
        <v>5</v>
      </c>
      <c r="G186" s="45" t="str">
        <f t="shared" si="12"/>
        <v>2018-5</v>
      </c>
      <c r="H186" t="s">
        <v>222</v>
      </c>
      <c r="I186" s="45" t="s">
        <v>534</v>
      </c>
      <c r="J186" s="45">
        <v>43325</v>
      </c>
      <c r="K186" s="45">
        <v>43339</v>
      </c>
      <c r="L186">
        <v>229824.54</v>
      </c>
      <c r="M186" s="51">
        <v>152123.54</v>
      </c>
      <c r="N186" s="4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2">
      <c r="A187" t="s">
        <v>535</v>
      </c>
      <c r="B187" t="s">
        <v>166</v>
      </c>
      <c r="C187" t="s">
        <v>249</v>
      </c>
      <c r="D187" s="48">
        <v>42972</v>
      </c>
      <c r="E187" s="49">
        <f t="shared" si="10"/>
        <v>2017</v>
      </c>
      <c r="F187" s="50">
        <f t="shared" si="11"/>
        <v>8</v>
      </c>
      <c r="G187" s="45" t="str">
        <f t="shared" si="12"/>
        <v>2017-8</v>
      </c>
      <c r="H187" t="s">
        <v>222</v>
      </c>
      <c r="I187" s="45" t="s">
        <v>536</v>
      </c>
      <c r="J187" s="45">
        <v>43076</v>
      </c>
      <c r="K187" s="45">
        <v>43087</v>
      </c>
      <c r="L187">
        <v>1157349.73</v>
      </c>
      <c r="M187" s="51">
        <v>101998.63</v>
      </c>
      <c r="N187" s="4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2">
      <c r="A188" t="s">
        <v>537</v>
      </c>
      <c r="B188" t="s">
        <v>174</v>
      </c>
      <c r="C188" t="s">
        <v>249</v>
      </c>
      <c r="D188" s="48">
        <v>43090</v>
      </c>
      <c r="E188" s="49">
        <f t="shared" si="10"/>
        <v>2017</v>
      </c>
      <c r="F188" s="50">
        <f t="shared" si="11"/>
        <v>12</v>
      </c>
      <c r="G188" s="45" t="str">
        <f t="shared" si="12"/>
        <v>2017-12</v>
      </c>
      <c r="H188" t="s">
        <v>222</v>
      </c>
      <c r="I188" s="45" t="s">
        <v>538</v>
      </c>
      <c r="J188" s="45">
        <v>43187</v>
      </c>
      <c r="K188" s="45">
        <v>43199</v>
      </c>
      <c r="L188">
        <v>443631.76000000129</v>
      </c>
      <c r="M188" s="51">
        <v>80734.519999999902</v>
      </c>
      <c r="N188" s="4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2">
      <c r="A189" t="s">
        <v>539</v>
      </c>
      <c r="B189" t="s">
        <v>162</v>
      </c>
      <c r="C189" t="s">
        <v>249</v>
      </c>
      <c r="D189" s="48">
        <v>42951</v>
      </c>
      <c r="E189" s="49">
        <f t="shared" si="10"/>
        <v>2017</v>
      </c>
      <c r="F189" s="50">
        <f t="shared" si="11"/>
        <v>8</v>
      </c>
      <c r="G189" s="45" t="str">
        <f t="shared" si="12"/>
        <v>2017-8</v>
      </c>
      <c r="H189" t="s">
        <v>222</v>
      </c>
      <c r="I189" s="45" t="s">
        <v>540</v>
      </c>
      <c r="J189" s="45">
        <v>43046</v>
      </c>
      <c r="K189" s="45">
        <v>43066</v>
      </c>
      <c r="L189">
        <v>8163002.730000006</v>
      </c>
      <c r="M189" s="51">
        <v>1572881.510000007</v>
      </c>
      <c r="N189" s="4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2">
      <c r="A190" t="s">
        <v>541</v>
      </c>
      <c r="B190" t="s">
        <v>202</v>
      </c>
      <c r="C190" t="s">
        <v>249</v>
      </c>
      <c r="D190" s="48">
        <v>43594</v>
      </c>
      <c r="E190" s="49">
        <f t="shared" si="10"/>
        <v>2019</v>
      </c>
      <c r="F190" s="50">
        <f t="shared" si="11"/>
        <v>5</v>
      </c>
      <c r="G190" s="45" t="str">
        <f t="shared" si="12"/>
        <v>2019-5</v>
      </c>
      <c r="H190" t="s">
        <v>222</v>
      </c>
      <c r="I190" s="45" t="s">
        <v>542</v>
      </c>
      <c r="J190" s="45">
        <v>43677</v>
      </c>
      <c r="K190" s="45">
        <v>43689</v>
      </c>
      <c r="L190">
        <v>103872.51</v>
      </c>
      <c r="M190" s="51">
        <v>27599.19</v>
      </c>
      <c r="N190" s="4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2">
      <c r="A191" t="s">
        <v>543</v>
      </c>
      <c r="B191" t="s">
        <v>217</v>
      </c>
      <c r="C191" t="s">
        <v>249</v>
      </c>
      <c r="D191" s="48">
        <v>44035</v>
      </c>
      <c r="E191" s="49">
        <f t="shared" si="10"/>
        <v>2020</v>
      </c>
      <c r="F191" s="50">
        <f t="shared" si="11"/>
        <v>7</v>
      </c>
      <c r="G191" s="45" t="str">
        <f t="shared" si="12"/>
        <v>2020-7</v>
      </c>
      <c r="H191" t="s">
        <v>222</v>
      </c>
      <c r="I191" s="45" t="s">
        <v>544</v>
      </c>
      <c r="J191" s="45">
        <v>44123</v>
      </c>
      <c r="K191" s="45">
        <v>44126</v>
      </c>
      <c r="L191">
        <v>674.83999999999992</v>
      </c>
      <c r="M191" s="51">
        <v>674.83999999999992</v>
      </c>
      <c r="N191" s="4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2">
      <c r="A192" t="s">
        <v>545</v>
      </c>
      <c r="B192" t="s">
        <v>159</v>
      </c>
      <c r="C192" t="s">
        <v>249</v>
      </c>
      <c r="D192" s="48">
        <v>42916</v>
      </c>
      <c r="E192" s="49">
        <f t="shared" si="10"/>
        <v>2017</v>
      </c>
      <c r="F192" s="50">
        <f t="shared" si="11"/>
        <v>6</v>
      </c>
      <c r="G192" s="45" t="str">
        <f t="shared" si="12"/>
        <v>2017-6</v>
      </c>
      <c r="H192" t="s">
        <v>222</v>
      </c>
      <c r="I192" s="45" t="s">
        <v>546</v>
      </c>
      <c r="J192" s="45">
        <v>42996</v>
      </c>
      <c r="K192" s="45">
        <v>43018</v>
      </c>
      <c r="L192">
        <v>221143.67999999999</v>
      </c>
      <c r="M192" s="51">
        <v>23784.709999999981</v>
      </c>
      <c r="N192" s="4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2">
      <c r="A193" t="s">
        <v>547</v>
      </c>
      <c r="B193" t="s">
        <v>191</v>
      </c>
      <c r="C193" t="s">
        <v>249</v>
      </c>
      <c r="D193" s="48">
        <v>43368</v>
      </c>
      <c r="E193" s="49">
        <f t="shared" si="10"/>
        <v>2018</v>
      </c>
      <c r="F193" s="50">
        <f t="shared" si="11"/>
        <v>9</v>
      </c>
      <c r="G193" s="45" t="str">
        <f t="shared" si="12"/>
        <v>2018-9</v>
      </c>
      <c r="H193" t="s">
        <v>222</v>
      </c>
      <c r="I193" s="45" t="s">
        <v>548</v>
      </c>
      <c r="J193" s="45">
        <v>43447</v>
      </c>
      <c r="K193" s="45">
        <v>43437</v>
      </c>
      <c r="L193">
        <v>428039.63999999972</v>
      </c>
      <c r="M193" s="51">
        <v>218060.8500000003</v>
      </c>
      <c r="N193" s="4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2">
      <c r="A194" t="s">
        <v>549</v>
      </c>
      <c r="B194" t="s">
        <v>219</v>
      </c>
      <c r="C194" t="s">
        <v>249</v>
      </c>
      <c r="D194" s="48">
        <v>44000</v>
      </c>
      <c r="E194" s="49">
        <f t="shared" si="10"/>
        <v>2020</v>
      </c>
      <c r="F194" s="50">
        <f t="shared" si="11"/>
        <v>6</v>
      </c>
      <c r="G194" s="45" t="str">
        <f t="shared" si="12"/>
        <v>2020-6</v>
      </c>
      <c r="H194" t="s">
        <v>222</v>
      </c>
      <c r="I194" s="45" t="s">
        <v>550</v>
      </c>
      <c r="J194" s="45">
        <v>44068</v>
      </c>
      <c r="K194" s="45">
        <v>44069</v>
      </c>
      <c r="L194">
        <v>357030.26999999979</v>
      </c>
      <c r="M194" s="51">
        <v>88381.800000000017</v>
      </c>
      <c r="N194" s="4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2">
      <c r="A195" t="s">
        <v>551</v>
      </c>
      <c r="B195" t="s">
        <v>194</v>
      </c>
      <c r="C195" t="s">
        <v>249</v>
      </c>
      <c r="D195" s="48">
        <v>43396</v>
      </c>
      <c r="E195" s="49">
        <f t="shared" si="10"/>
        <v>2018</v>
      </c>
      <c r="F195" s="50">
        <f t="shared" si="11"/>
        <v>10</v>
      </c>
      <c r="G195" s="45" t="str">
        <f t="shared" si="12"/>
        <v>2018-10</v>
      </c>
      <c r="H195" t="s">
        <v>222</v>
      </c>
      <c r="I195" s="45" t="s">
        <v>552</v>
      </c>
      <c r="J195" s="45">
        <v>43472</v>
      </c>
      <c r="K195" s="45">
        <v>43479</v>
      </c>
      <c r="L195">
        <v>1103432.21</v>
      </c>
      <c r="M195" s="51">
        <v>249354.88999999981</v>
      </c>
      <c r="N195" s="4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2">
      <c r="A196" t="s">
        <v>553</v>
      </c>
      <c r="B196" t="s">
        <v>209</v>
      </c>
      <c r="C196" t="s">
        <v>249</v>
      </c>
      <c r="D196" s="48">
        <v>43810</v>
      </c>
      <c r="E196" s="49">
        <f t="shared" si="10"/>
        <v>2019</v>
      </c>
      <c r="F196" s="50">
        <f t="shared" si="11"/>
        <v>12</v>
      </c>
      <c r="G196" s="45" t="str">
        <f t="shared" si="12"/>
        <v>2019-12</v>
      </c>
      <c r="H196" t="s">
        <v>222</v>
      </c>
      <c r="I196" s="45" t="s">
        <v>227</v>
      </c>
      <c r="J196" s="45">
        <v>43871</v>
      </c>
      <c r="K196" s="45">
        <v>43878</v>
      </c>
      <c r="L196">
        <v>42209.780000000013</v>
      </c>
      <c r="M196" s="51">
        <v>3042.82</v>
      </c>
      <c r="N196" s="4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2">
      <c r="A197" t="s">
        <v>554</v>
      </c>
      <c r="B197" t="s">
        <v>218</v>
      </c>
      <c r="C197" t="s">
        <v>249</v>
      </c>
      <c r="D197" s="48">
        <v>44013</v>
      </c>
      <c r="E197" s="49">
        <f t="shared" si="10"/>
        <v>2020</v>
      </c>
      <c r="F197" s="50">
        <f t="shared" si="11"/>
        <v>7</v>
      </c>
      <c r="G197" s="45" t="str">
        <f t="shared" si="12"/>
        <v>2020-7</v>
      </c>
      <c r="H197" t="s">
        <v>222</v>
      </c>
      <c r="I197" s="45" t="s">
        <v>555</v>
      </c>
      <c r="J197" s="45">
        <v>44061</v>
      </c>
      <c r="K197" s="45">
        <v>44062</v>
      </c>
      <c r="L197">
        <v>165578.5499999997</v>
      </c>
      <c r="M197" s="51">
        <v>43302.499999999949</v>
      </c>
      <c r="N197" s="4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2">
      <c r="A198" t="s">
        <v>556</v>
      </c>
      <c r="B198" t="s">
        <v>56</v>
      </c>
      <c r="C198" t="s">
        <v>249</v>
      </c>
      <c r="D198" s="48">
        <v>42144</v>
      </c>
      <c r="E198" s="49">
        <f t="shared" si="10"/>
        <v>2015</v>
      </c>
      <c r="F198" s="50">
        <f t="shared" si="11"/>
        <v>5</v>
      </c>
      <c r="G198" s="45" t="str">
        <f t="shared" si="12"/>
        <v>2015-5</v>
      </c>
      <c r="H198" t="s">
        <v>222</v>
      </c>
      <c r="I198" s="45" t="s">
        <v>286</v>
      </c>
      <c r="J198" s="45">
        <v>42180</v>
      </c>
      <c r="K198" s="45">
        <v>42180</v>
      </c>
      <c r="L198">
        <v>27923.589999999582</v>
      </c>
      <c r="M198" s="51">
        <v>22210.929999999949</v>
      </c>
      <c r="N198" s="4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2">
      <c r="A199" t="s">
        <v>557</v>
      </c>
      <c r="B199" t="s">
        <v>52</v>
      </c>
      <c r="C199" t="s">
        <v>249</v>
      </c>
      <c r="D199" s="48">
        <v>42025</v>
      </c>
      <c r="E199" s="49">
        <f t="shared" si="10"/>
        <v>2015</v>
      </c>
      <c r="F199" s="50">
        <f t="shared" si="11"/>
        <v>1</v>
      </c>
      <c r="G199" s="45" t="str">
        <f t="shared" si="12"/>
        <v>2015-1</v>
      </c>
      <c r="H199" t="s">
        <v>222</v>
      </c>
      <c r="I199" s="45" t="s">
        <v>558</v>
      </c>
      <c r="J199" s="45">
        <v>42056</v>
      </c>
      <c r="K199" s="45">
        <v>42060</v>
      </c>
      <c r="L199">
        <v>4961203.3199999724</v>
      </c>
      <c r="M199" s="51">
        <v>4673173.4099999806</v>
      </c>
      <c r="N199" s="4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2">
      <c r="A200" t="s">
        <v>559</v>
      </c>
      <c r="B200" t="s">
        <v>53</v>
      </c>
      <c r="C200" t="s">
        <v>249</v>
      </c>
      <c r="D200" s="48">
        <v>42083</v>
      </c>
      <c r="E200" s="49">
        <f t="shared" si="10"/>
        <v>2015</v>
      </c>
      <c r="F200" s="50">
        <f t="shared" si="11"/>
        <v>3</v>
      </c>
      <c r="G200" s="45" t="str">
        <f t="shared" si="12"/>
        <v>2015-3</v>
      </c>
      <c r="H200" t="s">
        <v>222</v>
      </c>
      <c r="I200" s="45" t="s">
        <v>560</v>
      </c>
      <c r="J200" s="45">
        <v>42121</v>
      </c>
      <c r="K200" s="45">
        <v>42835</v>
      </c>
      <c r="L200">
        <v>455177.75000001042</v>
      </c>
      <c r="M200" s="51">
        <v>364473.55000000581</v>
      </c>
      <c r="N200" s="4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2">
      <c r="A201" t="s">
        <v>561</v>
      </c>
      <c r="B201" t="s">
        <v>210</v>
      </c>
      <c r="C201" t="s">
        <v>249</v>
      </c>
      <c r="D201" s="48">
        <v>43851</v>
      </c>
      <c r="E201" s="49">
        <f t="shared" si="10"/>
        <v>2020</v>
      </c>
      <c r="F201" s="50">
        <f t="shared" si="11"/>
        <v>1</v>
      </c>
      <c r="G201" s="45" t="str">
        <f t="shared" si="12"/>
        <v>2020-1</v>
      </c>
      <c r="H201" t="s">
        <v>222</v>
      </c>
      <c r="I201" s="45" t="s">
        <v>229</v>
      </c>
      <c r="J201" s="45">
        <v>43875</v>
      </c>
      <c r="K201" s="45">
        <v>43880</v>
      </c>
      <c r="L201">
        <v>13488.86000000001</v>
      </c>
      <c r="M201" s="51">
        <v>6100.0299999999988</v>
      </c>
      <c r="N201" s="4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2">
      <c r="A202" t="s">
        <v>562</v>
      </c>
      <c r="B202" t="s">
        <v>20</v>
      </c>
      <c r="C202" t="s">
        <v>249</v>
      </c>
      <c r="D202" s="48">
        <v>43558</v>
      </c>
      <c r="E202" s="49">
        <f t="shared" si="10"/>
        <v>2019</v>
      </c>
      <c r="F202" s="50">
        <f t="shared" si="11"/>
        <v>4</v>
      </c>
      <c r="G202" s="45" t="str">
        <f t="shared" si="12"/>
        <v>2019-4</v>
      </c>
      <c r="H202" t="s">
        <v>222</v>
      </c>
      <c r="I202" s="45" t="s">
        <v>284</v>
      </c>
      <c r="J202" s="45">
        <v>43591</v>
      </c>
      <c r="K202" s="45">
        <v>43598</v>
      </c>
      <c r="L202">
        <v>1074489.1199999989</v>
      </c>
      <c r="M202" s="51">
        <v>170893.5800000001</v>
      </c>
      <c r="N202" s="4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2">
      <c r="A203" t="s">
        <v>563</v>
      </c>
      <c r="B203" t="s">
        <v>57</v>
      </c>
      <c r="C203" t="s">
        <v>249</v>
      </c>
      <c r="D203" s="48">
        <v>42240</v>
      </c>
      <c r="E203" s="49">
        <f t="shared" si="10"/>
        <v>2015</v>
      </c>
      <c r="F203" s="50">
        <f t="shared" si="11"/>
        <v>8</v>
      </c>
      <c r="G203" s="45" t="str">
        <f t="shared" si="12"/>
        <v>2015-8</v>
      </c>
      <c r="H203" t="s">
        <v>222</v>
      </c>
      <c r="I203" s="45" t="s">
        <v>564</v>
      </c>
      <c r="J203" s="45">
        <v>42265</v>
      </c>
      <c r="K203" s="45">
        <v>42268</v>
      </c>
      <c r="L203">
        <v>9429312.8199997991</v>
      </c>
      <c r="M203" s="51">
        <v>7872238.7400000822</v>
      </c>
      <c r="N203" s="4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2">
      <c r="A204" t="s">
        <v>565</v>
      </c>
      <c r="B204" t="s">
        <v>213</v>
      </c>
      <c r="C204" t="s">
        <v>249</v>
      </c>
      <c r="D204" s="48">
        <v>43873</v>
      </c>
      <c r="E204" s="49">
        <f t="shared" si="10"/>
        <v>2020</v>
      </c>
      <c r="F204" s="50">
        <f t="shared" si="11"/>
        <v>2</v>
      </c>
      <c r="G204" s="45" t="str">
        <f t="shared" si="12"/>
        <v>2020-2</v>
      </c>
      <c r="H204" t="s">
        <v>222</v>
      </c>
      <c r="I204" s="45" t="s">
        <v>226</v>
      </c>
      <c r="J204" s="45">
        <v>43896</v>
      </c>
      <c r="K204" s="45">
        <v>43906</v>
      </c>
      <c r="L204">
        <v>6092136.5499999709</v>
      </c>
      <c r="M204" s="51">
        <v>872245.68999999936</v>
      </c>
      <c r="N204" s="4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2">
      <c r="A205" t="s">
        <v>566</v>
      </c>
      <c r="B205" t="s">
        <v>38</v>
      </c>
      <c r="C205" t="s">
        <v>249</v>
      </c>
      <c r="D205" s="48">
        <v>41739</v>
      </c>
      <c r="E205" s="49">
        <f t="shared" si="10"/>
        <v>2014</v>
      </c>
      <c r="F205" s="50">
        <f t="shared" si="11"/>
        <v>4</v>
      </c>
      <c r="G205" s="45" t="str">
        <f t="shared" si="12"/>
        <v>2014-4</v>
      </c>
      <c r="H205" t="s">
        <v>222</v>
      </c>
      <c r="I205" s="45" t="s">
        <v>567</v>
      </c>
      <c r="J205" s="45">
        <v>41754</v>
      </c>
      <c r="K205" s="45">
        <v>41764</v>
      </c>
      <c r="L205">
        <v>491912.42000000487</v>
      </c>
      <c r="M205" s="51">
        <v>326716.98000000062</v>
      </c>
      <c r="N205" s="4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2">
      <c r="A206" t="s">
        <v>568</v>
      </c>
      <c r="B206" t="s">
        <v>211</v>
      </c>
      <c r="C206" t="s">
        <v>249</v>
      </c>
      <c r="D206" s="48">
        <v>43851</v>
      </c>
      <c r="E206" s="49">
        <f t="shared" si="10"/>
        <v>2020</v>
      </c>
      <c r="F206" s="50">
        <f t="shared" si="11"/>
        <v>1</v>
      </c>
      <c r="G206" s="45" t="str">
        <f t="shared" si="12"/>
        <v>2020-1</v>
      </c>
      <c r="H206" t="s">
        <v>222</v>
      </c>
      <c r="I206" s="45" t="s">
        <v>228</v>
      </c>
      <c r="J206" s="45">
        <v>43871</v>
      </c>
      <c r="K206" s="45">
        <v>43878</v>
      </c>
      <c r="L206">
        <v>23320.090000000011</v>
      </c>
      <c r="M206" s="51">
        <v>9256.77</v>
      </c>
      <c r="N206" s="4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2">
      <c r="A207" t="s">
        <v>569</v>
      </c>
      <c r="B207" t="s">
        <v>39</v>
      </c>
      <c r="C207" t="s">
        <v>249</v>
      </c>
      <c r="D207" s="48">
        <v>41739</v>
      </c>
      <c r="E207" s="49">
        <f t="shared" si="10"/>
        <v>2014</v>
      </c>
      <c r="F207" s="50">
        <f t="shared" si="11"/>
        <v>4</v>
      </c>
      <c r="G207" s="45" t="str">
        <f t="shared" si="12"/>
        <v>2014-4</v>
      </c>
      <c r="H207" t="s">
        <v>222</v>
      </c>
      <c r="I207" s="45" t="s">
        <v>567</v>
      </c>
      <c r="J207" s="45">
        <v>41764</v>
      </c>
      <c r="K207" s="45">
        <v>41785</v>
      </c>
      <c r="L207">
        <v>409262.14000002888</v>
      </c>
      <c r="M207" s="51">
        <v>286364.81000000378</v>
      </c>
      <c r="N207" s="4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2">
      <c r="A208" t="s">
        <v>570</v>
      </c>
      <c r="B208" t="s">
        <v>43</v>
      </c>
      <c r="C208" t="s">
        <v>249</v>
      </c>
      <c r="D208" s="48">
        <v>41800</v>
      </c>
      <c r="E208" s="49">
        <f t="shared" si="10"/>
        <v>2014</v>
      </c>
      <c r="F208" s="50">
        <f t="shared" si="11"/>
        <v>6</v>
      </c>
      <c r="G208" s="45" t="str">
        <f t="shared" si="12"/>
        <v>2014-6</v>
      </c>
      <c r="H208" t="s">
        <v>222</v>
      </c>
      <c r="I208" s="45" t="s">
        <v>571</v>
      </c>
      <c r="J208" s="45">
        <v>41820</v>
      </c>
      <c r="K208" s="45">
        <v>41820</v>
      </c>
      <c r="L208">
        <v>896591.60000002361</v>
      </c>
      <c r="M208" s="51">
        <v>661913.24000000022</v>
      </c>
      <c r="N208" s="4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2">
      <c r="A209" t="s">
        <v>572</v>
      </c>
      <c r="B209" t="s">
        <v>58</v>
      </c>
      <c r="C209" t="s">
        <v>249</v>
      </c>
      <c r="D209" s="48">
        <v>42240</v>
      </c>
      <c r="E209" s="49">
        <f t="shared" si="10"/>
        <v>2015</v>
      </c>
      <c r="F209" s="50">
        <f t="shared" si="11"/>
        <v>8</v>
      </c>
      <c r="G209" s="45" t="str">
        <f t="shared" si="12"/>
        <v>2015-8</v>
      </c>
      <c r="H209" t="s">
        <v>222</v>
      </c>
      <c r="I209" s="45" t="s">
        <v>573</v>
      </c>
      <c r="J209" s="45">
        <v>42268</v>
      </c>
      <c r="K209" s="45">
        <v>42268</v>
      </c>
      <c r="L209">
        <v>807927.86000006157</v>
      </c>
      <c r="M209" s="51">
        <v>734990.99000002933</v>
      </c>
      <c r="N209" s="4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2">
      <c r="A210" t="s">
        <v>574</v>
      </c>
      <c r="B210" t="s">
        <v>172</v>
      </c>
      <c r="C210" t="s">
        <v>249</v>
      </c>
      <c r="D210" s="48">
        <v>43076</v>
      </c>
      <c r="E210" s="49">
        <f t="shared" si="10"/>
        <v>2017</v>
      </c>
      <c r="F210" s="50">
        <f t="shared" si="11"/>
        <v>12</v>
      </c>
      <c r="G210" s="45" t="str">
        <f t="shared" si="12"/>
        <v>2017-12</v>
      </c>
      <c r="H210" t="s">
        <v>222</v>
      </c>
      <c r="I210" s="45" t="s">
        <v>575</v>
      </c>
      <c r="J210" s="45">
        <v>43087</v>
      </c>
      <c r="K210" s="45">
        <v>43095</v>
      </c>
      <c r="L210">
        <v>6695680.9999998603</v>
      </c>
      <c r="M210" s="51">
        <v>3429974.0800000448</v>
      </c>
      <c r="N210" s="4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2">
      <c r="A211" t="s">
        <v>576</v>
      </c>
      <c r="B211" t="s">
        <v>140</v>
      </c>
      <c r="C211" t="s">
        <v>249</v>
      </c>
      <c r="D211" s="48">
        <v>42669</v>
      </c>
      <c r="E211" s="49">
        <f t="shared" si="10"/>
        <v>2016</v>
      </c>
      <c r="F211" s="50">
        <f t="shared" si="11"/>
        <v>10</v>
      </c>
      <c r="G211" s="45" t="str">
        <f t="shared" si="12"/>
        <v>2016-10</v>
      </c>
      <c r="H211" t="s">
        <v>222</v>
      </c>
      <c r="I211" s="45" t="s">
        <v>577</v>
      </c>
      <c r="J211" s="45">
        <v>42682</v>
      </c>
      <c r="K211" s="45">
        <v>42688</v>
      </c>
      <c r="L211">
        <v>424971.72000000969</v>
      </c>
      <c r="M211" s="51">
        <v>185945.7200000009</v>
      </c>
      <c r="N211" s="4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2">
      <c r="A212" t="s">
        <v>578</v>
      </c>
      <c r="B212" t="s">
        <v>208</v>
      </c>
      <c r="C212" t="s">
        <v>249</v>
      </c>
      <c r="D212" s="48">
        <v>43851</v>
      </c>
      <c r="E212" s="49">
        <f t="shared" si="10"/>
        <v>2020</v>
      </c>
      <c r="F212" s="50">
        <f t="shared" si="11"/>
        <v>1</v>
      </c>
      <c r="G212" s="45" t="str">
        <f t="shared" si="12"/>
        <v>2020-1</v>
      </c>
      <c r="H212" t="s">
        <v>222</v>
      </c>
      <c r="I212" s="45" t="s">
        <v>230</v>
      </c>
      <c r="J212" s="45">
        <v>43859</v>
      </c>
      <c r="K212" s="45">
        <v>43860</v>
      </c>
      <c r="L212">
        <v>24307610.71999979</v>
      </c>
      <c r="M212" s="51">
        <v>4344106.4299998973</v>
      </c>
      <c r="N212" s="4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2">
      <c r="A213" t="s">
        <v>579</v>
      </c>
      <c r="B213" t="s">
        <v>151</v>
      </c>
      <c r="C213" t="s">
        <v>249</v>
      </c>
      <c r="D213" s="48">
        <v>42748</v>
      </c>
      <c r="E213" s="49">
        <f t="shared" si="10"/>
        <v>2017</v>
      </c>
      <c r="F213" s="50">
        <f t="shared" si="11"/>
        <v>1</v>
      </c>
      <c r="G213" s="45" t="str">
        <f t="shared" si="12"/>
        <v>2017-1</v>
      </c>
      <c r="H213" t="s">
        <v>222</v>
      </c>
      <c r="I213" s="45" t="s">
        <v>580</v>
      </c>
      <c r="J213" s="45">
        <v>42760</v>
      </c>
      <c r="K213" s="45">
        <v>42767</v>
      </c>
      <c r="L213">
        <v>154516.3199999996</v>
      </c>
      <c r="M213" s="51">
        <v>100934.4099999997</v>
      </c>
      <c r="N213" s="4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2">
      <c r="A214" t="s">
        <v>581</v>
      </c>
      <c r="B214" t="s">
        <v>157</v>
      </c>
      <c r="C214" t="s">
        <v>249</v>
      </c>
      <c r="D214" s="48">
        <v>42884</v>
      </c>
      <c r="E214" s="49">
        <f t="shared" si="10"/>
        <v>2017</v>
      </c>
      <c r="F214" s="50">
        <f t="shared" si="11"/>
        <v>5</v>
      </c>
      <c r="G214" s="45" t="str">
        <f t="shared" si="12"/>
        <v>2017-5</v>
      </c>
      <c r="H214" t="s">
        <v>222</v>
      </c>
      <c r="I214" s="45" t="s">
        <v>582</v>
      </c>
      <c r="J214" s="45">
        <v>42895</v>
      </c>
      <c r="K214" s="45">
        <v>42901</v>
      </c>
      <c r="L214">
        <v>15828260.98999954</v>
      </c>
      <c r="M214" s="51">
        <v>4540060.7299998999</v>
      </c>
      <c r="N214" s="4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2">
      <c r="A215" t="s">
        <v>583</v>
      </c>
      <c r="B215" t="s">
        <v>200</v>
      </c>
      <c r="C215" t="s">
        <v>584</v>
      </c>
      <c r="D215" s="42">
        <v>42534</v>
      </c>
      <c r="E215" s="49">
        <f t="shared" si="10"/>
        <v>2016</v>
      </c>
      <c r="F215" s="50">
        <f t="shared" si="11"/>
        <v>6</v>
      </c>
      <c r="G215" s="45" t="str">
        <f t="shared" si="12"/>
        <v>2016-6</v>
      </c>
      <c r="H215" t="s">
        <v>222</v>
      </c>
      <c r="I215" t="s">
        <v>335</v>
      </c>
      <c r="J215" s="42">
        <v>42564</v>
      </c>
      <c r="K215" s="42">
        <v>42569</v>
      </c>
      <c r="L215" s="51">
        <f>VLOOKUP(A215,[1]Sheet1!$A$2:$P$198,10,FALSE)</f>
        <v>295745.3</v>
      </c>
      <c r="M215" s="51">
        <f>VLOOKUP(A215,[1]Sheet1!$A$2:$P$198,7,FALSE)</f>
        <v>200148.54</v>
      </c>
      <c r="N215" s="46">
        <f>M215/L215</f>
        <v>0.67675983354596003</v>
      </c>
      <c r="O215" s="5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2">
      <c r="A216" t="s">
        <v>585</v>
      </c>
      <c r="B216" t="s">
        <v>199</v>
      </c>
      <c r="C216" t="s">
        <v>584</v>
      </c>
      <c r="D216" s="42">
        <v>41350</v>
      </c>
      <c r="E216" s="49">
        <f t="shared" si="10"/>
        <v>2013</v>
      </c>
      <c r="F216" s="50">
        <f t="shared" si="11"/>
        <v>3</v>
      </c>
      <c r="G216" s="45" t="str">
        <f t="shared" si="12"/>
        <v>2013-3</v>
      </c>
      <c r="H216" t="s">
        <v>222</v>
      </c>
      <c r="I216" t="s">
        <v>586</v>
      </c>
      <c r="J216" s="42">
        <v>41365</v>
      </c>
      <c r="K216" s="42">
        <v>41365</v>
      </c>
      <c r="L216" s="51">
        <f>VLOOKUP(A216,[1]Sheet1!$A$2:$P$198,10,FALSE)</f>
        <v>56302989.739997521</v>
      </c>
      <c r="M216" s="51">
        <f>VLOOKUP(A216,[1]Sheet1!$A$2:$P$198,7,FALSE)</f>
        <v>53941751.529997803</v>
      </c>
      <c r="N216" s="46">
        <f t="shared" ref="N216:N217" si="15">M216/L216</f>
        <v>0.95806193914561699</v>
      </c>
      <c r="O216" s="5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2">
      <c r="A217" t="s">
        <v>587</v>
      </c>
      <c r="B217" t="s">
        <v>197</v>
      </c>
      <c r="C217" t="s">
        <v>584</v>
      </c>
      <c r="D217" s="42">
        <v>41876</v>
      </c>
      <c r="E217" s="49">
        <f t="shared" si="10"/>
        <v>2014</v>
      </c>
      <c r="F217" s="50">
        <f t="shared" si="11"/>
        <v>8</v>
      </c>
      <c r="G217" s="45" t="str">
        <f t="shared" si="12"/>
        <v>2014-8</v>
      </c>
      <c r="H217" t="s">
        <v>222</v>
      </c>
      <c r="I217" t="s">
        <v>588</v>
      </c>
      <c r="J217" s="42">
        <v>41884</v>
      </c>
      <c r="K217" s="42">
        <v>41890</v>
      </c>
      <c r="L217" s="51">
        <f>VLOOKUP(A217,[1]Sheet1!$A$2:$P$198,10,FALSE)</f>
        <v>2191327.190000026</v>
      </c>
      <c r="M217" s="51">
        <f>VLOOKUP(A217,[1]Sheet1!$A$2:$P$198,7,FALSE)</f>
        <v>1805602.3500000059</v>
      </c>
      <c r="N217" s="46">
        <f t="shared" si="15"/>
        <v>0.82397661026602986</v>
      </c>
      <c r="O217" s="5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workbookViewId="0"/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0"/>
    </row>
    <row r="3" spans="2:13" ht="15.75" x14ac:dyDescent="0.2">
      <c r="D3" s="80" t="s">
        <v>221</v>
      </c>
      <c r="E3" s="80"/>
      <c r="F3" s="80"/>
      <c r="G3" s="80"/>
      <c r="H3" s="80"/>
      <c r="I3" s="80"/>
      <c r="J3" s="80"/>
      <c r="K3" s="80"/>
      <c r="L3" s="80"/>
      <c r="M3" s="80"/>
    </row>
    <row r="6" spans="2:13" ht="15" x14ac:dyDescent="0.2">
      <c r="B6" s="9" t="s">
        <v>1</v>
      </c>
    </row>
    <row r="29" spans="2:7" x14ac:dyDescent="0.2">
      <c r="B29" s="6" t="s">
        <v>4</v>
      </c>
      <c r="C29" s="44"/>
    </row>
    <row r="30" spans="2:7" x14ac:dyDescent="0.2">
      <c r="B30" s="79" t="s">
        <v>590</v>
      </c>
      <c r="C30" s="79"/>
      <c r="D30" s="79"/>
      <c r="E30" s="79"/>
      <c r="F30" s="79"/>
      <c r="G30" s="79"/>
    </row>
    <row r="31" spans="2:7" x14ac:dyDescent="0.2">
      <c r="B31" s="6" t="s">
        <v>14</v>
      </c>
      <c r="C31" s="44"/>
    </row>
    <row r="55" spans="3:8" x14ac:dyDescent="0.2">
      <c r="C55" s="6"/>
      <c r="D55" s="44"/>
    </row>
    <row r="56" spans="3:8" ht="12.75" customHeight="1" x14ac:dyDescent="0.2">
      <c r="C56" s="79"/>
      <c r="D56" s="79"/>
      <c r="E56" s="79"/>
      <c r="F56" s="79"/>
      <c r="G56" s="79"/>
      <c r="H56" s="79"/>
    </row>
    <row r="57" spans="3:8" x14ac:dyDescent="0.2">
      <c r="C57" s="6"/>
      <c r="D57" s="44"/>
    </row>
  </sheetData>
  <mergeCells count="4">
    <mergeCell ref="D3:M3"/>
    <mergeCell ref="D2:M2"/>
    <mergeCell ref="B30:G30"/>
    <mergeCell ref="C56:H56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Sofía Sánchez</cp:lastModifiedBy>
  <dcterms:created xsi:type="dcterms:W3CDTF">2017-01-24T14:18:36Z</dcterms:created>
  <dcterms:modified xsi:type="dcterms:W3CDTF">2021-01-27T19:08:08Z</dcterms:modified>
</cp:coreProperties>
</file>