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Respaldos\MR\Marcela Rosero\SECRETARIA TÉCNICA\OTROS DCTOS\PEMS\AÑO 2020\12. DICIEMBRE\"/>
    </mc:Choice>
  </mc:AlternateContent>
  <bookViews>
    <workbookView xWindow="0" yWindow="0" windowWidth="23235" windowHeight="8895"/>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52511"/>
</workbook>
</file>

<file path=xl/calcChain.xml><?xml version="1.0" encoding="utf-8"?>
<calcChain xmlns="http://schemas.openxmlformats.org/spreadsheetml/2006/main">
  <c r="P22" i="9" l="1"/>
  <c r="P22" i="10"/>
  <c r="P22" i="11"/>
  <c r="O22" i="11"/>
  <c r="P22" i="5" l="1"/>
  <c r="P22" i="7"/>
  <c r="O22" i="8"/>
  <c r="P22" i="8" s="1"/>
  <c r="N22" i="11" l="1"/>
  <c r="N22" i="8" l="1"/>
  <c r="M22" i="11" l="1"/>
  <c r="M22" i="8" l="1"/>
  <c r="L22" i="11" l="1"/>
  <c r="L22" i="8" l="1"/>
  <c r="K22" i="11" l="1"/>
  <c r="K22" i="8"/>
  <c r="I22" i="11" l="1"/>
  <c r="J22" i="11"/>
  <c r="J22" i="8" l="1"/>
  <c r="I22" i="8" l="1"/>
  <c r="H22" i="11" l="1"/>
  <c r="G22" i="11"/>
  <c r="H22" i="8" l="1"/>
  <c r="G22" i="8" l="1"/>
  <c r="F22" i="11" l="1"/>
  <c r="P21" i="7"/>
  <c r="F22" i="8"/>
  <c r="E22" i="11" l="1"/>
  <c r="E22" i="8" l="1"/>
  <c r="D22" i="11" l="1"/>
  <c r="O21" i="11"/>
  <c r="D22" i="8" l="1"/>
  <c r="O21" i="8" l="1"/>
  <c r="P21" i="8" s="1"/>
  <c r="P21" i="5"/>
  <c r="N21" i="11" l="1"/>
  <c r="M21" i="11"/>
  <c r="N21" i="8" l="1"/>
  <c r="M21" i="8" l="1"/>
  <c r="L21" i="11" l="1"/>
  <c r="K21" i="11"/>
  <c r="L21" i="8" l="1"/>
  <c r="K21" i="8"/>
  <c r="J21" i="11" l="1"/>
  <c r="J21" i="8" l="1"/>
  <c r="I21" i="11" l="1"/>
  <c r="I21" i="8" l="1"/>
  <c r="H21" i="11" l="1"/>
  <c r="H21" i="8" l="1"/>
  <c r="G21" i="11" l="1"/>
  <c r="F21" i="11"/>
  <c r="G21" i="8" l="1"/>
  <c r="F21" i="8" l="1"/>
  <c r="E21" i="8" l="1"/>
  <c r="D21" i="8"/>
  <c r="E21" i="11" l="1"/>
  <c r="D21" i="11" l="1"/>
  <c r="O20" i="9"/>
  <c r="O20" i="10"/>
</calcChain>
</file>

<file path=xl/comments1.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de consulta 16/04/2020</t>
        </r>
      </text>
    </comment>
    <comment ref="G22" authorId="0" shapeId="0">
      <text>
        <r>
          <rPr>
            <sz val="9"/>
            <color indexed="81"/>
            <rFont val="Tahoma"/>
            <family val="2"/>
          </rPr>
          <t>fecha de consulta: 14 mayo  de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sep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de nov. 2020</t>
        </r>
      </text>
    </comment>
    <comment ref="N22" authorId="0" shapeId="0">
      <text>
        <r>
          <rPr>
            <b/>
            <sz val="9"/>
            <color indexed="81"/>
            <rFont val="Tahoma"/>
            <family val="2"/>
          </rPr>
          <t>Fecha de consulta:</t>
        </r>
        <r>
          <rPr>
            <sz val="9"/>
            <color indexed="81"/>
            <rFont val="Tahoma"/>
            <family val="2"/>
          </rPr>
          <t xml:space="preserve"> 18 de diciembre de 2020</t>
        </r>
      </text>
    </comment>
    <comment ref="O22" authorId="0" shapeId="0">
      <text>
        <r>
          <rPr>
            <b/>
            <sz val="9"/>
            <color indexed="81"/>
            <rFont val="Tahoma"/>
            <charset val="1"/>
          </rPr>
          <t xml:space="preserve">Fecha de consulta:
</t>
        </r>
        <r>
          <rPr>
            <sz val="9"/>
            <color indexed="81"/>
            <rFont val="Tahoma"/>
            <family val="2"/>
          </rPr>
          <t>18 de ene 2021</t>
        </r>
      </text>
    </comment>
  </commentList>
</comments>
</file>

<file path=xl/comments2.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de consulta 16/04/2020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 ref="N22" authorId="0" shapeId="0">
      <text>
        <r>
          <rPr>
            <b/>
            <sz val="9"/>
            <color indexed="81"/>
            <rFont val="Tahoma"/>
            <family val="2"/>
          </rPr>
          <t xml:space="preserve">Fecha de consulta:
</t>
        </r>
        <r>
          <rPr>
            <sz val="9"/>
            <color indexed="81"/>
            <rFont val="Tahoma"/>
            <family val="2"/>
          </rPr>
          <t>18 de diciembre de 2020</t>
        </r>
      </text>
    </comment>
    <comment ref="O22" authorId="0" shapeId="0">
      <text>
        <r>
          <rPr>
            <b/>
            <sz val="9"/>
            <color indexed="81"/>
            <rFont val="Tahoma"/>
            <family val="2"/>
          </rPr>
          <t xml:space="preserve">Fecha de consulta:
</t>
        </r>
        <r>
          <rPr>
            <sz val="9"/>
            <color indexed="81"/>
            <rFont val="Tahoma"/>
            <family val="2"/>
          </rPr>
          <t>18 de enero de 2021</t>
        </r>
      </text>
    </comment>
  </commentList>
</comments>
</file>

<file path=xl/comments3.xml><?xml version="1.0" encoding="utf-8"?>
<comments xmlns="http://schemas.openxmlformats.org/spreadsheetml/2006/main">
  <authors>
    <author>Marcela Rosero</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consulta 16 abr 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 ref="N22" authorId="0" shapeId="0">
      <text>
        <r>
          <rPr>
            <sz val="9"/>
            <color indexed="81"/>
            <rFont val="Tahoma"/>
            <family val="2"/>
          </rPr>
          <t>fecha de consulta: 18  dic  2020</t>
        </r>
      </text>
    </comment>
    <comment ref="O22" authorId="0" shapeId="0">
      <text>
        <r>
          <rPr>
            <sz val="9"/>
            <color indexed="81"/>
            <rFont val="Tahoma"/>
            <family val="2"/>
          </rPr>
          <t>fecha de consulta: 18  dic  2021</t>
        </r>
      </text>
    </comment>
  </commentList>
</comments>
</file>

<file path=xl/sharedStrings.xml><?xml version="1.0" encoding="utf-8"?>
<sst xmlns="http://schemas.openxmlformats.org/spreadsheetml/2006/main" count="202" uniqueCount="71">
  <si>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</si>
  <si>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</si>
  <si>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</si>
  <si>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</si>
  <si>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</si>
  <si>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</si>
  <si>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</si>
  <si>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</si>
  <si>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</si>
  <si>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</si>
  <si>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</si>
  <si>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</si>
  <si>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</si>
  <si>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</si>
  <si>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</si>
  <si>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</si>
  <si>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</si>
  <si>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</si>
  <si>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</si>
  <si>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</si>
  <si>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</si>
  <si>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</si>
  <si>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</si>
  <si>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</si>
  <si>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</si>
  <si>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</si>
  <si>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</si>
  <si>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</si>
  <si>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</si>
  <si>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</si>
  <si>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</si>
  <si>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</si>
  <si>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</si>
  <si>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</si>
  <si>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</si>
  <si>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</si>
  <si>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</si>
  <si>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</si>
  <si>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</si>
  <si>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</si>
  <si>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</si>
  <si>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</si>
  <si>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</si>
  <si>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</si>
  <si>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</si>
  <si>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</si>
  <si>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</si>
  <si>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</si>
  <si>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</si>
  <si>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</si>
  <si>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</si>
  <si>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</si>
  <si>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</si>
  <si>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</si>
  <si>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</si>
  <si>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</si>
  <si>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</si>
  <si>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</si>
  <si>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</si>
  <si>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</si>
  <si>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</si>
  <si>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</si>
  <si>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</si>
  <si>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</si>
  <si>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</si>
  <si>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</si>
  <si>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</si>
  <si>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</si>
  <si>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</si>
  <si>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Al 31 de diciembre de 2020</t>
  </si>
  <si>
    <r>
      <t xml:space="preserve">PUBLICACIÓN ESTADÍSTICA MENSUAL 
</t>
    </r>
    <r>
      <rPr>
        <b/>
        <sz val="11"/>
        <color theme="0" tint="-0.499984740745262"/>
        <rFont val="Garamond"/>
        <family val="1"/>
      </rPr>
      <t>(datos al 31 de diciembre de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</si>
</sst>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2">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hair">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08">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0" fontId="11" fillId="2" borderId="0" xfId="0" applyFont="1" applyFill="1" applyAlignment="1">
      <alignment horizontal="left"/>
    </xf>
    <xf numFmtId="0" fontId="9" fillId="2" borderId="0" xfId="0" applyFont="1" applyFill="1" applyBorder="1" applyAlignment="1">
      <alignment horizontal="center"/>
    </xf>
    <xf numFmtId="17" fontId="6" fillId="3" borderId="2" xfId="0" applyNumberFormat="1"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0" fillId="2" borderId="4" xfId="0" applyFill="1" applyBorder="1"/>
    <xf numFmtId="0" fontId="0" fillId="5" borderId="2" xfId="0" quotePrefix="1" applyFill="1" applyBorder="1" applyAlignment="1">
      <alignment horizontal="center"/>
    </xf>
    <xf numFmtId="0" fontId="0" fillId="2" borderId="2" xfId="0" quotePrefix="1" applyFill="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2" xfId="0" applyBorder="1"/>
    <xf numFmtId="0" fontId="2" fillId="2" borderId="0" xfId="0" applyFont="1" applyFill="1" applyBorder="1" applyAlignment="1"/>
    <xf numFmtId="165" fontId="0" fillId="2" borderId="3" xfId="0" applyNumberFormat="1" applyFont="1" applyFill="1" applyBorder="1"/>
    <xf numFmtId="165" fontId="0" fillId="2" borderId="2" xfId="0" applyNumberFormat="1" applyFont="1" applyFill="1" applyBorder="1"/>
    <xf numFmtId="166" fontId="0" fillId="0" borderId="2" xfId="2" applyNumberFormat="1" applyFont="1" applyBorder="1"/>
    <xf numFmtId="0" fontId="0" fillId="7" borderId="1" xfId="0" quotePrefix="1" applyFill="1" applyBorder="1" applyAlignment="1">
      <alignment horizontal="center"/>
    </xf>
    <xf numFmtId="0" fontId="0" fillId="2" borderId="17"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applyBorder="1" applyAlignment="1"/>
    <xf numFmtId="165" fontId="0" fillId="2" borderId="0" xfId="0" applyNumberFormat="1" applyFont="1" applyFill="1" applyBorder="1" applyAlignment="1">
      <alignment horizontal="left"/>
    </xf>
    <xf numFmtId="164" fontId="0" fillId="2" borderId="0" xfId="0" applyNumberFormat="1" applyFon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6" fillId="3" borderId="2" xfId="0" applyFont="1" applyFill="1" applyBorder="1" applyAlignment="1">
      <alignment horizontal="center"/>
    </xf>
    <xf numFmtId="0" fontId="6" fillId="3" borderId="7" xfId="0" applyFont="1" applyFill="1" applyBorder="1" applyAlignment="1">
      <alignment horizontal="center"/>
    </xf>
    <xf numFmtId="0" fontId="6" fillId="3" borderId="5" xfId="0" applyFont="1" applyFill="1" applyBorder="1" applyAlignment="1">
      <alignment horizontal="center"/>
    </xf>
    <xf numFmtId="165" fontId="0" fillId="2" borderId="0" xfId="0" applyNumberFormat="1" applyFont="1" applyFill="1" applyBorder="1"/>
    <xf numFmtId="166" fontId="0" fillId="0" borderId="0" xfId="2" applyNumberFormat="1" applyFont="1" applyBorder="1"/>
    <xf numFmtId="0" fontId="6" fillId="0" borderId="0" xfId="0" applyFont="1" applyFill="1" applyBorder="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165" fontId="0" fillId="0" borderId="2" xfId="0" applyNumberFormat="1" applyFont="1" applyFill="1" applyBorder="1"/>
    <xf numFmtId="9" fontId="0" fillId="0" borderId="0" xfId="2" applyFont="1"/>
    <xf numFmtId="0" fontId="10" fillId="2" borderId="0" xfId="0" applyFont="1" applyFill="1" applyAlignment="1">
      <alignment horizontal="left" vertical="center" wrapText="1"/>
    </xf>
    <xf numFmtId="0" fontId="6" fillId="3" borderId="6" xfId="0" applyFont="1" applyFill="1" applyBorder="1" applyAlignment="1">
      <alignment horizontal="center"/>
    </xf>
    <xf numFmtId="0" fontId="10" fillId="2" borderId="0" xfId="0" applyFont="1" applyFill="1" applyAlignment="1">
      <alignment horizontal="left" vertical="center" wrapText="1"/>
    </xf>
    <xf numFmtId="10" fontId="0" fillId="0" borderId="0" xfId="2" applyNumberFormat="1" applyFont="1"/>
    <xf numFmtId="165" fontId="0" fillId="2" borderId="2" xfId="3" applyNumberFormat="1" applyFont="1" applyFill="1" applyBorder="1"/>
    <xf numFmtId="17" fontId="6" fillId="3" borderId="2" xfId="0" quotePrefix="1" applyNumberFormat="1" applyFont="1" applyFill="1" applyBorder="1" applyAlignment="1">
      <alignment horizontal="center"/>
    </xf>
    <xf numFmtId="10" fontId="0" fillId="0" borderId="2" xfId="2" applyNumberFormat="1" applyFont="1" applyBorder="1"/>
    <xf numFmtId="0" fontId="0" fillId="0" borderId="0" xfId="0" applyFont="1" applyFill="1" applyAlignment="1">
      <alignment horizontal="right"/>
    </xf>
    <xf numFmtId="165" fontId="0" fillId="0" borderId="0" xfId="0" applyNumberFormat="1" applyFont="1" applyFill="1" applyBorder="1"/>
    <xf numFmtId="166" fontId="0" fillId="0" borderId="0" xfId="2" applyNumberFormat="1" applyFont="1" applyFill="1" applyBorder="1"/>
    <xf numFmtId="0" fontId="0" fillId="0" borderId="0" xfId="0" applyFill="1"/>
    <xf numFmtId="165" fontId="0" fillId="2" borderId="2" xfId="3" applyNumberFormat="1" applyFont="1" applyFill="1" applyBorder="1" applyAlignment="1">
      <alignment wrapText="1"/>
    </xf>
    <xf numFmtId="165" fontId="0" fillId="2" borderId="2" xfId="0" applyNumberFormat="1" applyFont="1" applyFill="1" applyBorder="1" applyAlignment="1">
      <alignment wrapText="1"/>
    </xf>
    <xf numFmtId="0" fontId="10" fillId="2" borderId="0" xfId="0" applyFont="1" applyFill="1" applyAlignment="1">
      <alignment horizontal="left" vertical="center" wrapText="1"/>
    </xf>
    <xf numFmtId="0" fontId="14" fillId="2" borderId="0" xfId="0" applyFont="1" applyFill="1" applyAlignment="1">
      <alignment horizontal="center" vertical="center" wrapText="1"/>
    </xf>
    <xf numFmtId="0" fontId="8" fillId="2" borderId="18" xfId="1" applyFill="1" applyBorder="1" applyAlignment="1">
      <alignment horizontal="left" indent="1"/>
    </xf>
    <xf numFmtId="0" fontId="8" fillId="2" borderId="19" xfId="1" applyFill="1" applyBorder="1" applyAlignment="1">
      <alignment horizontal="left" indent="1"/>
    </xf>
    <xf numFmtId="0" fontId="8" fillId="2" borderId="20" xfId="1" applyFill="1" applyBorder="1" applyAlignment="1">
      <alignment horizontal="left" indent="1"/>
    </xf>
    <xf numFmtId="0" fontId="8" fillId="2" borderId="8" xfId="1" applyFill="1" applyBorder="1" applyAlignment="1">
      <alignment horizontal="left" indent="1"/>
    </xf>
    <xf numFmtId="0" fontId="8" fillId="2" borderId="9" xfId="1" applyFill="1" applyBorder="1" applyAlignment="1">
      <alignment horizontal="left" indent="1"/>
    </xf>
    <xf numFmtId="0" fontId="8" fillId="2" borderId="10" xfId="1" applyFill="1" applyBorder="1" applyAlignment="1">
      <alignment horizontal="left" indent="1"/>
    </xf>
    <xf numFmtId="0" fontId="9" fillId="7" borderId="11" xfId="0" quotePrefix="1" applyFont="1" applyFill="1" applyBorder="1" applyAlignment="1">
      <alignment horizontal="left"/>
    </xf>
    <xf numFmtId="0" fontId="9" fillId="7" borderId="12" xfId="0" quotePrefix="1" applyFont="1" applyFill="1" applyBorder="1" applyAlignment="1">
      <alignment horizontal="left"/>
    </xf>
    <xf numFmtId="0" fontId="9" fillId="7" borderId="13" xfId="0" quotePrefix="1" applyFont="1" applyFill="1" applyBorder="1" applyAlignment="1">
      <alignment horizontal="left"/>
    </xf>
    <xf numFmtId="0" fontId="8" fillId="2" borderId="14" xfId="1" applyFill="1" applyBorder="1" applyAlignment="1">
      <alignment horizontal="left" indent="1"/>
    </xf>
    <xf numFmtId="0" fontId="8" fillId="2" borderId="15" xfId="1" applyFill="1" applyBorder="1" applyAlignment="1">
      <alignment horizontal="left" indent="1"/>
    </xf>
    <xf numFmtId="0" fontId="8" fillId="2" borderId="16" xfId="1" applyFill="1" applyBorder="1" applyAlignment="1">
      <alignment horizontal="left" indent="1"/>
    </xf>
    <xf numFmtId="0" fontId="7" fillId="4" borderId="0" xfId="0" applyFont="1" applyFill="1" applyAlignment="1">
      <alignment horizontal="center"/>
    </xf>
    <xf numFmtId="0" fontId="9" fillId="5" borderId="5" xfId="0" quotePrefix="1" applyFont="1" applyFill="1" applyBorder="1" applyAlignment="1">
      <alignment horizontal="left"/>
    </xf>
    <xf numFmtId="0" fontId="9" fillId="5" borderId="6" xfId="0" quotePrefix="1" applyFont="1" applyFill="1" applyBorder="1" applyAlignment="1">
      <alignment horizontal="left"/>
    </xf>
    <xf numFmtId="0" fontId="9" fillId="5" borderId="7" xfId="0" quotePrefix="1" applyFont="1" applyFill="1" applyBorder="1" applyAlignment="1">
      <alignment horizontal="left"/>
    </xf>
    <xf numFmtId="0" fontId="9" fillId="6" borderId="11" xfId="0" quotePrefix="1" applyFont="1" applyFill="1" applyBorder="1" applyAlignment="1">
      <alignment horizontal="left"/>
    </xf>
    <xf numFmtId="0" fontId="9" fillId="6" borderId="12" xfId="0" quotePrefix="1" applyFont="1" applyFill="1" applyBorder="1" applyAlignment="1">
      <alignment horizontal="left"/>
    </xf>
    <xf numFmtId="0" fontId="9" fillId="6" borderId="13" xfId="0" quotePrefix="1" applyFont="1" applyFill="1" applyBorder="1" applyAlignment="1">
      <alignment horizontal="left"/>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2" xfId="0" applyFont="1" applyFill="1" applyBorder="1" applyAlignment="1">
      <alignment horizontal="center"/>
    </xf>
    <xf numFmtId="0" fontId="10" fillId="2" borderId="0" xfId="0" applyFont="1" applyFill="1" applyAlignment="1">
      <alignment horizontal="left" wrapText="1"/>
    </xf>
    <xf numFmtId="0" fontId="6" fillId="3" borderId="17" xfId="0" applyFont="1" applyFill="1" applyBorder="1" applyAlignment="1">
      <alignment horizontal="center" vertical="center" textRotation="90"/>
    </xf>
    <xf numFmtId="0" fontId="6" fillId="3" borderId="21" xfId="0" applyFont="1" applyFill="1" applyBorder="1" applyAlignment="1">
      <alignment horizontal="center" vertical="center" textRotation="90"/>
    </xf>
    <xf numFmtId="0" fontId="6" fillId="3" borderId="3"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381000</xdr:colOff>
      <xdr:row>4</xdr:row>
      <xdr:rowOff>179070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247387</xdr:colOff>
      <xdr:row>1</xdr:row>
      <xdr:rowOff>118796</xdr:rowOff>
    </xdr:from>
    <xdr:to>
      <xdr:col>4</xdr:col>
      <xdr:colOff>191363</xdr:colOff>
      <xdr:row>4</xdr:row>
      <xdr:rowOff>128057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262" y="1759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333112</xdr:colOff>
      <xdr:row>1</xdr:row>
      <xdr:rowOff>156896</xdr:rowOff>
    </xdr:from>
    <xdr:to>
      <xdr:col>4</xdr:col>
      <xdr:colOff>277088</xdr:colOff>
      <xdr:row>4</xdr:row>
      <xdr:rowOff>166157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2140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18787</xdr:colOff>
      <xdr:row>1</xdr:row>
      <xdr:rowOff>118796</xdr:rowOff>
    </xdr:from>
    <xdr:to>
      <xdr:col>4</xdr:col>
      <xdr:colOff>315188</xdr:colOff>
      <xdr:row>4</xdr:row>
      <xdr:rowOff>139963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175946"/>
          <a:ext cx="1820401"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247387</xdr:colOff>
      <xdr:row>1</xdr:row>
      <xdr:rowOff>99746</xdr:rowOff>
    </xdr:from>
    <xdr:to>
      <xdr:col>4</xdr:col>
      <xdr:colOff>191364</xdr:colOff>
      <xdr:row>4</xdr:row>
      <xdr:rowOff>120913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537" y="156896"/>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104512</xdr:colOff>
      <xdr:row>1</xdr:row>
      <xdr:rowOff>109271</xdr:rowOff>
    </xdr:from>
    <xdr:to>
      <xdr:col>4</xdr:col>
      <xdr:colOff>400914</xdr:colOff>
      <xdr:row>4</xdr:row>
      <xdr:rowOff>130438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937" y="166421"/>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0"/>
  <sheetViews>
    <sheetView tabSelected="1" zoomScale="85" zoomScaleNormal="85" workbookViewId="0">
      <selection activeCell="C12" sqref="C12:H12"/>
    </sheetView>
  </sheetViews>
  <sheetFormatPr baseColWidth="10" defaultColWidth="11.5703125" defaultRowHeight="15" x14ac:dyDescent="0.25"/>
  <cols>
    <col min="1" max="1" width="11.5703125" style="6"/>
    <col min="2" max="2" width="6.42578125" style="6" customWidth="1"/>
    <col min="3" max="6" width="11.5703125" style="6"/>
    <col min="7" max="7" width="19.5703125" style="6" customWidth="1"/>
    <col min="8" max="8" width="15" style="6" customWidth="1"/>
    <col min="9" max="16384" width="11.5703125" style="6"/>
  </cols>
  <sheetData>
    <row r="2" spans="1:8" x14ac:dyDescent="0.25">
      <c r="G2" s="77" t="s">
        <v>70</v>
      </c>
      <c r="H2" s="77"/>
    </row>
    <row r="3" spans="1:8" x14ac:dyDescent="0.25">
      <c r="G3" s="77"/>
      <c r="H3" s="77"/>
    </row>
    <row r="4" spans="1:8" ht="22.5" customHeight="1" x14ac:dyDescent="0.25">
      <c r="G4" s="77"/>
      <c r="H4" s="77"/>
    </row>
    <row r="5" spans="1:8" x14ac:dyDescent="0.25">
      <c r="G5" s="77"/>
      <c r="H5" s="77"/>
    </row>
    <row r="6" spans="1:8" x14ac:dyDescent="0.25">
      <c r="G6" s="77"/>
      <c r="H6" s="77"/>
    </row>
    <row r="8" spans="1:8" ht="18.75" x14ac:dyDescent="0.3">
      <c r="B8" s="90" t="s">
        <v>30</v>
      </c>
      <c r="C8" s="90"/>
      <c r="D8" s="90"/>
      <c r="E8" s="90"/>
      <c r="F8" s="90"/>
      <c r="G8" s="90"/>
      <c r="H8" s="90"/>
    </row>
    <row r="10" spans="1:8" x14ac:dyDescent="0.25">
      <c r="B10" s="27" t="s">
        <v>37</v>
      </c>
      <c r="C10" s="91" t="s">
        <v>13</v>
      </c>
      <c r="D10" s="92"/>
      <c r="E10" s="92"/>
      <c r="F10" s="92"/>
      <c r="G10" s="92"/>
      <c r="H10" s="93"/>
    </row>
    <row r="11" spans="1:8" x14ac:dyDescent="0.25">
      <c r="A11" s="26"/>
      <c r="B11" s="28" t="s">
        <v>31</v>
      </c>
      <c r="C11" s="81" t="s">
        <v>43</v>
      </c>
      <c r="D11" s="82"/>
      <c r="E11" s="82"/>
      <c r="F11" s="82"/>
      <c r="G11" s="82"/>
      <c r="H11" s="83"/>
    </row>
    <row r="12" spans="1:8" x14ac:dyDescent="0.25">
      <c r="A12" s="26"/>
      <c r="B12" s="28" t="s">
        <v>32</v>
      </c>
      <c r="C12" s="81" t="s">
        <v>17</v>
      </c>
      <c r="D12" s="82"/>
      <c r="E12" s="82"/>
      <c r="F12" s="82"/>
      <c r="G12" s="82"/>
      <c r="H12" s="83"/>
    </row>
    <row r="13" spans="1:8" x14ac:dyDescent="0.25">
      <c r="B13" s="11"/>
      <c r="C13" s="5"/>
      <c r="D13" s="5"/>
      <c r="E13" s="5"/>
      <c r="F13" s="5"/>
      <c r="G13" s="5"/>
      <c r="H13" s="5"/>
    </row>
    <row r="14" spans="1:8" x14ac:dyDescent="0.25">
      <c r="B14" s="12" t="s">
        <v>38</v>
      </c>
      <c r="C14" s="94" t="s">
        <v>14</v>
      </c>
      <c r="D14" s="95"/>
      <c r="E14" s="95"/>
      <c r="F14" s="95"/>
      <c r="G14" s="95"/>
      <c r="H14" s="96"/>
    </row>
    <row r="15" spans="1:8" x14ac:dyDescent="0.25">
      <c r="B15" s="28" t="s">
        <v>33</v>
      </c>
      <c r="C15" s="81" t="s">
        <v>43</v>
      </c>
      <c r="D15" s="82"/>
      <c r="E15" s="82"/>
      <c r="F15" s="82"/>
      <c r="G15" s="82"/>
      <c r="H15" s="83"/>
    </row>
    <row r="16" spans="1:8" x14ac:dyDescent="0.25">
      <c r="B16" s="28" t="s">
        <v>34</v>
      </c>
      <c r="C16" s="81" t="s">
        <v>17</v>
      </c>
      <c r="D16" s="82"/>
      <c r="E16" s="82"/>
      <c r="F16" s="82"/>
      <c r="G16" s="82"/>
      <c r="H16" s="83"/>
    </row>
    <row r="18" spans="2:8" x14ac:dyDescent="0.25">
      <c r="B18" s="36" t="s">
        <v>39</v>
      </c>
      <c r="C18" s="84" t="s">
        <v>22</v>
      </c>
      <c r="D18" s="85"/>
      <c r="E18" s="85"/>
      <c r="F18" s="85"/>
      <c r="G18" s="85"/>
      <c r="H18" s="86"/>
    </row>
    <row r="19" spans="2:8" x14ac:dyDescent="0.25">
      <c r="B19" s="37" t="s">
        <v>35</v>
      </c>
      <c r="C19" s="87" t="s">
        <v>43</v>
      </c>
      <c r="D19" s="88"/>
      <c r="E19" s="88"/>
      <c r="F19" s="88"/>
      <c r="G19" s="88"/>
      <c r="H19" s="89"/>
    </row>
    <row r="20" spans="2:8" x14ac:dyDescent="0.25">
      <c r="B20" s="38" t="s">
        <v>36</v>
      </c>
      <c r="C20" s="78" t="s">
        <v>17</v>
      </c>
      <c r="D20" s="79"/>
      <c r="E20" s="79"/>
      <c r="F20" s="79"/>
      <c r="G20" s="79"/>
      <c r="H20" s="8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hyperlink ref="C15:H15" location="'Pat PS'!A1" display="Patrimonio"/>
    <hyperlink ref="C19:H19" location="'Pat TOTAL'!A1" display="Patrimonio"/>
    <hyperlink ref="C12:H12" location="'Con P'!A1" display="Contribuciones"/>
    <hyperlink ref="C16:H16" location="'Con PS'!A1" display="Contribuciones"/>
    <hyperlink ref="C20:H20" location="'Con TOTAL'!A1" display="Constribucion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A40"/>
  <sheetViews>
    <sheetView showGridLines="0" zoomScale="80" zoomScaleNormal="80" workbookViewId="0">
      <selection activeCell="A22" sqref="A22"/>
    </sheetView>
  </sheetViews>
  <sheetFormatPr baseColWidth="10" defaultRowHeight="15" x14ac:dyDescent="0.25"/>
  <cols>
    <col min="1" max="1" width="3.425781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9.28515625" bestFit="1" customWidth="1"/>
    <col min="20" max="33" width="18.140625" bestFit="1" customWidth="1"/>
    <col min="34" max="42" width="20" bestFit="1" customWidth="1"/>
    <col min="43" max="71" width="16" bestFit="1" customWidth="1"/>
    <col min="72" max="79" width="17.5703125" bestFit="1" customWidth="1"/>
  </cols>
  <sheetData>
    <row r="1" spans="2:17" ht="4.5" customHeight="1" x14ac:dyDescent="0.25"/>
    <row r="3" spans="2:17" ht="18.75" x14ac:dyDescent="0.25">
      <c r="B3" s="7"/>
      <c r="C3" s="7"/>
      <c r="E3" s="8"/>
      <c r="F3" s="97" t="s">
        <v>12</v>
      </c>
      <c r="G3" s="97"/>
      <c r="H3" s="97"/>
      <c r="I3" s="97"/>
      <c r="J3" s="97"/>
      <c r="K3" s="97"/>
      <c r="L3" s="97"/>
      <c r="M3" s="97"/>
      <c r="N3" s="7"/>
      <c r="O3" s="7"/>
      <c r="P3" s="7"/>
      <c r="Q3" s="2"/>
    </row>
    <row r="4" spans="2:17" ht="17.25" x14ac:dyDescent="0.25">
      <c r="B4" s="8"/>
      <c r="C4" s="8"/>
      <c r="E4" s="29"/>
      <c r="F4" s="98" t="s">
        <v>44</v>
      </c>
      <c r="G4" s="98"/>
      <c r="H4" s="98"/>
      <c r="I4" s="98"/>
      <c r="J4" s="98"/>
      <c r="K4" s="98"/>
      <c r="L4" s="98"/>
      <c r="M4" s="98"/>
      <c r="N4" s="8"/>
      <c r="O4" s="8"/>
      <c r="P4" s="8"/>
      <c r="Q4" s="4"/>
    </row>
    <row r="5" spans="2:17" x14ac:dyDescent="0.25">
      <c r="B5" s="9"/>
      <c r="C5" s="9"/>
      <c r="E5" s="29"/>
      <c r="F5" s="98" t="s">
        <v>69</v>
      </c>
      <c r="G5" s="98"/>
      <c r="H5" s="98"/>
      <c r="I5" s="98"/>
      <c r="J5" s="98"/>
      <c r="K5" s="98"/>
      <c r="L5" s="98"/>
      <c r="M5" s="98"/>
      <c r="N5" s="9"/>
      <c r="O5" s="9"/>
      <c r="P5" s="9"/>
      <c r="Q5" s="3"/>
    </row>
    <row r="6" spans="2:17" x14ac:dyDescent="0.25">
      <c r="E6" s="30"/>
      <c r="F6" s="99" t="s">
        <v>24</v>
      </c>
      <c r="G6" s="99"/>
      <c r="H6" s="99"/>
      <c r="I6" s="99"/>
      <c r="J6" s="99"/>
      <c r="K6" s="99"/>
      <c r="L6" s="99"/>
      <c r="M6" s="99"/>
    </row>
    <row r="7" spans="2:17" x14ac:dyDescent="0.25">
      <c r="D7" s="102" t="s">
        <v>15</v>
      </c>
      <c r="E7" s="102"/>
      <c r="F7" s="10"/>
      <c r="G7" s="10"/>
      <c r="H7" s="10"/>
      <c r="I7" s="10"/>
      <c r="J7" s="10"/>
      <c r="K7" s="10"/>
    </row>
    <row r="9" spans="2:17" x14ac:dyDescent="0.25">
      <c r="B9" s="1"/>
      <c r="C9" s="1"/>
      <c r="D9" s="103" t="s">
        <v>19</v>
      </c>
      <c r="E9" s="103"/>
      <c r="F9" s="103"/>
      <c r="G9" s="103"/>
      <c r="H9" s="103"/>
      <c r="I9" s="103"/>
      <c r="J9" s="103"/>
      <c r="K9" s="103"/>
      <c r="L9" s="103"/>
      <c r="M9" s="103"/>
      <c r="N9" s="103"/>
      <c r="O9" s="103"/>
      <c r="P9" s="100" t="s">
        <v>25</v>
      </c>
    </row>
    <row r="10" spans="2:17" x14ac:dyDescent="0.25">
      <c r="B10" s="19"/>
      <c r="C10" s="19"/>
      <c r="D10" s="20" t="s">
        <v>9</v>
      </c>
      <c r="E10" s="20" t="s">
        <v>0</v>
      </c>
      <c r="F10" s="20" t="s">
        <v>6</v>
      </c>
      <c r="G10" s="20" t="s">
        <v>7</v>
      </c>
      <c r="H10" s="20" t="s">
        <v>8</v>
      </c>
      <c r="I10" s="68" t="s">
        <v>10</v>
      </c>
      <c r="J10" s="20" t="s">
        <v>1</v>
      </c>
      <c r="K10" s="20" t="s">
        <v>11</v>
      </c>
      <c r="L10" s="20" t="s">
        <v>2</v>
      </c>
      <c r="M10" s="20" t="s">
        <v>3</v>
      </c>
      <c r="N10" s="20" t="s">
        <v>4</v>
      </c>
      <c r="O10" s="20" t="s">
        <v>5</v>
      </c>
      <c r="P10" s="100"/>
    </row>
    <row r="11" spans="2:17" ht="15" customHeight="1" x14ac:dyDescent="0.25">
      <c r="B11" s="105" t="s">
        <v>18</v>
      </c>
      <c r="C11" s="51">
        <v>2009</v>
      </c>
      <c r="D11" s="33"/>
      <c r="E11" s="33"/>
      <c r="F11" s="33"/>
      <c r="G11" s="33"/>
      <c r="H11" s="33"/>
      <c r="I11" s="33"/>
      <c r="J11" s="33"/>
      <c r="K11" s="33"/>
      <c r="L11" s="33">
        <v>126291034.20999999</v>
      </c>
      <c r="M11" s="33">
        <v>189286494.93999997</v>
      </c>
      <c r="N11" s="33">
        <v>200379716.81</v>
      </c>
      <c r="O11" s="33">
        <v>208574637.32999998</v>
      </c>
      <c r="P11" s="31"/>
    </row>
    <row r="12" spans="2:17" x14ac:dyDescent="0.25">
      <c r="B12" s="106"/>
      <c r="C12" s="51">
        <v>2010</v>
      </c>
      <c r="D12" s="34">
        <v>216815550.74999997</v>
      </c>
      <c r="E12" s="34">
        <v>225272703.97999999</v>
      </c>
      <c r="F12" s="34">
        <v>233591808.78999999</v>
      </c>
      <c r="G12" s="34">
        <v>242040374.73999998</v>
      </c>
      <c r="H12" s="34">
        <v>250427574.43999997</v>
      </c>
      <c r="I12" s="34">
        <v>259456167.26999998</v>
      </c>
      <c r="J12" s="34">
        <v>268372622.51999998</v>
      </c>
      <c r="K12" s="34">
        <v>277407171.95999998</v>
      </c>
      <c r="L12" s="34">
        <v>286619226.14999998</v>
      </c>
      <c r="M12" s="34">
        <v>295887956.18999994</v>
      </c>
      <c r="N12" s="34">
        <v>305103602.25999999</v>
      </c>
      <c r="O12" s="34">
        <v>314408791.07999992</v>
      </c>
      <c r="P12" s="69">
        <v>0.50741621850480612</v>
      </c>
    </row>
    <row r="13" spans="2:17" x14ac:dyDescent="0.25">
      <c r="B13" s="106"/>
      <c r="C13" s="51">
        <v>2011</v>
      </c>
      <c r="D13" s="34">
        <v>324230451.55999994</v>
      </c>
      <c r="E13" s="34">
        <v>342691732.12999994</v>
      </c>
      <c r="F13" s="34">
        <v>352621612.42999995</v>
      </c>
      <c r="G13" s="34">
        <v>362855509.32999998</v>
      </c>
      <c r="H13" s="34">
        <v>373404025.89999998</v>
      </c>
      <c r="I13" s="34">
        <v>384178531.35999995</v>
      </c>
      <c r="J13" s="34">
        <v>395217045.91999996</v>
      </c>
      <c r="K13" s="34">
        <v>406826786.68999994</v>
      </c>
      <c r="L13" s="34">
        <v>418270172.26999998</v>
      </c>
      <c r="M13" s="34">
        <v>429950843.26999998</v>
      </c>
      <c r="N13" s="34">
        <v>441604154.13999999</v>
      </c>
      <c r="O13" s="34">
        <v>453343943.46999997</v>
      </c>
      <c r="P13" s="69">
        <v>0.44189334500716493</v>
      </c>
    </row>
    <row r="14" spans="2:17" x14ac:dyDescent="0.25">
      <c r="B14" s="106"/>
      <c r="C14" s="51">
        <v>2012</v>
      </c>
      <c r="D14" s="34">
        <v>465620166.31999999</v>
      </c>
      <c r="E14" s="34">
        <v>478751159.51999998</v>
      </c>
      <c r="F14" s="34">
        <v>498326239.09000003</v>
      </c>
      <c r="G14" s="34">
        <v>512805518.72000003</v>
      </c>
      <c r="H14" s="34">
        <v>526844222.31000006</v>
      </c>
      <c r="I14" s="34">
        <v>540363185.66000009</v>
      </c>
      <c r="J14" s="34">
        <v>553944628.40999997</v>
      </c>
      <c r="K14" s="34">
        <v>567449678.26999998</v>
      </c>
      <c r="L14" s="34">
        <v>581099374.13</v>
      </c>
      <c r="M14" s="34">
        <v>594711452.83000004</v>
      </c>
      <c r="N14" s="34">
        <v>608281459.71999991</v>
      </c>
      <c r="O14" s="34">
        <v>622081723.53999996</v>
      </c>
      <c r="P14" s="69">
        <v>0.3722069799332528</v>
      </c>
    </row>
    <row r="15" spans="2:17" x14ac:dyDescent="0.25">
      <c r="B15" s="106"/>
      <c r="C15" s="51">
        <v>2013</v>
      </c>
      <c r="D15" s="34">
        <v>636427392.96000004</v>
      </c>
      <c r="E15" s="34">
        <v>651437463.58000004</v>
      </c>
      <c r="F15" s="34">
        <v>665823903.79999995</v>
      </c>
      <c r="G15" s="34">
        <v>680703874.74000001</v>
      </c>
      <c r="H15" s="34">
        <v>695167675.73000002</v>
      </c>
      <c r="I15" s="34">
        <v>709798508.74000001</v>
      </c>
      <c r="J15" s="34">
        <v>656226602.90999997</v>
      </c>
      <c r="K15" s="34">
        <v>669350044.71000004</v>
      </c>
      <c r="L15" s="34">
        <v>682547904.67999995</v>
      </c>
      <c r="M15" s="34">
        <v>695863457.25999999</v>
      </c>
      <c r="N15" s="34">
        <v>709272742.94000006</v>
      </c>
      <c r="O15" s="34">
        <v>721287741.94000006</v>
      </c>
      <c r="P15" s="69">
        <v>0.15947425337536236</v>
      </c>
    </row>
    <row r="16" spans="2:17" x14ac:dyDescent="0.25">
      <c r="B16" s="106"/>
      <c r="C16" s="51">
        <v>2014</v>
      </c>
      <c r="D16" s="34">
        <v>736667643.46000004</v>
      </c>
      <c r="E16" s="34">
        <v>753070340.12</v>
      </c>
      <c r="F16" s="34">
        <v>767946326.38999999</v>
      </c>
      <c r="G16" s="34">
        <v>783366587.09000003</v>
      </c>
      <c r="H16" s="34">
        <v>796985060.29999995</v>
      </c>
      <c r="I16" s="34">
        <v>798405674.34000003</v>
      </c>
      <c r="J16" s="34">
        <v>799898351.49000001</v>
      </c>
      <c r="K16" s="34">
        <v>841478089.45000005</v>
      </c>
      <c r="L16" s="34">
        <v>842832956.85000002</v>
      </c>
      <c r="M16" s="34">
        <v>871525971.48000002</v>
      </c>
      <c r="N16" s="34">
        <v>886742427</v>
      </c>
      <c r="O16" s="34">
        <v>902376567.09000003</v>
      </c>
      <c r="P16" s="69">
        <v>0.25106322292811645</v>
      </c>
    </row>
    <row r="17" spans="2:16" x14ac:dyDescent="0.25">
      <c r="B17" s="106"/>
      <c r="C17" s="51">
        <v>2015</v>
      </c>
      <c r="D17" s="34">
        <v>918452706.15999997</v>
      </c>
      <c r="E17" s="34">
        <v>920000402.88</v>
      </c>
      <c r="F17" s="34">
        <v>950377260.59000003</v>
      </c>
      <c r="G17" s="34">
        <v>966835736.77999997</v>
      </c>
      <c r="H17" s="34">
        <v>982862011.14999998</v>
      </c>
      <c r="I17" s="34">
        <v>998471157.55999994</v>
      </c>
      <c r="J17" s="34">
        <v>1014016779.33</v>
      </c>
      <c r="K17" s="34">
        <v>1029421154.78</v>
      </c>
      <c r="L17" s="34">
        <v>1044316504.22</v>
      </c>
      <c r="M17" s="34">
        <v>1059432288.1900001</v>
      </c>
      <c r="N17" s="34">
        <v>1074228971.28</v>
      </c>
      <c r="O17" s="34">
        <v>1089147156.6900001</v>
      </c>
      <c r="P17" s="69">
        <v>0.20697632940791122</v>
      </c>
    </row>
    <row r="18" spans="2:16" x14ac:dyDescent="0.25">
      <c r="B18" s="106"/>
      <c r="C18" s="51">
        <v>2016</v>
      </c>
      <c r="D18" s="34">
        <v>1103945502.53</v>
      </c>
      <c r="E18" s="34">
        <v>1118833046.6900001</v>
      </c>
      <c r="F18" s="34">
        <v>1133971130.78</v>
      </c>
      <c r="G18" s="34">
        <v>1148916963.8299999</v>
      </c>
      <c r="H18" s="34">
        <v>1164319771.8499999</v>
      </c>
      <c r="I18" s="34">
        <v>1179435988.4100001</v>
      </c>
      <c r="J18" s="34">
        <v>1194604821.4400001</v>
      </c>
      <c r="K18" s="34">
        <v>1179519161.5799999</v>
      </c>
      <c r="L18" s="34">
        <v>1194263373.0599999</v>
      </c>
      <c r="M18" s="34">
        <v>1209408283.6400001</v>
      </c>
      <c r="N18" s="34">
        <v>1225001161.02</v>
      </c>
      <c r="O18" s="34">
        <v>1235529963.0599999</v>
      </c>
      <c r="P18" s="69">
        <v>0.13440131158664381</v>
      </c>
    </row>
    <row r="19" spans="2:16" x14ac:dyDescent="0.25">
      <c r="B19" s="106"/>
      <c r="C19" s="64">
        <v>2017</v>
      </c>
      <c r="D19" s="34">
        <v>1212962219.6299999</v>
      </c>
      <c r="E19" s="34">
        <v>1229098987.5599999</v>
      </c>
      <c r="F19" s="34">
        <v>1245162819.3499997</v>
      </c>
      <c r="G19" s="34">
        <v>1260965273.2999997</v>
      </c>
      <c r="H19" s="34">
        <v>1278301166.45</v>
      </c>
      <c r="I19" s="34">
        <v>1294360378.6299996</v>
      </c>
      <c r="J19" s="34">
        <v>1310727057.8499999</v>
      </c>
      <c r="K19" s="34">
        <v>1327247788.28</v>
      </c>
      <c r="L19" s="34">
        <v>1341818797.1199999</v>
      </c>
      <c r="M19" s="34">
        <v>1359498660.3499999</v>
      </c>
      <c r="N19" s="34">
        <v>1375604886.8599999</v>
      </c>
      <c r="O19" s="34">
        <v>1391981505.8999999</v>
      </c>
      <c r="P19" s="69">
        <v>0.12662707301126153</v>
      </c>
    </row>
    <row r="20" spans="2:16" x14ac:dyDescent="0.25">
      <c r="B20" s="106"/>
      <c r="C20" s="64">
        <v>2018</v>
      </c>
      <c r="D20" s="34">
        <v>1407060722.5899999</v>
      </c>
      <c r="E20" s="34">
        <v>1407060722.5899999</v>
      </c>
      <c r="F20" s="34">
        <v>1437423469.71</v>
      </c>
      <c r="G20" s="34">
        <v>1452875214.8599999</v>
      </c>
      <c r="H20" s="34">
        <v>1468356640.1399999</v>
      </c>
      <c r="I20" s="34">
        <v>1483560546.8399999</v>
      </c>
      <c r="J20" s="34">
        <v>1498740966.27</v>
      </c>
      <c r="K20" s="34">
        <v>1513988592.97</v>
      </c>
      <c r="L20" s="34">
        <v>1529308702.51</v>
      </c>
      <c r="M20" s="34">
        <v>1544662994.5599999</v>
      </c>
      <c r="N20" s="61">
        <v>1544662994.5599999</v>
      </c>
      <c r="O20" s="61">
        <v>1600512597.4499998</v>
      </c>
      <c r="P20" s="69">
        <v>0.1498088090007863</v>
      </c>
    </row>
    <row r="21" spans="2:16" x14ac:dyDescent="0.25">
      <c r="B21" s="106"/>
      <c r="C21" s="64">
        <v>2019</v>
      </c>
      <c r="D21" s="34">
        <v>1616029968.1599998</v>
      </c>
      <c r="E21" s="34">
        <v>1631501434.6399999</v>
      </c>
      <c r="F21" s="34">
        <v>1646990703.3199999</v>
      </c>
      <c r="G21" s="34">
        <v>1662754881.79</v>
      </c>
      <c r="H21" s="34">
        <v>1678734458.1100001</v>
      </c>
      <c r="I21" s="67">
        <v>1694613623.1200001</v>
      </c>
      <c r="J21" s="67">
        <v>1710545742.76</v>
      </c>
      <c r="K21" s="34">
        <v>1726494632.49</v>
      </c>
      <c r="L21" s="67">
        <v>1742685563.52</v>
      </c>
      <c r="M21" s="67">
        <v>1758823075.6600001</v>
      </c>
      <c r="N21" s="61">
        <v>1774945319.4300001</v>
      </c>
      <c r="O21" s="61">
        <v>1826938374.8299999</v>
      </c>
      <c r="P21" s="69">
        <f>(O21-O20)/O20</f>
        <v>0.14147078738446087</v>
      </c>
    </row>
    <row r="22" spans="2:16" x14ac:dyDescent="0.25">
      <c r="B22" s="107"/>
      <c r="C22" s="64">
        <v>2020</v>
      </c>
      <c r="D22" s="34">
        <v>1826938374.8299999</v>
      </c>
      <c r="E22" s="34">
        <v>1860418199.99</v>
      </c>
      <c r="F22" s="34">
        <v>1877337384.6099999</v>
      </c>
      <c r="G22" s="34">
        <v>1877337380.47</v>
      </c>
      <c r="H22" s="34">
        <v>1877337380.47</v>
      </c>
      <c r="I22" s="67">
        <v>1877343204.5599999</v>
      </c>
      <c r="J22" s="74">
        <v>1944567022.9300001</v>
      </c>
      <c r="K22" s="34">
        <v>1961547443.3399999</v>
      </c>
      <c r="L22" s="67">
        <v>1978650717.872</v>
      </c>
      <c r="M22" s="67">
        <v>1996023004.0599999</v>
      </c>
      <c r="N22" s="61">
        <v>2013726669.4200001</v>
      </c>
      <c r="O22" s="61">
        <v>2075746784.98</v>
      </c>
      <c r="P22" s="69">
        <f>O22/O21-1</f>
        <v>0.13618872621970746</v>
      </c>
    </row>
    <row r="23" spans="2:16" x14ac:dyDescent="0.25">
      <c r="B23" s="13"/>
      <c r="C23" s="55"/>
      <c r="D23" s="53"/>
      <c r="E23" s="53"/>
      <c r="F23" s="53"/>
      <c r="G23" s="53"/>
      <c r="H23" s="53"/>
      <c r="I23" s="53"/>
      <c r="J23" s="53"/>
      <c r="K23" s="53"/>
      <c r="L23" s="53"/>
      <c r="M23" s="53"/>
      <c r="N23" s="53"/>
      <c r="O23" s="56"/>
      <c r="P23" s="54"/>
    </row>
    <row r="24" spans="2:16" x14ac:dyDescent="0.25">
      <c r="B24" s="16" t="s">
        <v>16</v>
      </c>
      <c r="C24" s="14"/>
      <c r="D24" s="14"/>
      <c r="E24" s="14"/>
      <c r="F24" s="14"/>
      <c r="G24" s="14"/>
      <c r="H24" s="14"/>
      <c r="I24" s="14"/>
      <c r="J24" s="14"/>
      <c r="K24" s="14"/>
      <c r="L24" s="14"/>
      <c r="M24" s="14"/>
      <c r="N24" s="14"/>
      <c r="O24" s="14"/>
    </row>
    <row r="25" spans="2:16" ht="27.75" customHeight="1" x14ac:dyDescent="0.25">
      <c r="B25" s="104" t="s">
        <v>53</v>
      </c>
      <c r="C25" s="104"/>
      <c r="D25" s="104"/>
      <c r="E25" s="104"/>
      <c r="F25" s="104"/>
      <c r="G25" s="104"/>
      <c r="H25" s="104"/>
      <c r="I25" s="104"/>
      <c r="J25" s="104"/>
      <c r="K25" s="104"/>
      <c r="L25" s="104"/>
      <c r="M25" s="104"/>
      <c r="N25" s="104"/>
      <c r="O25" s="104"/>
      <c r="P25" s="104"/>
    </row>
    <row r="26" spans="2:16" ht="27.6" customHeight="1" x14ac:dyDescent="0.25">
      <c r="B26" s="101" t="s">
        <v>45</v>
      </c>
      <c r="C26" s="101"/>
      <c r="D26" s="101"/>
      <c r="E26" s="101"/>
      <c r="F26" s="101"/>
      <c r="G26" s="101"/>
      <c r="H26" s="101"/>
      <c r="I26" s="101"/>
      <c r="J26" s="101"/>
      <c r="K26" s="101"/>
      <c r="L26" s="101"/>
      <c r="M26" s="101"/>
      <c r="N26" s="101"/>
      <c r="O26" s="101"/>
      <c r="P26" s="101"/>
    </row>
    <row r="27" spans="2:16" ht="27.6" customHeight="1" x14ac:dyDescent="0.25">
      <c r="B27" s="101" t="s">
        <v>46</v>
      </c>
      <c r="C27" s="101"/>
      <c r="D27" s="101"/>
      <c r="E27" s="101"/>
      <c r="F27" s="101"/>
      <c r="G27" s="101"/>
      <c r="H27" s="101"/>
      <c r="I27" s="101"/>
      <c r="J27" s="101"/>
      <c r="K27" s="101"/>
      <c r="L27" s="101"/>
      <c r="M27" s="101"/>
      <c r="N27" s="101"/>
      <c r="O27" s="101"/>
      <c r="P27" s="101"/>
    </row>
    <row r="28" spans="2:16" ht="27.6" customHeight="1" x14ac:dyDescent="0.25">
      <c r="B28" s="101" t="s">
        <v>47</v>
      </c>
      <c r="C28" s="101"/>
      <c r="D28" s="101"/>
      <c r="E28" s="101"/>
      <c r="F28" s="101"/>
      <c r="G28" s="101"/>
      <c r="H28" s="101"/>
      <c r="I28" s="101"/>
      <c r="J28" s="101"/>
      <c r="K28" s="101"/>
      <c r="L28" s="101"/>
      <c r="M28" s="101"/>
      <c r="N28" s="101"/>
      <c r="O28" s="101"/>
      <c r="P28" s="101"/>
    </row>
    <row r="29" spans="2:16" ht="21" customHeight="1" x14ac:dyDescent="0.25">
      <c r="B29" s="101" t="s">
        <v>48</v>
      </c>
      <c r="C29" s="101"/>
      <c r="D29" s="101"/>
      <c r="E29" s="101"/>
      <c r="F29" s="101"/>
      <c r="G29" s="101"/>
      <c r="H29" s="101"/>
      <c r="I29" s="101"/>
      <c r="J29" s="101"/>
      <c r="K29" s="101"/>
      <c r="L29" s="101"/>
      <c r="M29" s="101"/>
      <c r="N29" s="101"/>
      <c r="O29" s="101"/>
      <c r="P29" s="101"/>
    </row>
    <row r="30" spans="2:16" x14ac:dyDescent="0.25">
      <c r="B30" s="48" t="s">
        <v>54</v>
      </c>
      <c r="C30" s="49"/>
      <c r="D30" s="49"/>
      <c r="E30" s="49"/>
      <c r="F30" s="49"/>
      <c r="G30" s="49"/>
      <c r="H30" s="49"/>
      <c r="I30" s="49"/>
      <c r="J30" s="49"/>
      <c r="K30" s="49"/>
      <c r="L30" s="49"/>
      <c r="M30" s="49"/>
      <c r="N30" s="49"/>
      <c r="O30" s="49"/>
      <c r="P30" s="49"/>
    </row>
    <row r="31" spans="2:16" x14ac:dyDescent="0.25">
      <c r="B31" s="101" t="s">
        <v>49</v>
      </c>
      <c r="C31" s="101"/>
      <c r="D31" s="101"/>
      <c r="E31" s="101"/>
      <c r="F31" s="101"/>
      <c r="G31" s="101"/>
      <c r="H31" s="101"/>
      <c r="I31" s="101"/>
      <c r="J31" s="101"/>
      <c r="K31" s="101"/>
      <c r="L31" s="101"/>
      <c r="M31" s="101"/>
      <c r="N31" s="101"/>
      <c r="O31" s="101"/>
      <c r="P31" s="101"/>
    </row>
    <row r="32" spans="2:16" x14ac:dyDescent="0.25">
      <c r="B32" s="101" t="s">
        <v>55</v>
      </c>
      <c r="C32" s="101"/>
      <c r="D32" s="101"/>
      <c r="E32" s="101"/>
      <c r="F32" s="101"/>
      <c r="G32" s="101"/>
      <c r="H32" s="101"/>
      <c r="I32" s="101"/>
      <c r="J32" s="101"/>
      <c r="K32" s="101"/>
      <c r="L32" s="101"/>
      <c r="M32" s="101"/>
      <c r="N32" s="101"/>
      <c r="O32" s="101"/>
      <c r="P32" s="101"/>
    </row>
    <row r="33" spans="2:79" x14ac:dyDescent="0.25">
      <c r="B33" s="101" t="s">
        <v>65</v>
      </c>
      <c r="C33" s="101"/>
      <c r="D33" s="101"/>
      <c r="E33" s="101"/>
      <c r="F33" s="101"/>
      <c r="G33" s="101"/>
      <c r="H33" s="101"/>
      <c r="I33" s="101"/>
      <c r="J33" s="101"/>
      <c r="K33" s="101"/>
      <c r="L33" s="101"/>
      <c r="M33" s="101"/>
      <c r="N33" s="101"/>
      <c r="O33" s="101"/>
      <c r="P33" s="101"/>
    </row>
    <row r="34" spans="2:79" x14ac:dyDescent="0.25">
      <c r="B34" s="48" t="s">
        <v>66</v>
      </c>
      <c r="C34" s="63"/>
      <c r="D34" s="63"/>
      <c r="E34" s="63"/>
      <c r="F34" s="63"/>
      <c r="G34" s="63"/>
      <c r="H34" s="63"/>
      <c r="I34" s="63"/>
      <c r="J34" s="63"/>
      <c r="K34" s="63"/>
      <c r="L34" s="63"/>
      <c r="M34" s="63"/>
      <c r="N34" s="63"/>
      <c r="O34" s="63"/>
      <c r="P34" s="63"/>
    </row>
    <row r="35" spans="2:79" ht="46.5" customHeight="1" x14ac:dyDescent="0.25">
      <c r="B35" s="101" t="s">
        <v>68</v>
      </c>
      <c r="C35" s="101"/>
      <c r="D35" s="101"/>
      <c r="E35" s="101"/>
      <c r="F35" s="101"/>
      <c r="G35" s="101"/>
      <c r="H35" s="101"/>
      <c r="I35" s="101"/>
      <c r="J35" s="101"/>
      <c r="K35" s="101"/>
      <c r="L35" s="101"/>
      <c r="M35" s="101"/>
      <c r="N35" s="101"/>
      <c r="O35" s="101"/>
      <c r="P35" s="101"/>
    </row>
    <row r="36" spans="2:79" x14ac:dyDescent="0.25">
      <c r="B36" s="48"/>
      <c r="C36" s="76"/>
      <c r="D36" s="76"/>
      <c r="E36" s="76"/>
      <c r="F36" s="76"/>
      <c r="G36" s="76"/>
      <c r="H36" s="76"/>
      <c r="I36" s="76"/>
      <c r="J36" s="76"/>
      <c r="K36" s="76"/>
      <c r="L36" s="76"/>
      <c r="M36" s="76"/>
      <c r="N36" s="76"/>
      <c r="O36" s="76"/>
      <c r="P36" s="76"/>
    </row>
    <row r="37" spans="2:79" x14ac:dyDescent="0.25">
      <c r="B37" s="41" t="s">
        <v>40</v>
      </c>
      <c r="C37" s="32"/>
      <c r="D37" s="14"/>
      <c r="E37" s="14"/>
      <c r="F37" s="14"/>
      <c r="G37" s="14"/>
      <c r="H37" s="14"/>
      <c r="I37" s="39"/>
      <c r="J37" s="14"/>
      <c r="K37" s="14"/>
      <c r="L37" s="14"/>
      <c r="M37" s="14"/>
      <c r="N37" s="14"/>
      <c r="O37" s="14"/>
    </row>
    <row r="38" spans="2:79" x14ac:dyDescent="0.25">
      <c r="B38" s="13"/>
      <c r="C38" s="14"/>
      <c r="D38" s="13"/>
      <c r="E38" s="13"/>
      <c r="F38" s="13"/>
      <c r="G38" s="13"/>
      <c r="H38" s="13"/>
      <c r="I38" s="13"/>
      <c r="J38" s="13"/>
      <c r="K38" s="13"/>
      <c r="L38" s="13"/>
      <c r="M38" s="13"/>
      <c r="N38" s="13"/>
      <c r="O38" s="13"/>
      <c r="P38" s="13"/>
      <c r="Q38" s="13"/>
      <c r="R38" s="13"/>
    </row>
    <row r="39" spans="2:79" x14ac:dyDescent="0.25">
      <c r="B39" s="13"/>
      <c r="C39" s="14"/>
      <c r="D39" s="39"/>
      <c r="E39" s="39"/>
      <c r="F39" s="39"/>
      <c r="G39" s="39"/>
      <c r="H39" s="39"/>
      <c r="I39" s="39"/>
      <c r="J39" s="39"/>
      <c r="K39" s="39"/>
      <c r="L39" s="39"/>
      <c r="M39" s="39"/>
      <c r="N39" s="39"/>
      <c r="O39" s="39"/>
      <c r="P39" s="39"/>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row>
    <row r="40" spans="2:79" x14ac:dyDescent="0.25">
      <c r="B40" s="13"/>
      <c r="C40" s="14"/>
      <c r="D40" s="39"/>
      <c r="E40" s="39"/>
      <c r="F40" s="39"/>
      <c r="G40" s="39"/>
      <c r="H40" s="39"/>
      <c r="I40" s="39"/>
      <c r="J40" s="39"/>
      <c r="K40" s="39"/>
      <c r="L40" s="39"/>
      <c r="M40" s="39"/>
      <c r="N40" s="39"/>
      <c r="O40" s="39"/>
    </row>
  </sheetData>
  <mergeCells count="17">
    <mergeCell ref="B28:P28"/>
    <mergeCell ref="B35:P35"/>
    <mergeCell ref="D7:E7"/>
    <mergeCell ref="D9:O9"/>
    <mergeCell ref="B25:P25"/>
    <mergeCell ref="B11:B22"/>
    <mergeCell ref="B33:P33"/>
    <mergeCell ref="B32:P32"/>
    <mergeCell ref="B31:P31"/>
    <mergeCell ref="B29:P29"/>
    <mergeCell ref="B26:P26"/>
    <mergeCell ref="B27:P27"/>
    <mergeCell ref="F3:M3"/>
    <mergeCell ref="F4:M4"/>
    <mergeCell ref="F5:M5"/>
    <mergeCell ref="F6:M6"/>
    <mergeCell ref="P9:P10"/>
  </mergeCells>
  <hyperlinks>
    <hyperlink ref="D7:E7" location="ÍNDICE!A1" display="&lt;- Volver a índice"/>
    <hyperlink ref="L21" r:id="rId1" display="callto:1,742,679.906,37"/>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37"/>
  <sheetViews>
    <sheetView showGridLines="0" topLeftCell="B1" zoomScale="80" zoomScaleNormal="80" workbookViewId="0">
      <selection activeCell="B10" sqref="B10"/>
    </sheetView>
  </sheetViews>
  <sheetFormatPr baseColWidth="10" defaultRowHeight="15" x14ac:dyDescent="0.25"/>
  <cols>
    <col min="1" max="1" width="2.1406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9" bestFit="1" customWidth="1"/>
    <col min="20" max="27" width="16" bestFit="1" customWidth="1"/>
  </cols>
  <sheetData>
    <row r="1" spans="2:17" ht="4.5" customHeight="1" x14ac:dyDescent="0.25"/>
    <row r="3" spans="2:17" ht="18.75" x14ac:dyDescent="0.25">
      <c r="B3" s="7"/>
      <c r="C3" s="7"/>
      <c r="E3" s="8"/>
      <c r="F3" s="97" t="s">
        <v>12</v>
      </c>
      <c r="G3" s="97"/>
      <c r="H3" s="97"/>
      <c r="I3" s="97"/>
      <c r="J3" s="97"/>
      <c r="K3" s="97"/>
      <c r="L3" s="97"/>
      <c r="M3" s="97"/>
      <c r="N3" s="7"/>
      <c r="O3" s="7"/>
      <c r="P3" s="7"/>
      <c r="Q3" s="2"/>
    </row>
    <row r="4" spans="2:17" ht="17.25" x14ac:dyDescent="0.25">
      <c r="B4" s="8"/>
      <c r="C4" s="8"/>
      <c r="E4" s="29"/>
      <c r="F4" s="98" t="s">
        <v>59</v>
      </c>
      <c r="G4" s="98"/>
      <c r="H4" s="98"/>
      <c r="I4" s="98"/>
      <c r="J4" s="98"/>
      <c r="K4" s="98"/>
      <c r="L4" s="98"/>
      <c r="M4" s="98"/>
      <c r="N4" s="8"/>
      <c r="O4" s="8"/>
      <c r="P4" s="8"/>
      <c r="Q4" s="21"/>
    </row>
    <row r="5" spans="2:17" x14ac:dyDescent="0.25">
      <c r="B5" s="9"/>
      <c r="C5" s="9"/>
      <c r="E5" s="29"/>
      <c r="F5" s="98" t="s">
        <v>69</v>
      </c>
      <c r="G5" s="98"/>
      <c r="H5" s="98"/>
      <c r="I5" s="98"/>
      <c r="J5" s="98"/>
      <c r="K5" s="98"/>
      <c r="L5" s="98"/>
      <c r="M5" s="98"/>
      <c r="N5" s="9"/>
      <c r="O5" s="9"/>
      <c r="P5" s="9"/>
      <c r="Q5" s="3"/>
    </row>
    <row r="6" spans="2:17" x14ac:dyDescent="0.25">
      <c r="E6" s="30"/>
      <c r="F6" s="99" t="s">
        <v>24</v>
      </c>
      <c r="G6" s="99"/>
      <c r="H6" s="99"/>
      <c r="I6" s="99"/>
      <c r="J6" s="99"/>
      <c r="K6" s="99"/>
      <c r="L6" s="99"/>
      <c r="M6" s="99"/>
    </row>
    <row r="7" spans="2:17" x14ac:dyDescent="0.25">
      <c r="D7" s="102" t="s">
        <v>15</v>
      </c>
      <c r="E7" s="102"/>
      <c r="F7" s="22"/>
      <c r="G7" s="22"/>
      <c r="H7" s="22"/>
      <c r="I7" s="22"/>
      <c r="J7" s="22"/>
      <c r="K7" s="22"/>
    </row>
    <row r="9" spans="2:17" x14ac:dyDescent="0.25">
      <c r="B9" s="1"/>
      <c r="C9" s="1"/>
      <c r="D9" s="103" t="s">
        <v>19</v>
      </c>
      <c r="E9" s="103"/>
      <c r="F9" s="103"/>
      <c r="G9" s="103"/>
      <c r="H9" s="103"/>
      <c r="I9" s="103"/>
      <c r="J9" s="103"/>
      <c r="K9" s="103"/>
      <c r="L9" s="103"/>
      <c r="M9" s="103"/>
      <c r="N9" s="103"/>
      <c r="O9" s="103"/>
      <c r="P9" s="100" t="s">
        <v>25</v>
      </c>
    </row>
    <row r="10" spans="2:17" x14ac:dyDescent="0.25">
      <c r="B10" s="19"/>
      <c r="C10" s="19"/>
      <c r="D10" s="20" t="s">
        <v>9</v>
      </c>
      <c r="E10" s="20" t="s">
        <v>63</v>
      </c>
      <c r="F10" s="20" t="s">
        <v>6</v>
      </c>
      <c r="G10" s="20" t="s">
        <v>7</v>
      </c>
      <c r="H10" s="20" t="s">
        <v>67</v>
      </c>
      <c r="I10" s="68" t="s">
        <v>10</v>
      </c>
      <c r="J10" s="20" t="s">
        <v>1</v>
      </c>
      <c r="K10" s="20" t="s">
        <v>11</v>
      </c>
      <c r="L10" s="20" t="s">
        <v>2</v>
      </c>
      <c r="M10" s="20" t="s">
        <v>3</v>
      </c>
      <c r="N10" s="20" t="s">
        <v>4</v>
      </c>
      <c r="O10" s="20" t="s">
        <v>5</v>
      </c>
      <c r="P10" s="100"/>
    </row>
    <row r="11" spans="2:17" ht="15" customHeight="1" x14ac:dyDescent="0.25">
      <c r="B11" s="105" t="s">
        <v>18</v>
      </c>
      <c r="C11" s="51">
        <v>2009</v>
      </c>
      <c r="D11" s="33"/>
      <c r="E11" s="33"/>
      <c r="F11" s="33"/>
      <c r="G11" s="33"/>
      <c r="H11" s="33"/>
      <c r="I11" s="33"/>
      <c r="J11" s="33"/>
      <c r="K11" s="33"/>
      <c r="L11" s="33"/>
      <c r="M11" s="33"/>
      <c r="N11" s="33"/>
      <c r="O11" s="33"/>
      <c r="P11" s="31"/>
    </row>
    <row r="12" spans="2:17" x14ac:dyDescent="0.25">
      <c r="B12" s="106"/>
      <c r="C12" s="51">
        <v>2010</v>
      </c>
      <c r="D12" s="34"/>
      <c r="E12" s="34"/>
      <c r="F12" s="34"/>
      <c r="G12" s="34"/>
      <c r="H12" s="34"/>
      <c r="I12" s="34"/>
      <c r="J12" s="34"/>
      <c r="K12" s="34"/>
      <c r="L12" s="34"/>
      <c r="M12" s="34"/>
      <c r="N12" s="34"/>
      <c r="O12" s="34"/>
      <c r="P12" s="35"/>
    </row>
    <row r="13" spans="2:17" x14ac:dyDescent="0.25">
      <c r="B13" s="106"/>
      <c r="C13" s="51">
        <v>2011</v>
      </c>
      <c r="D13" s="34"/>
      <c r="E13" s="34"/>
      <c r="F13" s="34"/>
      <c r="G13" s="34"/>
      <c r="H13" s="34"/>
      <c r="I13" s="34"/>
      <c r="J13" s="34"/>
      <c r="K13" s="34"/>
      <c r="L13" s="34"/>
      <c r="M13" s="34"/>
      <c r="N13" s="34"/>
      <c r="O13" s="34"/>
      <c r="P13" s="35"/>
    </row>
    <row r="14" spans="2:17" x14ac:dyDescent="0.25">
      <c r="B14" s="106"/>
      <c r="C14" s="51">
        <v>2012</v>
      </c>
      <c r="D14" s="34"/>
      <c r="E14" s="34"/>
      <c r="F14" s="34"/>
      <c r="G14" s="34"/>
      <c r="H14" s="34"/>
      <c r="I14" s="34"/>
      <c r="J14" s="34"/>
      <c r="K14" s="34"/>
      <c r="L14" s="34"/>
      <c r="M14" s="34"/>
      <c r="N14" s="34"/>
      <c r="O14" s="34"/>
      <c r="P14" s="35"/>
    </row>
    <row r="15" spans="2:17" x14ac:dyDescent="0.25">
      <c r="B15" s="106"/>
      <c r="C15" s="51">
        <v>2013</v>
      </c>
      <c r="D15" s="34"/>
      <c r="E15" s="34"/>
      <c r="F15" s="34"/>
      <c r="G15" s="34"/>
      <c r="H15" s="34"/>
      <c r="I15" s="34">
        <v>66594947.313045338</v>
      </c>
      <c r="J15" s="34">
        <v>68227121.203045338</v>
      </c>
      <c r="K15" s="34">
        <v>69878571.503045335</v>
      </c>
      <c r="L15" s="34">
        <v>71559885.723045334</v>
      </c>
      <c r="M15" s="34">
        <v>73496894.703045338</v>
      </c>
      <c r="N15" s="34">
        <v>75270690.563045338</v>
      </c>
      <c r="O15" s="34">
        <v>77059613.273045331</v>
      </c>
      <c r="P15" s="35"/>
    </row>
    <row r="16" spans="2:17" x14ac:dyDescent="0.25">
      <c r="B16" s="106"/>
      <c r="C16" s="51">
        <v>2014</v>
      </c>
      <c r="D16" s="34">
        <v>79517903.083045334</v>
      </c>
      <c r="E16" s="34">
        <v>82146581.643045336</v>
      </c>
      <c r="F16" s="34">
        <v>84738281.443045333</v>
      </c>
      <c r="G16" s="34">
        <v>75694617.239999995</v>
      </c>
      <c r="H16" s="34">
        <v>79723219.170000002</v>
      </c>
      <c r="I16" s="34">
        <v>79805903.569999993</v>
      </c>
      <c r="J16" s="34">
        <v>95602293.329999998</v>
      </c>
      <c r="K16" s="34">
        <v>95714932.620000005</v>
      </c>
      <c r="L16" s="34">
        <v>98472872.400000006</v>
      </c>
      <c r="M16" s="34">
        <v>103986911.31</v>
      </c>
      <c r="N16" s="34">
        <v>104010872.56999999</v>
      </c>
      <c r="O16" s="34">
        <v>106931249.59</v>
      </c>
      <c r="P16" s="35">
        <v>0.38764321605288243</v>
      </c>
    </row>
    <row r="17" spans="2:17" x14ac:dyDescent="0.25">
      <c r="B17" s="106"/>
      <c r="C17" s="51">
        <v>2015</v>
      </c>
      <c r="D17" s="34">
        <v>112456002.90000001</v>
      </c>
      <c r="E17" s="34">
        <v>115576095.95999999</v>
      </c>
      <c r="F17" s="34">
        <v>118624557.81</v>
      </c>
      <c r="G17" s="34">
        <v>121572401.84999999</v>
      </c>
      <c r="H17" s="34">
        <v>124653783.95</v>
      </c>
      <c r="I17" s="34">
        <v>127626365.20999999</v>
      </c>
      <c r="J17" s="34">
        <v>130734947.63</v>
      </c>
      <c r="K17" s="34">
        <v>134051748.41</v>
      </c>
      <c r="L17" s="34">
        <v>137047883.03</v>
      </c>
      <c r="M17" s="34">
        <v>140163925.47</v>
      </c>
      <c r="N17" s="34">
        <v>143273216.63</v>
      </c>
      <c r="O17" s="34">
        <v>146370680.49000001</v>
      </c>
      <c r="P17" s="35">
        <v>0.36882979532381999</v>
      </c>
    </row>
    <row r="18" spans="2:17" x14ac:dyDescent="0.25">
      <c r="B18" s="106"/>
      <c r="C18" s="51">
        <v>2016</v>
      </c>
      <c r="D18" s="34">
        <v>149411212.91</v>
      </c>
      <c r="E18" s="34">
        <v>152439239.81</v>
      </c>
      <c r="F18" s="34">
        <v>155308612.16999999</v>
      </c>
      <c r="G18" s="34">
        <v>158420582.83000001</v>
      </c>
      <c r="H18" s="34">
        <v>161662720.86000001</v>
      </c>
      <c r="I18" s="34">
        <v>164891126.13</v>
      </c>
      <c r="J18" s="34">
        <v>168169140.13</v>
      </c>
      <c r="K18" s="34">
        <v>200718385.71000001</v>
      </c>
      <c r="L18" s="34">
        <v>205323459.73999998</v>
      </c>
      <c r="M18" s="34">
        <v>181906218.51000002</v>
      </c>
      <c r="N18" s="34">
        <v>213122059.23000002</v>
      </c>
      <c r="O18" s="34">
        <v>216827105.06999999</v>
      </c>
      <c r="P18" s="35">
        <v>0.48135613187105153</v>
      </c>
    </row>
    <row r="19" spans="2:17" x14ac:dyDescent="0.25">
      <c r="B19" s="106"/>
      <c r="C19" s="64">
        <v>2017</v>
      </c>
      <c r="D19" s="34">
        <v>213158416.5</v>
      </c>
      <c r="E19" s="34">
        <v>215687650.34000003</v>
      </c>
      <c r="F19" s="34">
        <v>258104244.05000004</v>
      </c>
      <c r="G19" s="34">
        <v>260994284.05000007</v>
      </c>
      <c r="H19" s="34">
        <v>263408675.83999997</v>
      </c>
      <c r="I19" s="34">
        <v>265916651.79999992</v>
      </c>
      <c r="J19" s="34">
        <v>269028595.14999998</v>
      </c>
      <c r="K19" s="34">
        <v>271649124.75</v>
      </c>
      <c r="L19" s="34">
        <v>275325532.28999996</v>
      </c>
      <c r="M19" s="34">
        <v>278956646.23000002</v>
      </c>
      <c r="N19" s="34">
        <v>282532429.89999998</v>
      </c>
      <c r="O19" s="34">
        <v>286146891.16000003</v>
      </c>
      <c r="P19" s="35">
        <v>0.31970074067825149</v>
      </c>
      <c r="Q19" s="62"/>
    </row>
    <row r="20" spans="2:17" x14ac:dyDescent="0.25">
      <c r="B20" s="106"/>
      <c r="C20" s="64">
        <v>2018</v>
      </c>
      <c r="D20" s="34">
        <v>290995639.16000003</v>
      </c>
      <c r="E20" s="34">
        <v>290995639.16000003</v>
      </c>
      <c r="F20" s="34">
        <v>300580446.95000005</v>
      </c>
      <c r="G20" s="34">
        <v>305493005.54000002</v>
      </c>
      <c r="H20" s="34">
        <v>310583439.60000002</v>
      </c>
      <c r="I20" s="34">
        <v>315200063.69</v>
      </c>
      <c r="J20" s="34">
        <v>320538901.93000001</v>
      </c>
      <c r="K20" s="34">
        <v>325697426.09000003</v>
      </c>
      <c r="L20" s="34">
        <v>330971838.92000002</v>
      </c>
      <c r="M20" s="34">
        <v>336207227.80000001</v>
      </c>
      <c r="N20" s="34">
        <v>336559254.95000005</v>
      </c>
      <c r="O20" s="34">
        <v>337100875.65999997</v>
      </c>
      <c r="P20" s="35">
        <v>0.17806932758709901</v>
      </c>
      <c r="Q20" s="66"/>
    </row>
    <row r="21" spans="2:17" x14ac:dyDescent="0.25">
      <c r="B21" s="106"/>
      <c r="C21" s="64">
        <v>2019</v>
      </c>
      <c r="D21" s="34">
        <v>337561926.88999999</v>
      </c>
      <c r="E21" s="34">
        <v>342939934.83999997</v>
      </c>
      <c r="F21" s="34">
        <v>353850386.36000001</v>
      </c>
      <c r="G21" s="34">
        <v>353992757.49000001</v>
      </c>
      <c r="H21" s="34">
        <v>359643577.55000001</v>
      </c>
      <c r="I21" s="34">
        <v>365322633.81</v>
      </c>
      <c r="J21" s="34">
        <v>371345876.63</v>
      </c>
      <c r="K21" s="67">
        <v>377333327.13999999</v>
      </c>
      <c r="L21" s="34">
        <v>383175090.54000002</v>
      </c>
      <c r="M21" s="34">
        <v>389235592.13</v>
      </c>
      <c r="N21" s="34">
        <v>395609056.75999999</v>
      </c>
      <c r="O21" s="34">
        <v>411765852.43000001</v>
      </c>
      <c r="P21" s="35">
        <f>(O21-O20)/O20</f>
        <v>0.22149149456765921</v>
      </c>
    </row>
    <row r="22" spans="2:17" x14ac:dyDescent="0.25">
      <c r="B22" s="107"/>
      <c r="C22" s="64">
        <v>2020</v>
      </c>
      <c r="D22" s="34">
        <v>411946161.23000002</v>
      </c>
      <c r="E22" s="34">
        <v>418227669.69999999</v>
      </c>
      <c r="F22" s="34">
        <v>430667854.85000002</v>
      </c>
      <c r="G22" s="34">
        <v>431024614.32999998</v>
      </c>
      <c r="H22" s="34">
        <v>431024614.32999998</v>
      </c>
      <c r="I22" s="34">
        <v>431024614.32999998</v>
      </c>
      <c r="J22" s="75">
        <v>450827959.24000001</v>
      </c>
      <c r="K22" s="67">
        <v>462277233.56999999</v>
      </c>
      <c r="L22" s="34">
        <v>462996251.00999999</v>
      </c>
      <c r="M22" s="34">
        <v>475057083.23000002</v>
      </c>
      <c r="N22" s="34">
        <v>482544168.11000001</v>
      </c>
      <c r="O22" s="34">
        <v>496246487.19999999</v>
      </c>
      <c r="P22" s="35">
        <f>O22/O21-1</f>
        <v>0.2051666845889355</v>
      </c>
    </row>
    <row r="23" spans="2:17" x14ac:dyDescent="0.25">
      <c r="B23" s="13"/>
      <c r="C23" s="14"/>
      <c r="D23" s="59"/>
      <c r="E23" s="60"/>
      <c r="F23" s="15"/>
      <c r="G23" s="15"/>
      <c r="H23" s="15"/>
      <c r="I23" s="15"/>
      <c r="J23" s="42"/>
      <c r="K23" s="42"/>
      <c r="L23" s="15"/>
      <c r="M23" s="15"/>
      <c r="N23" s="15"/>
      <c r="O23" s="57"/>
    </row>
    <row r="24" spans="2:17" x14ac:dyDescent="0.25">
      <c r="B24" s="16" t="s">
        <v>29</v>
      </c>
      <c r="C24" s="14"/>
      <c r="D24" s="14"/>
      <c r="E24" s="14"/>
      <c r="F24" s="14"/>
      <c r="G24" s="14"/>
      <c r="H24" s="14"/>
      <c r="I24" s="14"/>
      <c r="J24" s="14"/>
      <c r="K24" s="14"/>
      <c r="L24" s="14"/>
      <c r="M24" s="14"/>
      <c r="N24" s="14"/>
      <c r="O24" s="14"/>
    </row>
    <row r="25" spans="2:17" ht="26.25" customHeight="1" x14ac:dyDescent="0.25">
      <c r="B25" s="104" t="s">
        <v>53</v>
      </c>
      <c r="C25" s="104"/>
      <c r="D25" s="104"/>
      <c r="E25" s="104"/>
      <c r="F25" s="104"/>
      <c r="G25" s="104"/>
      <c r="H25" s="104"/>
      <c r="I25" s="104"/>
      <c r="J25" s="104"/>
      <c r="K25" s="104"/>
      <c r="L25" s="104"/>
      <c r="M25" s="104"/>
      <c r="N25" s="104"/>
      <c r="O25" s="104"/>
      <c r="P25" s="104"/>
    </row>
    <row r="26" spans="2:17" x14ac:dyDescent="0.25">
      <c r="B26" s="101" t="s">
        <v>20</v>
      </c>
      <c r="C26" s="101"/>
      <c r="D26" s="101"/>
      <c r="E26" s="101"/>
      <c r="F26" s="101"/>
      <c r="G26" s="101"/>
      <c r="H26" s="101"/>
      <c r="I26" s="101"/>
      <c r="J26" s="101"/>
      <c r="K26" s="101"/>
      <c r="L26" s="101"/>
      <c r="M26" s="101"/>
      <c r="N26" s="101"/>
      <c r="O26" s="101"/>
      <c r="P26" s="101"/>
    </row>
    <row r="27" spans="2:17" ht="27.6" customHeight="1" x14ac:dyDescent="0.25">
      <c r="B27" s="101" t="s">
        <v>27</v>
      </c>
      <c r="C27" s="101"/>
      <c r="D27" s="101"/>
      <c r="E27" s="101"/>
      <c r="F27" s="101"/>
      <c r="G27" s="101"/>
      <c r="H27" s="101"/>
      <c r="I27" s="101"/>
      <c r="J27" s="101"/>
      <c r="K27" s="101"/>
      <c r="L27" s="101"/>
      <c r="M27" s="101"/>
      <c r="N27" s="101"/>
      <c r="O27" s="101"/>
      <c r="P27" s="101"/>
    </row>
    <row r="28" spans="2:17" ht="15" customHeight="1" x14ac:dyDescent="0.25">
      <c r="B28" s="101" t="s">
        <v>50</v>
      </c>
      <c r="C28" s="101"/>
      <c r="D28" s="101"/>
      <c r="E28" s="101"/>
      <c r="F28" s="101"/>
      <c r="G28" s="101"/>
      <c r="H28" s="101"/>
      <c r="I28" s="101"/>
      <c r="J28" s="101"/>
      <c r="K28" s="101"/>
      <c r="L28" s="101"/>
      <c r="M28" s="101"/>
      <c r="N28" s="101"/>
      <c r="O28" s="101"/>
      <c r="P28" s="101"/>
    </row>
    <row r="29" spans="2:17" ht="15" customHeight="1" x14ac:dyDescent="0.25">
      <c r="B29" s="48" t="s">
        <v>51</v>
      </c>
      <c r="C29" s="46"/>
      <c r="D29" s="46"/>
      <c r="E29" s="46"/>
      <c r="F29" s="46"/>
      <c r="G29" s="46"/>
      <c r="H29" s="46"/>
      <c r="I29" s="46"/>
      <c r="J29" s="46"/>
      <c r="K29" s="46"/>
      <c r="L29" s="46"/>
      <c r="M29" s="46"/>
      <c r="N29" s="46"/>
      <c r="O29" s="46"/>
      <c r="P29" s="46"/>
    </row>
    <row r="30" spans="2:17" ht="15" customHeight="1" x14ac:dyDescent="0.25">
      <c r="B30" s="48" t="s">
        <v>54</v>
      </c>
      <c r="C30" s="49"/>
      <c r="D30" s="49"/>
      <c r="E30" s="49"/>
      <c r="F30" s="49"/>
      <c r="G30" s="49"/>
      <c r="H30" s="49"/>
      <c r="I30" s="49"/>
      <c r="J30" s="49"/>
      <c r="K30" s="49"/>
      <c r="L30" s="49"/>
      <c r="M30" s="49"/>
      <c r="N30" s="49"/>
      <c r="O30" s="49"/>
      <c r="P30" s="49"/>
    </row>
    <row r="31" spans="2:17" ht="15" customHeight="1" x14ac:dyDescent="0.25">
      <c r="B31" s="101" t="s">
        <v>49</v>
      </c>
      <c r="C31" s="101"/>
      <c r="D31" s="101"/>
      <c r="E31" s="101"/>
      <c r="F31" s="101"/>
      <c r="G31" s="101"/>
      <c r="H31" s="101"/>
      <c r="I31" s="101"/>
      <c r="J31" s="101"/>
      <c r="K31" s="101"/>
      <c r="L31" s="101"/>
      <c r="M31" s="101"/>
      <c r="N31" s="101"/>
      <c r="O31" s="101"/>
      <c r="P31" s="101"/>
    </row>
    <row r="32" spans="2:17" ht="15" customHeight="1" x14ac:dyDescent="0.25">
      <c r="B32" s="101" t="s">
        <v>57</v>
      </c>
      <c r="C32" s="101"/>
      <c r="D32" s="101"/>
      <c r="E32" s="101"/>
      <c r="F32" s="101"/>
      <c r="G32" s="101"/>
      <c r="H32" s="101"/>
      <c r="I32" s="101"/>
      <c r="J32" s="101"/>
      <c r="K32" s="101"/>
      <c r="L32" s="101"/>
      <c r="M32" s="101"/>
      <c r="N32" s="101"/>
      <c r="O32" s="101"/>
      <c r="P32" s="101"/>
    </row>
    <row r="34" spans="2:18" x14ac:dyDescent="0.25">
      <c r="B34" s="41" t="s">
        <v>40</v>
      </c>
      <c r="C34" s="41"/>
      <c r="D34" s="41"/>
      <c r="E34" s="41"/>
      <c r="F34" s="41"/>
      <c r="G34" s="41"/>
      <c r="H34" s="41"/>
      <c r="I34" s="41"/>
      <c r="J34" s="41"/>
      <c r="K34" s="41"/>
      <c r="L34" s="41"/>
      <c r="M34" s="41"/>
      <c r="N34" s="41"/>
      <c r="O34" s="41"/>
      <c r="P34" s="41"/>
    </row>
    <row r="35" spans="2:18" x14ac:dyDescent="0.25">
      <c r="B35" s="13"/>
      <c r="C35" s="14"/>
      <c r="D35" s="43"/>
      <c r="E35" s="43"/>
      <c r="F35" s="43"/>
      <c r="I35" s="40"/>
    </row>
    <row r="36" spans="2:18" x14ac:dyDescent="0.25">
      <c r="B36" s="13"/>
      <c r="C36" s="14"/>
      <c r="D36" s="40"/>
      <c r="E36" s="40"/>
      <c r="F36" s="40"/>
      <c r="G36" s="40"/>
      <c r="H36" s="40"/>
      <c r="I36" s="40"/>
      <c r="J36" s="40"/>
      <c r="K36" s="40"/>
      <c r="L36" s="40"/>
      <c r="M36" s="40"/>
      <c r="N36" s="40"/>
      <c r="O36" s="40"/>
      <c r="P36" s="40"/>
      <c r="Q36" s="40"/>
      <c r="R36" s="40"/>
    </row>
    <row r="37" spans="2:18" x14ac:dyDescent="0.25">
      <c r="B37" s="13"/>
      <c r="C37" s="14"/>
      <c r="D37" s="14"/>
      <c r="E37" s="14"/>
      <c r="F37" s="14"/>
      <c r="G37" s="14"/>
      <c r="H37" s="14"/>
      <c r="I37" s="14"/>
      <c r="J37" s="14"/>
      <c r="K37" s="14"/>
      <c r="L37" s="14"/>
      <c r="M37" s="14"/>
      <c r="N37" s="14"/>
      <c r="O37" s="14"/>
    </row>
  </sheetData>
  <mergeCells count="14">
    <mergeCell ref="B32:P32"/>
    <mergeCell ref="B31:P31"/>
    <mergeCell ref="B28:P28"/>
    <mergeCell ref="F3:M3"/>
    <mergeCell ref="F4:M4"/>
    <mergeCell ref="F5:M5"/>
    <mergeCell ref="F6:M6"/>
    <mergeCell ref="D7:E7"/>
    <mergeCell ref="P9:P10"/>
    <mergeCell ref="B26:P26"/>
    <mergeCell ref="B27:P27"/>
    <mergeCell ref="D9:O9"/>
    <mergeCell ref="B25:P25"/>
    <mergeCell ref="B11:B22"/>
  </mergeCells>
  <hyperlinks>
    <hyperlink ref="D7:E7" location="ÍNDICE!A1" display="&lt;- Volver a índice"/>
    <hyperlink ref="K21" r:id="rId1" display="callto:377,333,327.14"/>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Q38"/>
  <sheetViews>
    <sheetView showGridLines="0" zoomScale="80" zoomScaleNormal="80" workbookViewId="0">
      <selection activeCell="A22" sqref="A22"/>
    </sheetView>
  </sheetViews>
  <sheetFormatPr baseColWidth="10" defaultRowHeight="15" x14ac:dyDescent="0.25"/>
  <cols>
    <col min="1" max="1" width="5.7109375" customWidth="1"/>
    <col min="2" max="2" width="5.140625" customWidth="1"/>
    <col min="3" max="3" width="5.5703125" bestFit="1" customWidth="1"/>
    <col min="4" max="5" width="16.7109375" customWidth="1"/>
    <col min="6" max="6" width="18.7109375" customWidth="1"/>
    <col min="7"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97" t="s">
        <v>12</v>
      </c>
      <c r="G3" s="97"/>
      <c r="H3" s="97"/>
      <c r="I3" s="97"/>
      <c r="J3" s="97"/>
      <c r="K3" s="97"/>
      <c r="L3" s="97"/>
      <c r="M3" s="97"/>
      <c r="N3" s="7"/>
      <c r="O3" s="7"/>
      <c r="P3" s="7"/>
      <c r="Q3" s="2"/>
    </row>
    <row r="4" spans="2:17" ht="17.25" x14ac:dyDescent="0.25">
      <c r="B4" s="8"/>
      <c r="C4" s="8"/>
      <c r="E4" s="29"/>
      <c r="F4" s="98" t="s">
        <v>61</v>
      </c>
      <c r="G4" s="98"/>
      <c r="H4" s="98"/>
      <c r="I4" s="98"/>
      <c r="J4" s="98"/>
      <c r="K4" s="98"/>
      <c r="L4" s="98"/>
      <c r="M4" s="98"/>
      <c r="N4" s="8"/>
      <c r="O4" s="8"/>
      <c r="P4" s="8"/>
      <c r="Q4" s="21"/>
    </row>
    <row r="5" spans="2:17" x14ac:dyDescent="0.25">
      <c r="B5" s="9"/>
      <c r="C5" s="9"/>
      <c r="E5" s="29"/>
      <c r="F5" s="98" t="s">
        <v>69</v>
      </c>
      <c r="G5" s="98"/>
      <c r="H5" s="98"/>
      <c r="I5" s="98"/>
      <c r="J5" s="98"/>
      <c r="K5" s="98"/>
      <c r="L5" s="98"/>
      <c r="M5" s="98"/>
      <c r="N5" s="9"/>
      <c r="O5" s="9"/>
      <c r="P5" s="9"/>
      <c r="Q5" s="3"/>
    </row>
    <row r="6" spans="2:17" x14ac:dyDescent="0.25">
      <c r="E6" s="30"/>
      <c r="F6" s="99" t="s">
        <v>24</v>
      </c>
      <c r="G6" s="99"/>
      <c r="H6" s="99"/>
      <c r="I6" s="99"/>
      <c r="J6" s="99"/>
      <c r="K6" s="99"/>
      <c r="L6" s="99"/>
      <c r="M6" s="99"/>
    </row>
    <row r="7" spans="2:17" x14ac:dyDescent="0.25">
      <c r="D7" s="102" t="s">
        <v>15</v>
      </c>
      <c r="E7" s="102"/>
      <c r="F7" s="22"/>
      <c r="G7" s="22"/>
      <c r="H7" s="22"/>
      <c r="I7" s="22"/>
      <c r="J7" s="22"/>
      <c r="K7" s="22"/>
    </row>
    <row r="9" spans="2:17" x14ac:dyDescent="0.25">
      <c r="B9" s="1"/>
      <c r="C9" s="1"/>
      <c r="D9" s="103" t="s">
        <v>19</v>
      </c>
      <c r="E9" s="103"/>
      <c r="F9" s="103"/>
      <c r="G9" s="103"/>
      <c r="H9" s="103"/>
      <c r="I9" s="103"/>
      <c r="J9" s="103"/>
      <c r="K9" s="103"/>
      <c r="L9" s="103"/>
      <c r="M9" s="103"/>
      <c r="N9" s="103"/>
      <c r="O9" s="103"/>
      <c r="P9" s="100" t="s">
        <v>25</v>
      </c>
    </row>
    <row r="10" spans="2:17" x14ac:dyDescent="0.25">
      <c r="B10" s="19"/>
      <c r="C10" s="19"/>
      <c r="D10" s="20" t="s">
        <v>9</v>
      </c>
      <c r="E10" s="20" t="s">
        <v>0</v>
      </c>
      <c r="F10" s="20" t="s">
        <v>6</v>
      </c>
      <c r="G10" s="20" t="s">
        <v>7</v>
      </c>
      <c r="H10" s="20" t="s">
        <v>8</v>
      </c>
      <c r="I10" s="20" t="s">
        <v>10</v>
      </c>
      <c r="J10" s="20" t="s">
        <v>1</v>
      </c>
      <c r="K10" s="20" t="s">
        <v>11</v>
      </c>
      <c r="L10" s="20" t="s">
        <v>2</v>
      </c>
      <c r="M10" s="20" t="s">
        <v>62</v>
      </c>
      <c r="N10" s="20" t="s">
        <v>4</v>
      </c>
      <c r="O10" s="20" t="s">
        <v>5</v>
      </c>
      <c r="P10" s="100"/>
    </row>
    <row r="11" spans="2:17" ht="15" customHeight="1" x14ac:dyDescent="0.25">
      <c r="B11" s="105" t="s">
        <v>18</v>
      </c>
      <c r="C11" s="51">
        <v>2009</v>
      </c>
      <c r="D11" s="33" t="s">
        <v>58</v>
      </c>
      <c r="E11" s="33" t="s">
        <v>58</v>
      </c>
      <c r="F11" s="33" t="s">
        <v>58</v>
      </c>
      <c r="G11" s="33" t="s">
        <v>58</v>
      </c>
      <c r="H11" s="33" t="s">
        <v>58</v>
      </c>
      <c r="I11" s="33" t="s">
        <v>58</v>
      </c>
      <c r="J11" s="33" t="s">
        <v>58</v>
      </c>
      <c r="K11" s="33" t="s">
        <v>58</v>
      </c>
      <c r="L11" s="33">
        <v>126291034.20999999</v>
      </c>
      <c r="M11" s="33">
        <v>189286494.93999997</v>
      </c>
      <c r="N11" s="33">
        <v>200379716.80999997</v>
      </c>
      <c r="O11" s="33">
        <v>208574637.32999998</v>
      </c>
      <c r="P11" s="31"/>
    </row>
    <row r="12" spans="2:17" x14ac:dyDescent="0.25">
      <c r="B12" s="106"/>
      <c r="C12" s="51">
        <v>2010</v>
      </c>
      <c r="D12" s="33">
        <v>216815550.74999997</v>
      </c>
      <c r="E12" s="33">
        <v>225272703.97999999</v>
      </c>
      <c r="F12" s="33">
        <v>233591808.78999999</v>
      </c>
      <c r="G12" s="33">
        <v>242040374.73999998</v>
      </c>
      <c r="H12" s="33">
        <v>250427574.43999997</v>
      </c>
      <c r="I12" s="33">
        <v>259456167.26999998</v>
      </c>
      <c r="J12" s="33">
        <v>268372622.51999998</v>
      </c>
      <c r="K12" s="33">
        <v>277407171.95999998</v>
      </c>
      <c r="L12" s="33">
        <v>286619226.14999998</v>
      </c>
      <c r="M12" s="33">
        <v>295887956.18999994</v>
      </c>
      <c r="N12" s="33">
        <v>305103602.25999999</v>
      </c>
      <c r="O12" s="33">
        <v>314408791.07999992</v>
      </c>
      <c r="P12" s="69">
        <v>0.50741621850480612</v>
      </c>
    </row>
    <row r="13" spans="2:17" x14ac:dyDescent="0.25">
      <c r="B13" s="106"/>
      <c r="C13" s="51">
        <v>2011</v>
      </c>
      <c r="D13" s="33">
        <v>324230451.55999994</v>
      </c>
      <c r="E13" s="33">
        <v>342691732.12999994</v>
      </c>
      <c r="F13" s="33">
        <v>352621612.42999995</v>
      </c>
      <c r="G13" s="33">
        <v>362855509.32999998</v>
      </c>
      <c r="H13" s="33">
        <v>373404025.89999998</v>
      </c>
      <c r="I13" s="33">
        <v>384178531.35999995</v>
      </c>
      <c r="J13" s="33">
        <v>395217045.91999996</v>
      </c>
      <c r="K13" s="33">
        <v>406826786.68999994</v>
      </c>
      <c r="L13" s="33">
        <v>418270172.26999998</v>
      </c>
      <c r="M13" s="33">
        <v>429950843.26999998</v>
      </c>
      <c r="N13" s="33">
        <v>441604154.13999999</v>
      </c>
      <c r="O13" s="33">
        <v>453343943.46999997</v>
      </c>
      <c r="P13" s="69">
        <v>0.44189334500716493</v>
      </c>
    </row>
    <row r="14" spans="2:17" x14ac:dyDescent="0.25">
      <c r="B14" s="106"/>
      <c r="C14" s="51">
        <v>2012</v>
      </c>
      <c r="D14" s="33">
        <v>465620166.31999999</v>
      </c>
      <c r="E14" s="33">
        <v>478751159.51999998</v>
      </c>
      <c r="F14" s="33">
        <v>498326239.09000003</v>
      </c>
      <c r="G14" s="33">
        <v>512805518.72000003</v>
      </c>
      <c r="H14" s="33">
        <v>526844222.31000006</v>
      </c>
      <c r="I14" s="33">
        <v>540363185.66000009</v>
      </c>
      <c r="J14" s="33">
        <v>553944628.40999997</v>
      </c>
      <c r="K14" s="33">
        <v>567449678.26999998</v>
      </c>
      <c r="L14" s="33">
        <v>581099374.13</v>
      </c>
      <c r="M14" s="33">
        <v>594711452.83000004</v>
      </c>
      <c r="N14" s="33">
        <v>608281459.71999991</v>
      </c>
      <c r="O14" s="33">
        <v>622081723.53999996</v>
      </c>
      <c r="P14" s="69">
        <v>0.3722069799332528</v>
      </c>
    </row>
    <row r="15" spans="2:17" x14ac:dyDescent="0.25">
      <c r="B15" s="106"/>
      <c r="C15" s="51">
        <v>2013</v>
      </c>
      <c r="D15" s="33">
        <v>636427392.96000004</v>
      </c>
      <c r="E15" s="33">
        <v>651437463.58000004</v>
      </c>
      <c r="F15" s="33">
        <v>665823903.79999995</v>
      </c>
      <c r="G15" s="33">
        <v>680703874.74000001</v>
      </c>
      <c r="H15" s="33">
        <v>695167675.73000002</v>
      </c>
      <c r="I15" s="33">
        <v>776393456.05304539</v>
      </c>
      <c r="J15" s="33">
        <v>724453724.11304533</v>
      </c>
      <c r="K15" s="33">
        <v>739228616.21304536</v>
      </c>
      <c r="L15" s="33">
        <v>754107790.4030453</v>
      </c>
      <c r="M15" s="33">
        <v>769360351.96304536</v>
      </c>
      <c r="N15" s="33">
        <v>784543433.50304544</v>
      </c>
      <c r="O15" s="33">
        <v>798347355.21304536</v>
      </c>
      <c r="P15" s="69">
        <v>0.28334803130044284</v>
      </c>
    </row>
    <row r="16" spans="2:17" x14ac:dyDescent="0.25">
      <c r="B16" s="106"/>
      <c r="C16" s="51">
        <v>2014</v>
      </c>
      <c r="D16" s="33">
        <v>816185546.5430454</v>
      </c>
      <c r="E16" s="33">
        <v>835216921.76304531</v>
      </c>
      <c r="F16" s="33">
        <v>852684607.83304536</v>
      </c>
      <c r="G16" s="33">
        <v>859061204.33000004</v>
      </c>
      <c r="H16" s="33">
        <v>876708279.46999991</v>
      </c>
      <c r="I16" s="33">
        <v>878211577.91000009</v>
      </c>
      <c r="J16" s="33">
        <v>895500644.82000005</v>
      </c>
      <c r="K16" s="33">
        <v>937193022.07000005</v>
      </c>
      <c r="L16" s="33">
        <v>941305829.25</v>
      </c>
      <c r="M16" s="33">
        <v>975512882.78999996</v>
      </c>
      <c r="N16" s="33">
        <v>990753299.56999993</v>
      </c>
      <c r="O16" s="33">
        <v>1009307816.6800001</v>
      </c>
      <c r="P16" s="69">
        <v>0.2642464587493476</v>
      </c>
    </row>
    <row r="17" spans="2:16" x14ac:dyDescent="0.25">
      <c r="B17" s="106"/>
      <c r="C17" s="51">
        <v>2015</v>
      </c>
      <c r="D17" s="33">
        <v>1030908709.0599999</v>
      </c>
      <c r="E17" s="33">
        <v>1035576498.84</v>
      </c>
      <c r="F17" s="33">
        <v>1069001818.4000001</v>
      </c>
      <c r="G17" s="33">
        <v>1088408138.6299999</v>
      </c>
      <c r="H17" s="33">
        <v>1107515795.0999999</v>
      </c>
      <c r="I17" s="33">
        <v>1126097522.77</v>
      </c>
      <c r="J17" s="33">
        <v>1144751726.96</v>
      </c>
      <c r="K17" s="33">
        <v>1163472903.1900001</v>
      </c>
      <c r="L17" s="33">
        <v>1181364387.25</v>
      </c>
      <c r="M17" s="33">
        <v>1199596213.6600001</v>
      </c>
      <c r="N17" s="33">
        <v>1217502187.9099998</v>
      </c>
      <c r="O17" s="33">
        <v>1235517837.1800001</v>
      </c>
      <c r="P17" s="69">
        <v>0.22412391617464267</v>
      </c>
    </row>
    <row r="18" spans="2:16" x14ac:dyDescent="0.25">
      <c r="B18" s="106"/>
      <c r="C18" s="51">
        <v>2016</v>
      </c>
      <c r="D18" s="33">
        <v>1253356715.4400001</v>
      </c>
      <c r="E18" s="33">
        <v>1271272286.5</v>
      </c>
      <c r="F18" s="33">
        <v>1289279742.95</v>
      </c>
      <c r="G18" s="33">
        <v>1307337546.6599998</v>
      </c>
      <c r="H18" s="33">
        <v>1325982492.71</v>
      </c>
      <c r="I18" s="33">
        <v>1344327114.54</v>
      </c>
      <c r="J18" s="33">
        <v>1362773961.5700002</v>
      </c>
      <c r="K18" s="33">
        <v>1380237547.29</v>
      </c>
      <c r="L18" s="33">
        <v>1399586832.8</v>
      </c>
      <c r="M18" s="33">
        <v>1391314502.1500001</v>
      </c>
      <c r="N18" s="33">
        <v>1438123220.25</v>
      </c>
      <c r="O18" s="33">
        <v>1452357068.1299999</v>
      </c>
      <c r="P18" s="69">
        <v>0.17550473528162347</v>
      </c>
    </row>
    <row r="19" spans="2:16" x14ac:dyDescent="0.25">
      <c r="B19" s="106"/>
      <c r="C19" s="64">
        <v>2017</v>
      </c>
      <c r="D19" s="33">
        <v>1426120636.1299999</v>
      </c>
      <c r="E19" s="33">
        <v>1444786637.9000001</v>
      </c>
      <c r="F19" s="33">
        <v>1503267063.3999996</v>
      </c>
      <c r="G19" s="33">
        <v>1521959557.3499999</v>
      </c>
      <c r="H19" s="33">
        <v>1541709842.29</v>
      </c>
      <c r="I19" s="33">
        <v>1560277030.4299996</v>
      </c>
      <c r="J19" s="33">
        <v>1579755653</v>
      </c>
      <c r="K19" s="33">
        <v>1598896913.03</v>
      </c>
      <c r="L19" s="33">
        <v>1617144329.4099998</v>
      </c>
      <c r="M19" s="33">
        <v>1638455306.5799999</v>
      </c>
      <c r="N19" s="33">
        <v>1658137316.7599998</v>
      </c>
      <c r="O19" s="33">
        <v>1678128397.0599999</v>
      </c>
      <c r="P19" s="69">
        <v>0.15545166810851452</v>
      </c>
    </row>
    <row r="20" spans="2:16" x14ac:dyDescent="0.25">
      <c r="B20" s="106"/>
      <c r="C20" s="64">
        <v>2018</v>
      </c>
      <c r="D20" s="33">
        <v>1698056361.75</v>
      </c>
      <c r="E20" s="33">
        <v>1698056361.75</v>
      </c>
      <c r="F20" s="33">
        <v>1738003916.6600001</v>
      </c>
      <c r="G20" s="33">
        <v>1758368220.3999999</v>
      </c>
      <c r="H20" s="33">
        <v>1778940079.7399998</v>
      </c>
      <c r="I20" s="33">
        <v>1798760610.53</v>
      </c>
      <c r="J20" s="33">
        <v>1819279868.2</v>
      </c>
      <c r="K20" s="33">
        <v>1839686019.0599999</v>
      </c>
      <c r="L20" s="33">
        <v>1860280541.4300003</v>
      </c>
      <c r="M20" s="33">
        <v>1880870222.3599999</v>
      </c>
      <c r="N20" s="33">
        <v>1881222249.51</v>
      </c>
      <c r="O20" s="33">
        <v>1937613473.1099997</v>
      </c>
      <c r="P20" s="69">
        <v>0.154627665263638</v>
      </c>
    </row>
    <row r="21" spans="2:16" x14ac:dyDescent="0.25">
      <c r="B21" s="106"/>
      <c r="C21" s="51">
        <v>2019</v>
      </c>
      <c r="D21" s="33">
        <f>+'Pat P'!D21+'Pat PS'!D21</f>
        <v>1953591895.0499997</v>
      </c>
      <c r="E21" s="33">
        <f>+'Pat P'!E21+'Pat PS'!E21</f>
        <v>1974441369.4799998</v>
      </c>
      <c r="F21" s="33">
        <f>+'Pat P'!F21+'Pat PS'!F21</f>
        <v>2000841089.6799998</v>
      </c>
      <c r="G21" s="33">
        <f>+'Pat P'!G21+'Pat PS'!G21</f>
        <v>2016747639.28</v>
      </c>
      <c r="H21" s="33">
        <f>+'Pat P'!H21+'Pat PS'!H21</f>
        <v>2038378035.6600001</v>
      </c>
      <c r="I21" s="33">
        <f>+'Pat P'!I21+'Pat PS'!I21</f>
        <v>2059936256.9300001</v>
      </c>
      <c r="J21" s="33">
        <f>+'Pat P'!J21+'Pat PS'!J21</f>
        <v>2081891619.3899999</v>
      </c>
      <c r="K21" s="33">
        <f>+'Pat P'!K21+'Pat PS'!K21</f>
        <v>2103827959.6300001</v>
      </c>
      <c r="L21" s="33">
        <f>+'Pat P'!L21+'Pat PS'!L21</f>
        <v>2125860654.0599999</v>
      </c>
      <c r="M21" s="33">
        <f>+'Pat P'!M21+'Pat PS'!M21</f>
        <v>2148058667.79</v>
      </c>
      <c r="N21" s="33">
        <f>+'Pat P'!N21+'Pat PS'!N21</f>
        <v>2170554376.1900001</v>
      </c>
      <c r="O21" s="33">
        <f>+'Pat P'!O21+'Pat PS'!O21</f>
        <v>2238704227.2599998</v>
      </c>
      <c r="P21" s="69">
        <f>O21/O20-1</f>
        <v>0.15539257872042422</v>
      </c>
    </row>
    <row r="22" spans="2:16" x14ac:dyDescent="0.25">
      <c r="B22" s="107"/>
      <c r="C22" s="51">
        <v>2020</v>
      </c>
      <c r="D22" s="33">
        <f>+'Pat P'!D22+'Pat PS'!D22</f>
        <v>2238884536.0599999</v>
      </c>
      <c r="E22" s="33">
        <f>+'Pat P'!E22+'Pat PS'!E22</f>
        <v>2278645869.6900001</v>
      </c>
      <c r="F22" s="33">
        <f>+'Pat P'!F22+'Pat PS'!F22</f>
        <v>2308005239.46</v>
      </c>
      <c r="G22" s="33">
        <f>+'Pat P'!G22+'Pat PS'!G22</f>
        <v>2308361994.8000002</v>
      </c>
      <c r="H22" s="33">
        <f>+'Pat P'!H22+'Pat PS'!H22</f>
        <v>2308361994.8000002</v>
      </c>
      <c r="I22" s="33">
        <f>+'Pat P'!I22+'Pat PS'!I22</f>
        <v>2308367818.8899999</v>
      </c>
      <c r="J22" s="33">
        <f>+'Pat P'!J22+'Pat PS'!J22</f>
        <v>2395394982.1700001</v>
      </c>
      <c r="K22" s="33">
        <f>+'Pat P'!K22+'Pat PS'!K22</f>
        <v>2423824676.9099998</v>
      </c>
      <c r="L22" s="33">
        <f>+'Pat P'!L22+'Pat PS'!L22</f>
        <v>2441646968.882</v>
      </c>
      <c r="M22" s="33">
        <f>+'Pat P'!M22+'Pat PS'!M22</f>
        <v>2471080087.29</v>
      </c>
      <c r="N22" s="33">
        <f>+'Pat P'!N22+'Pat PS'!N22</f>
        <v>2496270837.5300002</v>
      </c>
      <c r="O22" s="33">
        <f>+'Pat P'!O22+'Pat PS'!O22</f>
        <v>2571993272.1799998</v>
      </c>
      <c r="P22" s="69">
        <f>O22/O21-1</f>
        <v>0.14887587241835876</v>
      </c>
    </row>
    <row r="23" spans="2:16" x14ac:dyDescent="0.25">
      <c r="B23" s="13"/>
      <c r="C23" s="14"/>
      <c r="D23" s="15"/>
      <c r="E23" s="15"/>
      <c r="F23" s="15"/>
      <c r="G23" s="15"/>
      <c r="H23" s="15"/>
      <c r="I23" s="15"/>
      <c r="J23" s="15"/>
      <c r="K23" s="15"/>
      <c r="L23" s="15"/>
      <c r="M23" s="15"/>
      <c r="N23" s="15"/>
      <c r="O23" s="58"/>
    </row>
    <row r="24" spans="2:16" x14ac:dyDescent="0.25">
      <c r="B24" s="16" t="s">
        <v>29</v>
      </c>
      <c r="C24" s="14"/>
      <c r="D24" s="14"/>
      <c r="E24" s="14"/>
      <c r="F24" s="14"/>
      <c r="G24" s="14"/>
      <c r="H24" s="14"/>
      <c r="I24" s="14"/>
      <c r="J24" s="14"/>
      <c r="K24" s="14"/>
      <c r="L24" s="14"/>
      <c r="M24" s="14"/>
      <c r="N24" s="14"/>
      <c r="O24" s="14"/>
    </row>
    <row r="25" spans="2:16" ht="28.5" customHeight="1" x14ac:dyDescent="0.25">
      <c r="B25" s="104" t="s">
        <v>53</v>
      </c>
      <c r="C25" s="104"/>
      <c r="D25" s="104"/>
      <c r="E25" s="104"/>
      <c r="F25" s="104"/>
      <c r="G25" s="104"/>
      <c r="H25" s="104"/>
      <c r="I25" s="104"/>
      <c r="J25" s="104"/>
      <c r="K25" s="104"/>
      <c r="L25" s="104"/>
      <c r="M25" s="104"/>
      <c r="N25" s="104"/>
      <c r="O25" s="104"/>
      <c r="P25" s="104"/>
    </row>
    <row r="26" spans="2:16" x14ac:dyDescent="0.25">
      <c r="B26" s="101" t="s">
        <v>20</v>
      </c>
      <c r="C26" s="101"/>
      <c r="D26" s="101"/>
      <c r="E26" s="101"/>
      <c r="F26" s="101"/>
      <c r="G26" s="101"/>
      <c r="H26" s="101"/>
      <c r="I26" s="101"/>
      <c r="J26" s="101"/>
      <c r="K26" s="101"/>
      <c r="L26" s="101"/>
      <c r="M26" s="101"/>
      <c r="N26" s="101"/>
      <c r="O26" s="101"/>
      <c r="P26" s="101"/>
    </row>
    <row r="27" spans="2:16" ht="27.6" customHeight="1" x14ac:dyDescent="0.25">
      <c r="B27" s="101" t="s">
        <v>27</v>
      </c>
      <c r="C27" s="101"/>
      <c r="D27" s="101"/>
      <c r="E27" s="101"/>
      <c r="F27" s="101"/>
      <c r="G27" s="101"/>
      <c r="H27" s="101"/>
      <c r="I27" s="101"/>
      <c r="J27" s="101"/>
      <c r="K27" s="101"/>
      <c r="L27" s="101"/>
      <c r="M27" s="101"/>
      <c r="N27" s="101"/>
      <c r="O27" s="101"/>
      <c r="P27" s="101"/>
    </row>
    <row r="28" spans="2:16" x14ac:dyDescent="0.25">
      <c r="B28" s="48" t="s">
        <v>42</v>
      </c>
      <c r="C28" s="47"/>
      <c r="D28" s="47"/>
      <c r="E28" s="47"/>
      <c r="F28" s="47"/>
      <c r="G28" s="47"/>
      <c r="H28" s="47"/>
      <c r="I28" s="47"/>
      <c r="J28" s="47"/>
      <c r="K28" s="47"/>
      <c r="L28" s="47"/>
      <c r="M28" s="47"/>
      <c r="N28" s="47"/>
      <c r="O28" s="47"/>
      <c r="P28" s="47"/>
    </row>
    <row r="29" spans="2:16" x14ac:dyDescent="0.25">
      <c r="B29" s="101" t="s">
        <v>52</v>
      </c>
      <c r="C29" s="101"/>
      <c r="D29" s="101"/>
      <c r="E29" s="101"/>
      <c r="F29" s="101"/>
      <c r="G29" s="101"/>
      <c r="H29" s="101"/>
      <c r="I29" s="101"/>
      <c r="J29" s="101"/>
      <c r="K29" s="101"/>
      <c r="L29" s="101"/>
      <c r="M29" s="101"/>
      <c r="N29" s="101"/>
      <c r="O29" s="101"/>
      <c r="P29" s="101"/>
    </row>
    <row r="30" spans="2:16" x14ac:dyDescent="0.25">
      <c r="B30" s="101" t="s">
        <v>56</v>
      </c>
      <c r="C30" s="101"/>
      <c r="D30" s="101"/>
      <c r="E30" s="101"/>
      <c r="F30" s="101"/>
      <c r="G30" s="101"/>
      <c r="H30" s="101"/>
      <c r="I30" s="101"/>
      <c r="J30" s="101"/>
      <c r="K30" s="101"/>
      <c r="L30" s="101"/>
      <c r="M30" s="101"/>
      <c r="N30" s="101"/>
      <c r="O30" s="101"/>
      <c r="P30" s="101"/>
    </row>
    <row r="31" spans="2:16" x14ac:dyDescent="0.25">
      <c r="B31" s="48"/>
      <c r="C31" s="65"/>
      <c r="D31" s="65"/>
      <c r="E31" s="65"/>
      <c r="F31" s="65"/>
      <c r="G31" s="65"/>
      <c r="H31" s="65"/>
      <c r="I31" s="65"/>
      <c r="J31" s="65"/>
      <c r="K31" s="65"/>
      <c r="L31" s="65"/>
      <c r="M31" s="65"/>
      <c r="N31" s="65"/>
      <c r="O31" s="65"/>
      <c r="P31" s="65"/>
    </row>
    <row r="32" spans="2:16" x14ac:dyDescent="0.25">
      <c r="B32" s="41" t="s">
        <v>40</v>
      </c>
      <c r="C32" s="32"/>
      <c r="D32" s="14"/>
      <c r="E32" s="14"/>
      <c r="F32" s="14"/>
      <c r="G32" s="14"/>
      <c r="H32" s="14"/>
      <c r="I32" s="14"/>
      <c r="J32" s="14"/>
      <c r="K32" s="14"/>
      <c r="L32" s="14"/>
      <c r="M32" s="14"/>
      <c r="N32" s="14"/>
      <c r="O32" s="14"/>
    </row>
    <row r="33" spans="2:15" x14ac:dyDescent="0.25">
      <c r="B33" s="13"/>
      <c r="C33" s="14"/>
      <c r="D33" s="14"/>
      <c r="E33" s="14"/>
      <c r="F33" s="14"/>
      <c r="G33" s="14"/>
      <c r="H33" s="14"/>
      <c r="I33" s="14"/>
      <c r="J33" s="14"/>
      <c r="K33" s="14"/>
      <c r="L33" s="14"/>
      <c r="M33" s="14"/>
      <c r="N33" s="14"/>
      <c r="O33" s="14"/>
    </row>
    <row r="34" spans="2:15" x14ac:dyDescent="0.25">
      <c r="B34" s="13"/>
      <c r="C34" s="14"/>
      <c r="D34" s="14"/>
      <c r="E34" s="14"/>
      <c r="F34" s="14"/>
      <c r="G34" s="14"/>
      <c r="H34" s="14"/>
      <c r="I34" s="14"/>
      <c r="J34" s="14"/>
      <c r="K34" s="14"/>
      <c r="L34" s="14"/>
      <c r="M34" s="14"/>
      <c r="N34" s="14"/>
      <c r="O34" s="14"/>
    </row>
    <row r="35" spans="2:15" x14ac:dyDescent="0.25">
      <c r="B35" s="13"/>
      <c r="C35" s="14"/>
      <c r="D35" s="14"/>
      <c r="E35" s="14"/>
      <c r="F35" s="14"/>
      <c r="G35" s="14"/>
      <c r="H35" s="14"/>
      <c r="I35" s="14"/>
      <c r="J35" s="14"/>
      <c r="K35" s="14"/>
      <c r="L35" s="14"/>
      <c r="M35" s="14"/>
      <c r="N35" s="14"/>
      <c r="O35" s="14"/>
    </row>
    <row r="36" spans="2:15" x14ac:dyDescent="0.25">
      <c r="B36" s="13"/>
      <c r="C36" s="14"/>
      <c r="D36" s="14"/>
      <c r="E36" s="14"/>
      <c r="F36" s="14"/>
      <c r="G36" s="14"/>
      <c r="H36" s="14"/>
      <c r="I36" s="14"/>
      <c r="J36" s="14"/>
      <c r="K36" s="14"/>
      <c r="L36" s="14"/>
      <c r="M36" s="14"/>
      <c r="N36" s="14"/>
      <c r="O36" s="14"/>
    </row>
    <row r="37" spans="2:15" x14ac:dyDescent="0.25">
      <c r="E37" s="14"/>
    </row>
    <row r="38" spans="2:15" x14ac:dyDescent="0.25">
      <c r="E38" s="14"/>
    </row>
  </sheetData>
  <mergeCells count="13">
    <mergeCell ref="B30:P30"/>
    <mergeCell ref="F3:M3"/>
    <mergeCell ref="F4:M4"/>
    <mergeCell ref="F5:M5"/>
    <mergeCell ref="F6:M6"/>
    <mergeCell ref="D7:E7"/>
    <mergeCell ref="B29:P29"/>
    <mergeCell ref="P9:P10"/>
    <mergeCell ref="B26:P26"/>
    <mergeCell ref="B27:P27"/>
    <mergeCell ref="D9:O9"/>
    <mergeCell ref="B25:P25"/>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P32"/>
  <sheetViews>
    <sheetView showGridLines="0" zoomScale="80" zoomScaleNormal="80" workbookViewId="0">
      <selection activeCell="P23" sqref="P23"/>
    </sheetView>
  </sheetViews>
  <sheetFormatPr baseColWidth="10" defaultRowHeight="15" x14ac:dyDescent="0.25"/>
  <cols>
    <col min="1" max="2" width="5.140625" customWidth="1"/>
    <col min="3" max="3" width="5.5703125" bestFit="1" customWidth="1"/>
    <col min="4" max="15" width="16.7109375" customWidth="1"/>
    <col min="16" max="16" width="13" customWidth="1"/>
  </cols>
  <sheetData>
    <row r="1" spans="2:16" ht="4.5" customHeight="1" x14ac:dyDescent="0.25"/>
    <row r="3" spans="2:16" ht="18.75" x14ac:dyDescent="0.25">
      <c r="B3" s="7"/>
      <c r="C3" s="7"/>
      <c r="E3" s="8"/>
      <c r="F3" s="97" t="s">
        <v>12</v>
      </c>
      <c r="G3" s="97"/>
      <c r="H3" s="97"/>
      <c r="I3" s="97"/>
      <c r="J3" s="97"/>
      <c r="K3" s="97"/>
      <c r="L3" s="97"/>
      <c r="M3" s="97"/>
      <c r="N3" s="7"/>
      <c r="O3" s="7"/>
      <c r="P3" s="7"/>
    </row>
    <row r="4" spans="2:16" ht="15.75" x14ac:dyDescent="0.25">
      <c r="B4" s="8"/>
      <c r="C4" s="8"/>
      <c r="E4" s="29"/>
      <c r="F4" s="98" t="s">
        <v>23</v>
      </c>
      <c r="G4" s="98"/>
      <c r="H4" s="98"/>
      <c r="I4" s="98"/>
      <c r="J4" s="98"/>
      <c r="K4" s="98"/>
      <c r="L4" s="98"/>
      <c r="M4" s="98"/>
      <c r="N4" s="8"/>
      <c r="O4" s="8"/>
      <c r="P4" s="8"/>
    </row>
    <row r="5" spans="2:16" x14ac:dyDescent="0.25">
      <c r="B5" s="9"/>
      <c r="C5" s="9"/>
      <c r="E5" s="29"/>
      <c r="F5" s="98" t="s">
        <v>69</v>
      </c>
      <c r="G5" s="98"/>
      <c r="H5" s="98"/>
      <c r="I5" s="98"/>
      <c r="J5" s="98"/>
      <c r="K5" s="98"/>
      <c r="L5" s="98"/>
      <c r="M5" s="98"/>
      <c r="N5" s="9"/>
      <c r="O5" s="9"/>
      <c r="P5" s="9"/>
    </row>
    <row r="6" spans="2:16" x14ac:dyDescent="0.25">
      <c r="E6" s="30"/>
      <c r="F6" s="99" t="s">
        <v>24</v>
      </c>
      <c r="G6" s="99"/>
      <c r="H6" s="99"/>
      <c r="I6" s="99"/>
      <c r="J6" s="99"/>
      <c r="K6" s="99"/>
      <c r="L6" s="99"/>
      <c r="M6" s="99"/>
    </row>
    <row r="7" spans="2:16" x14ac:dyDescent="0.25">
      <c r="D7" s="102" t="s">
        <v>15</v>
      </c>
      <c r="E7" s="102"/>
      <c r="F7" s="22"/>
      <c r="G7" s="22"/>
      <c r="H7" s="22"/>
      <c r="I7" s="22"/>
      <c r="J7" s="22"/>
      <c r="K7" s="22"/>
    </row>
    <row r="9" spans="2:16" x14ac:dyDescent="0.25">
      <c r="B9" s="1"/>
      <c r="C9" s="1"/>
      <c r="D9" s="103" t="s">
        <v>19</v>
      </c>
      <c r="E9" s="103"/>
      <c r="F9" s="103"/>
      <c r="G9" s="103"/>
      <c r="H9" s="103"/>
      <c r="I9" s="103"/>
      <c r="J9" s="103"/>
      <c r="K9" s="103"/>
      <c r="L9" s="103"/>
      <c r="M9" s="103"/>
      <c r="N9" s="103"/>
      <c r="O9" s="103"/>
      <c r="P9" s="100" t="s">
        <v>25</v>
      </c>
    </row>
    <row r="10" spans="2:16"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0"/>
    </row>
    <row r="11" spans="2:16" ht="15" customHeight="1" x14ac:dyDescent="0.25">
      <c r="B11" s="105" t="s">
        <v>18</v>
      </c>
      <c r="C11" s="51">
        <v>2009</v>
      </c>
      <c r="D11" s="33"/>
      <c r="E11" s="33"/>
      <c r="F11" s="33"/>
      <c r="G11" s="33"/>
      <c r="H11" s="33"/>
      <c r="I11" s="33"/>
      <c r="J11" s="33"/>
      <c r="K11" s="33"/>
      <c r="L11" s="33"/>
      <c r="M11" s="33">
        <v>59241346.68</v>
      </c>
      <c r="N11" s="33">
        <v>9382088.9399999995</v>
      </c>
      <c r="O11" s="33">
        <v>7403166.7599999998</v>
      </c>
      <c r="P11" s="31"/>
    </row>
    <row r="12" spans="2:16" x14ac:dyDescent="0.25">
      <c r="B12" s="106"/>
      <c r="C12" s="51">
        <v>2010</v>
      </c>
      <c r="D12" s="34">
        <v>7473759.5099999998</v>
      </c>
      <c r="E12" s="34">
        <v>7265750.1000000006</v>
      </c>
      <c r="F12" s="34">
        <v>7262612.3900000006</v>
      </c>
      <c r="G12" s="34">
        <v>7475676.9499999993</v>
      </c>
      <c r="H12" s="34">
        <v>7464624.4899999993</v>
      </c>
      <c r="I12" s="34">
        <v>7577896.580000001</v>
      </c>
      <c r="J12" s="34">
        <v>7659223.9800000004</v>
      </c>
      <c r="K12" s="34">
        <v>7679417.9200000009</v>
      </c>
      <c r="L12" s="34">
        <v>7768019.8899999997</v>
      </c>
      <c r="M12" s="34">
        <v>7831874.6399999997</v>
      </c>
      <c r="N12" s="34">
        <v>7857061.9800000004</v>
      </c>
      <c r="O12" s="34">
        <v>7906080.2399999993</v>
      </c>
      <c r="P12" s="35">
        <v>6.7932210134356005E-2</v>
      </c>
    </row>
    <row r="13" spans="2:16" x14ac:dyDescent="0.25">
      <c r="B13" s="106"/>
      <c r="C13" s="51">
        <v>2011</v>
      </c>
      <c r="D13" s="34">
        <v>8324356.8399999999</v>
      </c>
      <c r="E13" s="34">
        <v>15573732.52</v>
      </c>
      <c r="F13" s="34">
        <v>8366127.6600000001</v>
      </c>
      <c r="G13" s="34">
        <v>8588554.7999999989</v>
      </c>
      <c r="H13" s="34">
        <v>8831126.9900000002</v>
      </c>
      <c r="I13" s="34">
        <v>8912365.2300000004</v>
      </c>
      <c r="J13" s="34">
        <v>9057197.5300000012</v>
      </c>
      <c r="K13" s="34">
        <v>9566640.6399999987</v>
      </c>
      <c r="L13" s="34">
        <v>9305864.8000000007</v>
      </c>
      <c r="M13" s="34">
        <v>9443997.0999999996</v>
      </c>
      <c r="N13" s="34">
        <v>9480965.4299999997</v>
      </c>
      <c r="O13" s="34">
        <v>9537458.0000000019</v>
      </c>
      <c r="P13" s="35">
        <v>0.20634470059464</v>
      </c>
    </row>
    <row r="14" spans="2:16" x14ac:dyDescent="0.25">
      <c r="B14" s="106"/>
      <c r="C14" s="51">
        <v>2012</v>
      </c>
      <c r="D14" s="34">
        <v>9998801.9299999997</v>
      </c>
      <c r="E14" s="34">
        <v>10250463.99</v>
      </c>
      <c r="F14" s="34">
        <v>16723242.32</v>
      </c>
      <c r="G14" s="34">
        <v>12212648.340000002</v>
      </c>
      <c r="H14" s="34">
        <v>11884486.85</v>
      </c>
      <c r="I14" s="34">
        <v>11016829.49</v>
      </c>
      <c r="J14" s="34">
        <v>10959216.77</v>
      </c>
      <c r="K14" s="34">
        <v>10892131.65</v>
      </c>
      <c r="L14" s="34">
        <v>10928230.189999999</v>
      </c>
      <c r="M14" s="34">
        <v>11029526.059999999</v>
      </c>
      <c r="N14" s="34">
        <v>11019951.549999999</v>
      </c>
      <c r="O14" s="34">
        <v>11192581.819999998</v>
      </c>
      <c r="P14" s="35">
        <v>0.17353930365931847</v>
      </c>
    </row>
    <row r="15" spans="2:16" x14ac:dyDescent="0.25">
      <c r="B15" s="106"/>
      <c r="C15" s="51">
        <v>2013</v>
      </c>
      <c r="D15" s="34">
        <v>11673164.35</v>
      </c>
      <c r="E15" s="34">
        <v>11747881.770000001</v>
      </c>
      <c r="F15" s="34">
        <v>11681737.219999999</v>
      </c>
      <c r="G15" s="34">
        <v>11756489.779999999</v>
      </c>
      <c r="H15" s="34">
        <v>11825958.109999999</v>
      </c>
      <c r="I15" s="34">
        <v>11877476.42</v>
      </c>
      <c r="J15" s="34">
        <v>11943820.399999999</v>
      </c>
      <c r="K15" s="34">
        <v>11992055.610000001</v>
      </c>
      <c r="L15" s="34">
        <v>12081106.35</v>
      </c>
      <c r="M15" s="34">
        <v>12190899.290000001</v>
      </c>
      <c r="N15" s="34">
        <v>12188003.630000001</v>
      </c>
      <c r="O15" s="34">
        <v>12383211.169999998</v>
      </c>
      <c r="P15" s="35">
        <v>0.10637664920818057</v>
      </c>
    </row>
    <row r="16" spans="2:16" x14ac:dyDescent="0.25">
      <c r="B16" s="106"/>
      <c r="C16" s="51">
        <v>2014</v>
      </c>
      <c r="D16" s="34">
        <v>12254843.260000002</v>
      </c>
      <c r="E16" s="34">
        <v>14160871.809999999</v>
      </c>
      <c r="F16" s="34">
        <v>13062562.860000001</v>
      </c>
      <c r="G16" s="34">
        <v>13133416.549999997</v>
      </c>
      <c r="H16" s="34">
        <v>13208934.879999999</v>
      </c>
      <c r="I16" s="34">
        <v>13236275.279999999</v>
      </c>
      <c r="J16" s="34">
        <v>13313195.460000001</v>
      </c>
      <c r="K16" s="34">
        <v>13527098.219999999</v>
      </c>
      <c r="L16" s="34">
        <v>13698430.289999999</v>
      </c>
      <c r="M16" s="34">
        <v>13662587.6</v>
      </c>
      <c r="N16" s="34">
        <v>13845874.449999999</v>
      </c>
      <c r="O16" s="34">
        <v>13996217.85</v>
      </c>
      <c r="P16" s="35">
        <v>0.13025754449764437</v>
      </c>
    </row>
    <row r="17" spans="2:16" x14ac:dyDescent="0.25">
      <c r="B17" s="106"/>
      <c r="C17" s="51">
        <v>2015</v>
      </c>
      <c r="D17" s="34">
        <v>14444241.52</v>
      </c>
      <c r="E17" s="34">
        <v>14380341.039999999</v>
      </c>
      <c r="F17" s="34">
        <v>14279601.84</v>
      </c>
      <c r="G17" s="34">
        <v>14167201.789999999</v>
      </c>
      <c r="H17" s="34">
        <v>14222098.869999997</v>
      </c>
      <c r="I17" s="34">
        <v>13885729.82</v>
      </c>
      <c r="J17" s="34">
        <v>13719376.75</v>
      </c>
      <c r="K17" s="34">
        <v>13559247.140000001</v>
      </c>
      <c r="L17" s="34">
        <v>13044313.73</v>
      </c>
      <c r="M17" s="34">
        <v>13231096.180000002</v>
      </c>
      <c r="N17" s="34">
        <v>13174554.289999999</v>
      </c>
      <c r="O17" s="34">
        <v>12901674.98</v>
      </c>
      <c r="P17" s="35">
        <v>-7.8202760326426257E-2</v>
      </c>
    </row>
    <row r="18" spans="2:16" x14ac:dyDescent="0.25">
      <c r="B18" s="106"/>
      <c r="C18" s="51">
        <v>2016</v>
      </c>
      <c r="D18" s="34">
        <v>12929916.869999999</v>
      </c>
      <c r="E18" s="34">
        <v>13053588.389999999</v>
      </c>
      <c r="F18" s="34">
        <v>13261705.439999999</v>
      </c>
      <c r="G18" s="34">
        <v>13206441.25</v>
      </c>
      <c r="H18" s="34">
        <v>13542486.359999999</v>
      </c>
      <c r="I18" s="34">
        <v>13484461.33</v>
      </c>
      <c r="J18" s="34">
        <v>13511507.960000001</v>
      </c>
      <c r="K18" s="34">
        <v>13251430.319999998</v>
      </c>
      <c r="L18" s="34">
        <v>13412148.389999999</v>
      </c>
      <c r="M18" s="34">
        <v>13628511.969999999</v>
      </c>
      <c r="N18" s="34">
        <v>13892472.189999999</v>
      </c>
      <c r="O18" s="34">
        <v>13854429.909999996</v>
      </c>
      <c r="P18" s="35">
        <v>7.3847382721774046E-2</v>
      </c>
    </row>
    <row r="19" spans="2:16" x14ac:dyDescent="0.25">
      <c r="B19" s="106"/>
      <c r="C19" s="52">
        <v>2017</v>
      </c>
      <c r="D19" s="34">
        <v>14275997.919999998</v>
      </c>
      <c r="E19" s="34">
        <v>14536823.029999997</v>
      </c>
      <c r="F19" s="34">
        <v>14513099.82</v>
      </c>
      <c r="G19" s="34">
        <v>14615050.1</v>
      </c>
      <c r="H19" s="34">
        <v>14811877.909999998</v>
      </c>
      <c r="I19" s="34">
        <v>14567993.700000001</v>
      </c>
      <c r="J19" s="34">
        <v>14663673.34</v>
      </c>
      <c r="K19" s="34">
        <v>14653823.960000001</v>
      </c>
      <c r="L19" s="34">
        <v>14554885.210000001</v>
      </c>
      <c r="M19" s="34">
        <v>14479077.790000001</v>
      </c>
      <c r="N19" s="34">
        <v>14472091.409999998</v>
      </c>
      <c r="O19" s="34">
        <v>14613746.709999997</v>
      </c>
      <c r="P19" s="35">
        <v>5.4806787787921397E-2</v>
      </c>
    </row>
    <row r="20" spans="2:16" x14ac:dyDescent="0.25">
      <c r="B20" s="106"/>
      <c r="C20" s="52">
        <v>2018</v>
      </c>
      <c r="D20" s="34">
        <v>15079216.690000001</v>
      </c>
      <c r="E20" s="34">
        <v>15210294.780000001</v>
      </c>
      <c r="F20" s="34">
        <v>15169648.270000001</v>
      </c>
      <c r="G20" s="34">
        <v>15439671.810000004</v>
      </c>
      <c r="H20" s="34">
        <v>15476317.09</v>
      </c>
      <c r="I20" s="34">
        <v>15203910.300000003</v>
      </c>
      <c r="J20" s="34">
        <v>15180423.030000001</v>
      </c>
      <c r="K20" s="34">
        <v>15258292.809999999</v>
      </c>
      <c r="L20" s="34">
        <v>15329290.569999998</v>
      </c>
      <c r="M20" s="34">
        <v>15334423.310000001</v>
      </c>
      <c r="N20" s="34">
        <v>15121877.529999999</v>
      </c>
      <c r="O20" s="34">
        <f>15169039.05-123.24</f>
        <v>15168915.810000001</v>
      </c>
      <c r="P20" s="35">
        <v>3.7989511589119604E-2</v>
      </c>
    </row>
    <row r="21" spans="2:16" x14ac:dyDescent="0.25">
      <c r="B21" s="106"/>
      <c r="C21" s="52">
        <v>2019</v>
      </c>
      <c r="D21" s="34">
        <v>15517370.710000001</v>
      </c>
      <c r="E21" s="34">
        <v>15471346.130000003</v>
      </c>
      <c r="F21" s="34">
        <v>15489268.679999998</v>
      </c>
      <c r="G21" s="34">
        <v>15764178.470000003</v>
      </c>
      <c r="H21" s="34">
        <v>15979576.319999998</v>
      </c>
      <c r="I21" s="34">
        <v>15879165.009999998</v>
      </c>
      <c r="J21" s="34">
        <v>15932119.640000002</v>
      </c>
      <c r="K21" s="34">
        <v>15948069.730000002</v>
      </c>
      <c r="L21" s="34">
        <v>16190931.029999999</v>
      </c>
      <c r="M21" s="34">
        <v>16137512.139999999</v>
      </c>
      <c r="N21" s="34">
        <v>16122243.77</v>
      </c>
      <c r="O21" s="34">
        <v>16171365.83</v>
      </c>
      <c r="P21" s="35">
        <v>6.6085805508864448E-2</v>
      </c>
    </row>
    <row r="22" spans="2:16" x14ac:dyDescent="0.25">
      <c r="B22" s="107"/>
      <c r="C22" s="52">
        <v>2020</v>
      </c>
      <c r="D22" s="34">
        <v>16656675.449999999</v>
      </c>
      <c r="E22" s="34">
        <v>16823149.710000001</v>
      </c>
      <c r="F22" s="34">
        <v>16919184.620000001</v>
      </c>
      <c r="G22" s="34">
        <v>16924749.850000001</v>
      </c>
      <c r="H22" s="34">
        <v>16785811.48</v>
      </c>
      <c r="I22" s="34">
        <v>16713045.98</v>
      </c>
      <c r="J22" s="34">
        <v>16832704.719999999</v>
      </c>
      <c r="K22" s="34">
        <v>16959159.850000001</v>
      </c>
      <c r="L22" s="34">
        <v>17103711.390000001</v>
      </c>
      <c r="M22" s="34">
        <v>17371849.329999998</v>
      </c>
      <c r="N22" s="34">
        <v>17703782.710000001</v>
      </c>
      <c r="O22" s="34">
        <v>17898525.579999998</v>
      </c>
      <c r="P22" s="35">
        <f>O22/O21-1</f>
        <v>0.10680357912600624</v>
      </c>
    </row>
    <row r="23" spans="2:16" x14ac:dyDescent="0.25">
      <c r="B23" s="13"/>
      <c r="C23" s="14"/>
      <c r="D23" s="15"/>
      <c r="E23" s="42"/>
      <c r="F23" s="42"/>
      <c r="G23" s="42"/>
      <c r="H23" s="42"/>
      <c r="I23" s="42"/>
      <c r="J23" s="42"/>
      <c r="K23" s="42"/>
      <c r="L23" s="42"/>
      <c r="M23" s="42"/>
      <c r="N23" s="42"/>
      <c r="O23" s="57"/>
    </row>
    <row r="24" spans="2:16" x14ac:dyDescent="0.25">
      <c r="B24" s="16" t="s">
        <v>29</v>
      </c>
      <c r="C24" s="14"/>
      <c r="D24" s="14"/>
      <c r="E24" s="14"/>
      <c r="F24" s="14"/>
      <c r="G24" s="14"/>
      <c r="H24" s="14"/>
      <c r="I24" s="14"/>
      <c r="J24" s="14"/>
      <c r="K24" s="14"/>
      <c r="L24" s="14"/>
      <c r="M24" s="14"/>
      <c r="N24" s="14"/>
      <c r="O24" s="14"/>
    </row>
    <row r="25" spans="2:16" ht="27.6" customHeight="1" x14ac:dyDescent="0.25">
      <c r="B25" s="101" t="s">
        <v>26</v>
      </c>
      <c r="C25" s="101"/>
      <c r="D25" s="101"/>
      <c r="E25" s="101"/>
      <c r="F25" s="101"/>
      <c r="G25" s="101"/>
      <c r="H25" s="101"/>
      <c r="I25" s="101"/>
      <c r="J25" s="101"/>
      <c r="K25" s="101"/>
      <c r="L25" s="101"/>
      <c r="M25" s="101"/>
      <c r="N25" s="101"/>
      <c r="O25" s="101"/>
      <c r="P25" s="101"/>
    </row>
    <row r="26" spans="2:16" ht="27.6" customHeight="1" x14ac:dyDescent="0.25">
      <c r="B26" s="101" t="s">
        <v>21</v>
      </c>
      <c r="C26" s="101"/>
      <c r="D26" s="101"/>
      <c r="E26" s="101"/>
      <c r="F26" s="101"/>
      <c r="G26" s="101"/>
      <c r="H26" s="101"/>
      <c r="I26" s="101"/>
      <c r="J26" s="101"/>
      <c r="K26" s="101"/>
      <c r="L26" s="101"/>
      <c r="M26" s="101"/>
      <c r="N26" s="101"/>
      <c r="O26" s="101"/>
      <c r="P26" s="101"/>
    </row>
    <row r="27" spans="2:16" x14ac:dyDescent="0.25">
      <c r="B27" s="101" t="s">
        <v>41</v>
      </c>
      <c r="C27" s="101"/>
      <c r="D27" s="101"/>
      <c r="E27" s="101"/>
      <c r="F27" s="101"/>
      <c r="G27" s="101"/>
      <c r="H27" s="101"/>
      <c r="I27" s="101"/>
      <c r="J27" s="101"/>
      <c r="K27" s="101"/>
      <c r="L27" s="101"/>
      <c r="M27" s="101"/>
      <c r="N27" s="101"/>
      <c r="O27" s="101"/>
      <c r="P27" s="101"/>
    </row>
    <row r="28" spans="2:16" ht="6.75" customHeight="1" x14ac:dyDescent="0.25">
      <c r="B28" s="46"/>
      <c r="C28" s="46"/>
      <c r="D28" s="46"/>
      <c r="E28" s="46"/>
      <c r="F28" s="46"/>
      <c r="G28" s="46"/>
      <c r="H28" s="46"/>
      <c r="I28" s="46"/>
      <c r="J28" s="46"/>
      <c r="K28" s="46"/>
      <c r="L28" s="46"/>
      <c r="M28" s="46"/>
      <c r="N28" s="46"/>
      <c r="O28" s="46"/>
      <c r="P28" s="46"/>
    </row>
    <row r="29" spans="2:16" x14ac:dyDescent="0.25">
      <c r="B29" s="41" t="s">
        <v>64</v>
      </c>
      <c r="C29" s="32"/>
      <c r="D29" s="14"/>
      <c r="E29" s="14"/>
      <c r="F29" s="14"/>
      <c r="G29" s="14"/>
      <c r="H29" s="14"/>
      <c r="I29" s="14"/>
      <c r="J29" s="14"/>
      <c r="K29" s="14"/>
      <c r="L29" s="14"/>
      <c r="M29" s="14"/>
      <c r="N29" s="14"/>
      <c r="O29" s="14"/>
    </row>
    <row r="30" spans="2:16" x14ac:dyDescent="0.25">
      <c r="B30" s="13"/>
      <c r="C30" s="14"/>
      <c r="D30" s="14"/>
      <c r="E30" s="14"/>
      <c r="F30" s="14"/>
      <c r="G30" s="14"/>
      <c r="H30" s="14"/>
      <c r="I30" s="39"/>
      <c r="J30" s="14"/>
      <c r="K30" s="14"/>
      <c r="L30" s="14"/>
      <c r="M30" s="14"/>
      <c r="N30" s="14"/>
      <c r="O30" s="14"/>
    </row>
    <row r="31" spans="2:16" x14ac:dyDescent="0.25">
      <c r="B31" s="13"/>
      <c r="C31" s="14"/>
      <c r="D31" s="14"/>
      <c r="E31" s="14"/>
      <c r="F31" s="14"/>
      <c r="G31" s="14"/>
      <c r="H31" s="14"/>
      <c r="I31" s="14"/>
      <c r="J31" s="14"/>
      <c r="K31" s="14"/>
      <c r="L31" s="14"/>
      <c r="M31" s="14"/>
      <c r="N31" s="14"/>
      <c r="O31" s="14"/>
    </row>
    <row r="32" spans="2:16" x14ac:dyDescent="0.25">
      <c r="B32" s="13"/>
      <c r="C32" s="14"/>
      <c r="D32" s="14"/>
      <c r="E32" s="14"/>
      <c r="F32" s="14"/>
      <c r="G32" s="14"/>
      <c r="H32" s="14"/>
      <c r="I32" s="14"/>
      <c r="J32" s="14"/>
      <c r="K32" s="14"/>
      <c r="L32" s="14"/>
      <c r="M32" s="14"/>
      <c r="N32" s="14"/>
      <c r="O32" s="14"/>
    </row>
  </sheetData>
  <mergeCells count="11">
    <mergeCell ref="B27:P27"/>
    <mergeCell ref="F3:M3"/>
    <mergeCell ref="F4:M4"/>
    <mergeCell ref="F5:M5"/>
    <mergeCell ref="F6:M6"/>
    <mergeCell ref="D7:E7"/>
    <mergeCell ref="P9:P10"/>
    <mergeCell ref="B25:P25"/>
    <mergeCell ref="B26:P26"/>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Q32"/>
  <sheetViews>
    <sheetView showGridLines="0" topLeftCell="B1" zoomScale="80" zoomScaleNormal="80" workbookViewId="0">
      <selection activeCell="B26" sqref="B26:P26"/>
    </sheetView>
  </sheetViews>
  <sheetFormatPr baseColWidth="10" defaultRowHeight="15" x14ac:dyDescent="0.25"/>
  <cols>
    <col min="1" max="1" width="6.285156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97" t="s">
        <v>12</v>
      </c>
      <c r="G3" s="97"/>
      <c r="H3" s="97"/>
      <c r="I3" s="97"/>
      <c r="J3" s="97"/>
      <c r="K3" s="97"/>
      <c r="L3" s="97"/>
      <c r="M3" s="97"/>
      <c r="N3" s="7"/>
      <c r="O3" s="7"/>
      <c r="P3" s="7"/>
      <c r="Q3" s="2"/>
    </row>
    <row r="4" spans="2:17" ht="15.75" x14ac:dyDescent="0.25">
      <c r="B4" s="8"/>
      <c r="C4" s="8"/>
      <c r="E4" s="29"/>
      <c r="F4" s="98" t="s">
        <v>60</v>
      </c>
      <c r="G4" s="98"/>
      <c r="H4" s="98"/>
      <c r="I4" s="98"/>
      <c r="J4" s="98"/>
      <c r="K4" s="98"/>
      <c r="L4" s="98"/>
      <c r="M4" s="98"/>
      <c r="N4" s="8"/>
      <c r="O4" s="8"/>
      <c r="P4" s="8"/>
      <c r="Q4" s="21"/>
    </row>
    <row r="5" spans="2:17" x14ac:dyDescent="0.25">
      <c r="B5" s="9"/>
      <c r="C5" s="9"/>
      <c r="E5" s="29"/>
      <c r="F5" s="98" t="s">
        <v>69</v>
      </c>
      <c r="G5" s="98"/>
      <c r="H5" s="98"/>
      <c r="I5" s="98"/>
      <c r="J5" s="98"/>
      <c r="K5" s="98"/>
      <c r="L5" s="98"/>
      <c r="M5" s="98"/>
      <c r="N5" s="9"/>
      <c r="O5" s="9"/>
      <c r="P5" s="9"/>
      <c r="Q5" s="3"/>
    </row>
    <row r="6" spans="2:17" x14ac:dyDescent="0.25">
      <c r="E6" s="30"/>
      <c r="F6" s="99" t="s">
        <v>24</v>
      </c>
      <c r="G6" s="99"/>
      <c r="H6" s="99"/>
      <c r="I6" s="99"/>
      <c r="J6" s="99"/>
      <c r="K6" s="99"/>
      <c r="L6" s="99"/>
      <c r="M6" s="99"/>
    </row>
    <row r="7" spans="2:17" x14ac:dyDescent="0.25">
      <c r="D7" s="102" t="s">
        <v>15</v>
      </c>
      <c r="E7" s="102"/>
      <c r="F7" s="22"/>
      <c r="G7" s="22"/>
      <c r="H7" s="22"/>
      <c r="I7" s="22"/>
      <c r="J7" s="22"/>
      <c r="K7" s="22"/>
    </row>
    <row r="9" spans="2:17" x14ac:dyDescent="0.25">
      <c r="B9" s="1"/>
      <c r="C9" s="1"/>
      <c r="D9" s="103" t="s">
        <v>19</v>
      </c>
      <c r="E9" s="103"/>
      <c r="F9" s="103"/>
      <c r="G9" s="103"/>
      <c r="H9" s="103"/>
      <c r="I9" s="103"/>
      <c r="J9" s="103"/>
      <c r="K9" s="103"/>
      <c r="L9" s="103"/>
      <c r="M9" s="103"/>
      <c r="N9" s="103"/>
      <c r="O9" s="103"/>
      <c r="P9" s="100" t="s">
        <v>25</v>
      </c>
    </row>
    <row r="10" spans="2:17"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0"/>
    </row>
    <row r="11" spans="2:17" ht="15" customHeight="1" x14ac:dyDescent="0.25">
      <c r="B11" s="105" t="s">
        <v>18</v>
      </c>
      <c r="C11" s="23">
        <v>2009</v>
      </c>
      <c r="D11" s="33"/>
      <c r="E11" s="33"/>
      <c r="F11" s="33"/>
      <c r="G11" s="33"/>
      <c r="H11" s="33"/>
      <c r="I11" s="33"/>
      <c r="J11" s="33"/>
      <c r="K11" s="33"/>
      <c r="L11" s="33"/>
      <c r="M11" s="33">
        <v>3754168.2499999991</v>
      </c>
      <c r="N11" s="33">
        <v>1699869.42</v>
      </c>
      <c r="O11" s="33">
        <v>750295.42999999993</v>
      </c>
      <c r="P11" s="31"/>
    </row>
    <row r="12" spans="2:17" x14ac:dyDescent="0.25">
      <c r="B12" s="106"/>
      <c r="C12" s="23">
        <v>2010</v>
      </c>
      <c r="D12" s="34">
        <v>682629.09</v>
      </c>
      <c r="E12" s="34">
        <v>675603.55999999994</v>
      </c>
      <c r="F12" s="34">
        <v>809511.22</v>
      </c>
      <c r="G12" s="34">
        <v>749456.69</v>
      </c>
      <c r="H12" s="34">
        <v>711964.04999999993</v>
      </c>
      <c r="I12" s="34">
        <v>877179.54999999993</v>
      </c>
      <c r="J12" s="34">
        <v>837174.25</v>
      </c>
      <c r="K12" s="34">
        <v>838189.54</v>
      </c>
      <c r="L12" s="34">
        <v>853195.11</v>
      </c>
      <c r="M12" s="34">
        <v>859896.87000000011</v>
      </c>
      <c r="N12" s="34">
        <v>868673.90999999992</v>
      </c>
      <c r="O12" s="34">
        <v>881040.52999999991</v>
      </c>
      <c r="P12" s="35">
        <v>0.17425815854962612</v>
      </c>
    </row>
    <row r="13" spans="2:17" x14ac:dyDescent="0.25">
      <c r="B13" s="106"/>
      <c r="C13" s="23">
        <v>2011</v>
      </c>
      <c r="D13" s="34">
        <v>921840.60000000009</v>
      </c>
      <c r="E13" s="34">
        <v>1525961.33</v>
      </c>
      <c r="F13" s="34">
        <v>974955.90999999992</v>
      </c>
      <c r="G13" s="34">
        <v>1005920.42</v>
      </c>
      <c r="H13" s="34">
        <v>1034169.39</v>
      </c>
      <c r="I13" s="34">
        <v>1083056.2399999998</v>
      </c>
      <c r="J13" s="34">
        <v>1107555.79</v>
      </c>
      <c r="K13" s="34">
        <v>1125199.1700000002</v>
      </c>
      <c r="L13" s="34">
        <v>1148173.6200000001</v>
      </c>
      <c r="M13" s="34">
        <v>1166147.1100000001</v>
      </c>
      <c r="N13" s="34">
        <v>1179922.77</v>
      </c>
      <c r="O13" s="34">
        <v>1183582.53</v>
      </c>
      <c r="P13" s="35">
        <v>0.3433916939099273</v>
      </c>
    </row>
    <row r="14" spans="2:17" x14ac:dyDescent="0.25">
      <c r="B14" s="106"/>
      <c r="C14" s="23">
        <v>2012</v>
      </c>
      <c r="D14" s="34">
        <v>1230154.2</v>
      </c>
      <c r="E14" s="34">
        <v>1250470.4500000002</v>
      </c>
      <c r="F14" s="34">
        <v>1246011.5900000001</v>
      </c>
      <c r="G14" s="34">
        <v>1290895.28</v>
      </c>
      <c r="H14" s="34">
        <v>1338283.03</v>
      </c>
      <c r="I14" s="34">
        <v>1347893.49</v>
      </c>
      <c r="J14" s="34">
        <v>1356107.33</v>
      </c>
      <c r="K14" s="34">
        <v>1380990.95</v>
      </c>
      <c r="L14" s="34">
        <v>1393066.26</v>
      </c>
      <c r="M14" s="34">
        <v>1407110.04</v>
      </c>
      <c r="N14" s="34">
        <v>1421234.18</v>
      </c>
      <c r="O14" s="34">
        <v>1437456.25</v>
      </c>
      <c r="P14" s="35">
        <v>0.21449600138994951</v>
      </c>
    </row>
    <row r="15" spans="2:17" x14ac:dyDescent="0.25">
      <c r="B15" s="106"/>
      <c r="C15" s="23">
        <v>2013</v>
      </c>
      <c r="D15" s="34">
        <v>1484676.61</v>
      </c>
      <c r="E15" s="34">
        <v>1501487.06</v>
      </c>
      <c r="F15" s="34">
        <v>1522091.88</v>
      </c>
      <c r="G15" s="34">
        <v>1549247.1400000001</v>
      </c>
      <c r="H15" s="34">
        <v>1579651.3</v>
      </c>
      <c r="I15" s="34">
        <v>1610286.53</v>
      </c>
      <c r="J15" s="34">
        <v>1632169.74</v>
      </c>
      <c r="K15" s="34">
        <v>1651450.3</v>
      </c>
      <c r="L15" s="34">
        <v>1681275.75</v>
      </c>
      <c r="M15" s="34">
        <v>1872299</v>
      </c>
      <c r="N15" s="34">
        <v>1773795.8599999999</v>
      </c>
      <c r="O15" s="34">
        <v>1788922.71</v>
      </c>
      <c r="P15" s="35">
        <v>0.24450584843886558</v>
      </c>
    </row>
    <row r="16" spans="2:17" x14ac:dyDescent="0.25">
      <c r="B16" s="106"/>
      <c r="C16" s="23">
        <v>2014</v>
      </c>
      <c r="D16" s="34">
        <v>2458282.48</v>
      </c>
      <c r="E16" s="34">
        <v>2493436.2400000002</v>
      </c>
      <c r="F16" s="34">
        <v>2549375.9</v>
      </c>
      <c r="G16" s="34">
        <v>2494365.0699999998</v>
      </c>
      <c r="H16" s="34">
        <v>2635961.46</v>
      </c>
      <c r="I16" s="34">
        <v>2602483.92</v>
      </c>
      <c r="J16" s="34">
        <v>2920974.73</v>
      </c>
      <c r="K16" s="34">
        <v>2601968.36</v>
      </c>
      <c r="L16" s="34">
        <v>2733074.48</v>
      </c>
      <c r="M16" s="34">
        <v>2852882.16</v>
      </c>
      <c r="N16" s="34">
        <v>2768203.94</v>
      </c>
      <c r="O16" s="34">
        <v>2791539.23</v>
      </c>
      <c r="P16" s="35">
        <v>0.56045826596946724</v>
      </c>
    </row>
    <row r="17" spans="2:16" x14ac:dyDescent="0.25">
      <c r="B17" s="106"/>
      <c r="C17" s="23">
        <v>2015</v>
      </c>
      <c r="D17" s="34">
        <v>2860832.6</v>
      </c>
      <c r="E17" s="34">
        <v>2904337.97</v>
      </c>
      <c r="F17" s="34">
        <v>2934466.29</v>
      </c>
      <c r="G17" s="34">
        <v>2915117.08</v>
      </c>
      <c r="H17" s="34">
        <v>3014469.03</v>
      </c>
      <c r="I17" s="34">
        <v>2979175.9899999998</v>
      </c>
      <c r="J17" s="34">
        <v>3005096.8800000004</v>
      </c>
      <c r="K17" s="34">
        <v>3009645.58</v>
      </c>
      <c r="L17" s="34">
        <v>3023851.42</v>
      </c>
      <c r="M17" s="34">
        <v>2973596.8</v>
      </c>
      <c r="N17" s="34">
        <v>2977113</v>
      </c>
      <c r="O17" s="34">
        <v>2939298.92</v>
      </c>
      <c r="P17" s="35">
        <v>5.2931260435842065E-2</v>
      </c>
    </row>
    <row r="18" spans="2:16" x14ac:dyDescent="0.25">
      <c r="B18" s="106"/>
      <c r="C18" s="23">
        <v>2016</v>
      </c>
      <c r="D18" s="34">
        <v>2983763.46</v>
      </c>
      <c r="E18" s="34">
        <v>2905380.0200000005</v>
      </c>
      <c r="F18" s="34">
        <v>2912321.87</v>
      </c>
      <c r="G18" s="34">
        <v>2832201.78</v>
      </c>
      <c r="H18" s="34">
        <v>2911617.84</v>
      </c>
      <c r="I18" s="34">
        <v>3054842.07</v>
      </c>
      <c r="J18" s="34">
        <v>2996280.75</v>
      </c>
      <c r="K18" s="34">
        <v>3392930.2</v>
      </c>
      <c r="L18" s="34">
        <v>3437225.6899999995</v>
      </c>
      <c r="M18" s="34">
        <v>3659163.02</v>
      </c>
      <c r="N18" s="34">
        <v>3688863.59</v>
      </c>
      <c r="O18" s="34">
        <v>4146557.89</v>
      </c>
      <c r="P18" s="35">
        <v>0.41073024651742474</v>
      </c>
    </row>
    <row r="19" spans="2:16" x14ac:dyDescent="0.25">
      <c r="B19" s="106"/>
      <c r="C19" s="52">
        <v>2017</v>
      </c>
      <c r="D19" s="34">
        <v>3852251.2600000002</v>
      </c>
      <c r="E19" s="34">
        <v>4142218.61</v>
      </c>
      <c r="F19" s="34">
        <v>3887741.8499999996</v>
      </c>
      <c r="G19" s="34">
        <v>3954994.53</v>
      </c>
      <c r="H19" s="34">
        <v>4013638.91</v>
      </c>
      <c r="I19" s="34">
        <v>4539267.4700000007</v>
      </c>
      <c r="J19" s="34">
        <v>4423021.1899999995</v>
      </c>
      <c r="K19" s="34">
        <v>4309889.88</v>
      </c>
      <c r="L19" s="34">
        <v>4365742.54</v>
      </c>
      <c r="M19" s="34">
        <v>4404690.63</v>
      </c>
      <c r="N19" s="34">
        <v>4444250.28</v>
      </c>
      <c r="O19" s="34">
        <v>4903521.6500000004</v>
      </c>
      <c r="P19" s="35">
        <v>0.18255231931658877</v>
      </c>
    </row>
    <row r="20" spans="2:16" x14ac:dyDescent="0.25">
      <c r="B20" s="106"/>
      <c r="C20" s="52">
        <v>2018</v>
      </c>
      <c r="D20" s="34">
        <v>4783673.5100000007</v>
      </c>
      <c r="E20" s="34">
        <v>4743851.76</v>
      </c>
      <c r="F20" s="34">
        <v>4700534.57</v>
      </c>
      <c r="G20" s="34">
        <v>5062559.34</v>
      </c>
      <c r="H20" s="34">
        <v>4858665.63</v>
      </c>
      <c r="I20" s="34">
        <v>5120612.3900000006</v>
      </c>
      <c r="J20" s="34">
        <v>5165932.42</v>
      </c>
      <c r="K20" s="34">
        <v>5118644.8099999996</v>
      </c>
      <c r="L20" s="34">
        <v>5188916.66</v>
      </c>
      <c r="M20" s="34">
        <v>5191868.8499999996</v>
      </c>
      <c r="N20" s="34">
        <v>5255906.13</v>
      </c>
      <c r="O20" s="34">
        <f>5457729.4-19968.41</f>
        <v>5437760.9900000002</v>
      </c>
      <c r="P20" s="35">
        <v>0.10895013382881664</v>
      </c>
    </row>
    <row r="21" spans="2:16" x14ac:dyDescent="0.25">
      <c r="B21" s="106"/>
      <c r="C21" s="52">
        <v>2019</v>
      </c>
      <c r="D21" s="34">
        <v>5377975.4499999993</v>
      </c>
      <c r="E21" s="34">
        <v>5450190.3999999994</v>
      </c>
      <c r="F21" s="34">
        <v>5602599.3300000001</v>
      </c>
      <c r="G21" s="34">
        <v>5644832.1499999994</v>
      </c>
      <c r="H21" s="34">
        <v>5678946.3100000005</v>
      </c>
      <c r="I21" s="34">
        <v>6023242.8200000003</v>
      </c>
      <c r="J21" s="34">
        <v>5997745.1400000015</v>
      </c>
      <c r="K21" s="34">
        <v>5841763.3999999976</v>
      </c>
      <c r="L21" s="34">
        <v>5832024.8199999984</v>
      </c>
      <c r="M21" s="34">
        <v>6373464.6300000008</v>
      </c>
      <c r="N21" s="34">
        <v>6186465.4799999949</v>
      </c>
      <c r="O21" s="34">
        <v>6219057.7999999998</v>
      </c>
      <c r="P21" s="35">
        <v>0.143679873285494</v>
      </c>
    </row>
    <row r="22" spans="2:16" x14ac:dyDescent="0.25">
      <c r="B22" s="107"/>
      <c r="C22" s="52">
        <v>2020</v>
      </c>
      <c r="D22" s="34">
        <v>6276665.1600000001</v>
      </c>
      <c r="E22" s="34">
        <v>6386059.6299999999</v>
      </c>
      <c r="F22" s="34">
        <v>6410885</v>
      </c>
      <c r="G22" s="34">
        <v>6449088.3700000001</v>
      </c>
      <c r="H22" s="34">
        <v>6434220.8399999999</v>
      </c>
      <c r="I22" s="34">
        <v>6918891</v>
      </c>
      <c r="J22" s="34">
        <v>6705628.25</v>
      </c>
      <c r="K22" s="34">
        <v>5452326.4000000004</v>
      </c>
      <c r="L22" s="34">
        <v>5607130.6100000003</v>
      </c>
      <c r="M22" s="34">
        <v>6793339.6100000003</v>
      </c>
      <c r="N22" s="34">
        <v>7419181.3399999999</v>
      </c>
      <c r="O22" s="34">
        <v>7721574.4299999997</v>
      </c>
      <c r="P22" s="35">
        <f>O22/O21-1</f>
        <v>0.24159875632607886</v>
      </c>
    </row>
    <row r="23" spans="2:16" s="73" customFormat="1" x14ac:dyDescent="0.25">
      <c r="B23" s="70"/>
      <c r="C23" s="55"/>
      <c r="D23" s="71"/>
      <c r="E23" s="71"/>
      <c r="F23" s="71"/>
      <c r="G23" s="71"/>
      <c r="H23" s="71"/>
      <c r="I23" s="71"/>
      <c r="J23" s="71"/>
      <c r="K23" s="71"/>
      <c r="L23" s="71"/>
      <c r="M23" s="71"/>
      <c r="N23" s="71"/>
      <c r="O23" s="71"/>
      <c r="P23" s="72"/>
    </row>
    <row r="24" spans="2:16" x14ac:dyDescent="0.25">
      <c r="B24" s="16" t="s">
        <v>29</v>
      </c>
      <c r="C24" s="14"/>
      <c r="D24" s="14"/>
      <c r="E24" s="14"/>
      <c r="F24" s="14"/>
      <c r="G24" s="14"/>
      <c r="H24" s="45"/>
      <c r="I24" s="14"/>
      <c r="J24" s="14"/>
      <c r="K24" s="14"/>
      <c r="L24" s="14"/>
      <c r="M24" s="14"/>
      <c r="N24" s="14"/>
      <c r="O24" s="14"/>
    </row>
    <row r="25" spans="2:16" ht="27.6" customHeight="1" x14ac:dyDescent="0.25">
      <c r="B25" s="101" t="s">
        <v>26</v>
      </c>
      <c r="C25" s="101"/>
      <c r="D25" s="101"/>
      <c r="E25" s="101"/>
      <c r="F25" s="101"/>
      <c r="G25" s="101"/>
      <c r="H25" s="101"/>
      <c r="I25" s="101"/>
      <c r="J25" s="101"/>
      <c r="K25" s="101"/>
      <c r="L25" s="101"/>
      <c r="M25" s="101"/>
      <c r="N25" s="101"/>
      <c r="O25" s="101"/>
      <c r="P25" s="101"/>
    </row>
    <row r="26" spans="2:16" ht="27.6" customHeight="1" x14ac:dyDescent="0.25">
      <c r="B26" s="101" t="s">
        <v>21</v>
      </c>
      <c r="C26" s="101"/>
      <c r="D26" s="101"/>
      <c r="E26" s="101"/>
      <c r="F26" s="101"/>
      <c r="G26" s="101"/>
      <c r="H26" s="101"/>
      <c r="I26" s="101"/>
      <c r="J26" s="101"/>
      <c r="K26" s="101"/>
      <c r="L26" s="101"/>
      <c r="M26" s="101"/>
      <c r="N26" s="101"/>
      <c r="O26" s="101"/>
      <c r="P26" s="101"/>
    </row>
    <row r="27" spans="2:16" x14ac:dyDescent="0.25">
      <c r="B27" s="101" t="s">
        <v>41</v>
      </c>
      <c r="C27" s="101"/>
      <c r="D27" s="101"/>
      <c r="E27" s="101"/>
      <c r="F27" s="101"/>
      <c r="G27" s="101"/>
      <c r="H27" s="101"/>
      <c r="I27" s="101"/>
      <c r="J27" s="101"/>
      <c r="K27" s="101"/>
      <c r="L27" s="101"/>
      <c r="M27" s="101"/>
      <c r="N27" s="101"/>
      <c r="O27" s="101"/>
      <c r="P27" s="101"/>
    </row>
    <row r="28" spans="2:16" x14ac:dyDescent="0.25">
      <c r="B28" s="46"/>
      <c r="C28" s="46"/>
      <c r="D28" s="46"/>
      <c r="E28" s="46"/>
      <c r="F28" s="46"/>
      <c r="G28" s="46"/>
      <c r="H28" s="46"/>
      <c r="I28" s="46"/>
      <c r="J28" s="46"/>
      <c r="K28" s="46"/>
      <c r="L28" s="46"/>
      <c r="M28" s="46"/>
      <c r="N28" s="46"/>
      <c r="O28" s="46"/>
      <c r="P28" s="46"/>
    </row>
    <row r="29" spans="2:16" x14ac:dyDescent="0.25">
      <c r="B29" s="41" t="s">
        <v>64</v>
      </c>
      <c r="C29" s="32"/>
      <c r="D29" s="14"/>
      <c r="E29" s="14"/>
      <c r="F29" s="14"/>
      <c r="G29" s="14"/>
      <c r="H29" s="14"/>
      <c r="I29" s="14"/>
      <c r="J29" s="14"/>
      <c r="K29" s="14"/>
      <c r="L29" s="14"/>
      <c r="M29" s="14"/>
      <c r="N29" s="14"/>
      <c r="O29" s="14"/>
    </row>
    <row r="30" spans="2:16" x14ac:dyDescent="0.25">
      <c r="B30" s="13"/>
      <c r="C30" s="14"/>
      <c r="D30" s="14"/>
      <c r="E30" s="14"/>
      <c r="F30" s="14"/>
      <c r="G30" s="14"/>
      <c r="H30" s="14"/>
      <c r="I30" s="39"/>
      <c r="J30" s="14"/>
      <c r="K30" s="14"/>
      <c r="L30" s="14"/>
      <c r="M30" s="14"/>
      <c r="N30" s="14"/>
      <c r="O30" s="14"/>
    </row>
    <row r="31" spans="2:16" x14ac:dyDescent="0.25">
      <c r="B31" s="13"/>
      <c r="C31" s="14"/>
      <c r="D31" s="14"/>
      <c r="E31" s="14"/>
      <c r="F31" s="14"/>
      <c r="G31" s="14"/>
      <c r="H31" s="14"/>
      <c r="I31" s="14"/>
      <c r="J31" s="14"/>
      <c r="K31" s="14"/>
      <c r="L31" s="14"/>
      <c r="M31" s="14"/>
      <c r="N31" s="14"/>
      <c r="O31" s="14"/>
    </row>
    <row r="32" spans="2:16" x14ac:dyDescent="0.25">
      <c r="B32" s="13"/>
      <c r="C32" s="14"/>
      <c r="D32" s="14"/>
      <c r="E32" s="14"/>
      <c r="F32" s="14"/>
      <c r="G32" s="14"/>
      <c r="H32" s="14"/>
      <c r="I32" s="14"/>
      <c r="J32" s="14"/>
      <c r="K32" s="14"/>
      <c r="L32" s="14"/>
      <c r="M32" s="14"/>
      <c r="N32" s="14"/>
      <c r="O32" s="14"/>
    </row>
  </sheetData>
  <mergeCells count="11">
    <mergeCell ref="B27:P27"/>
    <mergeCell ref="F3:M3"/>
    <mergeCell ref="F4:M4"/>
    <mergeCell ref="F5:M5"/>
    <mergeCell ref="F6:M6"/>
    <mergeCell ref="D7:E7"/>
    <mergeCell ref="P9:P10"/>
    <mergeCell ref="B25:P25"/>
    <mergeCell ref="B26:P26"/>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Q31"/>
  <sheetViews>
    <sheetView showGridLines="0" zoomScale="80" zoomScaleNormal="80" workbookViewId="0">
      <selection activeCell="P23" sqref="P23"/>
    </sheetView>
  </sheetViews>
  <sheetFormatPr baseColWidth="10" defaultRowHeight="15" x14ac:dyDescent="0.25"/>
  <cols>
    <col min="1" max="1" width="5.5703125" customWidth="1"/>
    <col min="2" max="2" width="5.140625" customWidth="1"/>
    <col min="3" max="3" width="5.5703125" bestFit="1" customWidth="1"/>
    <col min="4" max="15" width="16.7109375" customWidth="1"/>
    <col min="16" max="16" width="13" customWidth="1"/>
    <col min="17" max="17" width="16.85546875" customWidth="1"/>
    <col min="18" max="18" width="15.28515625" customWidth="1"/>
    <col min="19" max="19" width="18.85546875" bestFit="1" customWidth="1"/>
  </cols>
  <sheetData>
    <row r="1" spans="2:17" ht="4.5" customHeight="1" x14ac:dyDescent="0.25"/>
    <row r="3" spans="2:17" ht="18.75" x14ac:dyDescent="0.25">
      <c r="B3" s="7"/>
      <c r="C3" s="7"/>
      <c r="E3" s="8"/>
      <c r="F3" s="97" t="s">
        <v>12</v>
      </c>
      <c r="G3" s="97"/>
      <c r="H3" s="97"/>
      <c r="I3" s="97"/>
      <c r="J3" s="97"/>
      <c r="K3" s="97"/>
      <c r="L3" s="97"/>
      <c r="M3" s="97"/>
      <c r="N3" s="7"/>
      <c r="O3" s="7"/>
      <c r="P3" s="7"/>
      <c r="Q3" s="2"/>
    </row>
    <row r="4" spans="2:17" ht="15.75" x14ac:dyDescent="0.25">
      <c r="B4" s="8"/>
      <c r="C4" s="8"/>
      <c r="E4" s="29"/>
      <c r="F4" s="98" t="s">
        <v>28</v>
      </c>
      <c r="G4" s="98"/>
      <c r="H4" s="98"/>
      <c r="I4" s="98"/>
      <c r="J4" s="98"/>
      <c r="K4" s="98"/>
      <c r="L4" s="98"/>
      <c r="M4" s="98"/>
      <c r="N4" s="8"/>
      <c r="O4" s="8"/>
      <c r="P4" s="8"/>
      <c r="Q4" s="24"/>
    </row>
    <row r="5" spans="2:17" x14ac:dyDescent="0.25">
      <c r="B5" s="9"/>
      <c r="C5" s="9"/>
      <c r="E5" s="29"/>
      <c r="F5" s="98" t="s">
        <v>69</v>
      </c>
      <c r="G5" s="98"/>
      <c r="H5" s="98"/>
      <c r="I5" s="98"/>
      <c r="J5" s="98"/>
      <c r="K5" s="98"/>
      <c r="L5" s="98"/>
      <c r="M5" s="98"/>
      <c r="N5" s="9"/>
      <c r="O5" s="9"/>
      <c r="P5" s="9"/>
      <c r="Q5" s="3"/>
    </row>
    <row r="6" spans="2:17" x14ac:dyDescent="0.25">
      <c r="E6" s="30"/>
      <c r="F6" s="99" t="s">
        <v>24</v>
      </c>
      <c r="G6" s="99"/>
      <c r="H6" s="99"/>
      <c r="I6" s="99"/>
      <c r="J6" s="99"/>
      <c r="K6" s="99"/>
      <c r="L6" s="99"/>
      <c r="M6" s="99"/>
    </row>
    <row r="7" spans="2:17" x14ac:dyDescent="0.25">
      <c r="D7" s="102" t="s">
        <v>15</v>
      </c>
      <c r="E7" s="102"/>
      <c r="F7" s="25"/>
      <c r="G7" s="25"/>
      <c r="H7" s="25"/>
      <c r="I7" s="25"/>
      <c r="J7" s="25"/>
      <c r="K7" s="25"/>
    </row>
    <row r="9" spans="2:17" x14ac:dyDescent="0.25">
      <c r="B9" s="1"/>
      <c r="C9" s="1"/>
      <c r="D9" s="103" t="s">
        <v>19</v>
      </c>
      <c r="E9" s="103"/>
      <c r="F9" s="103"/>
      <c r="G9" s="103"/>
      <c r="H9" s="103"/>
      <c r="I9" s="103"/>
      <c r="J9" s="103"/>
      <c r="K9" s="103"/>
      <c r="L9" s="103"/>
      <c r="M9" s="103"/>
      <c r="N9" s="103"/>
      <c r="O9" s="103"/>
      <c r="P9" s="100" t="s">
        <v>25</v>
      </c>
    </row>
    <row r="10" spans="2:17" x14ac:dyDescent="0.25">
      <c r="B10" s="19"/>
      <c r="C10" s="19"/>
      <c r="D10" s="20" t="s">
        <v>9</v>
      </c>
      <c r="E10" s="20" t="s">
        <v>0</v>
      </c>
      <c r="F10" s="20" t="s">
        <v>6</v>
      </c>
      <c r="G10" s="20" t="s">
        <v>7</v>
      </c>
      <c r="H10" s="20" t="s">
        <v>8</v>
      </c>
      <c r="I10" s="20" t="s">
        <v>10</v>
      </c>
      <c r="J10" s="20" t="s">
        <v>1</v>
      </c>
      <c r="K10" s="20" t="s">
        <v>11</v>
      </c>
      <c r="L10" s="20" t="s">
        <v>2</v>
      </c>
      <c r="M10" s="20" t="s">
        <v>3</v>
      </c>
      <c r="N10" s="20" t="s">
        <v>4</v>
      </c>
      <c r="O10" s="20" t="s">
        <v>5</v>
      </c>
      <c r="P10" s="100"/>
    </row>
    <row r="11" spans="2:17" ht="15" customHeight="1" x14ac:dyDescent="0.25">
      <c r="B11" s="105" t="s">
        <v>18</v>
      </c>
      <c r="C11" s="50">
        <v>2009</v>
      </c>
      <c r="D11" s="33" t="s">
        <v>58</v>
      </c>
      <c r="E11" s="33" t="s">
        <v>58</v>
      </c>
      <c r="F11" s="33" t="s">
        <v>58</v>
      </c>
      <c r="G11" s="33" t="s">
        <v>58</v>
      </c>
      <c r="H11" s="33" t="s">
        <v>58</v>
      </c>
      <c r="I11" s="33" t="s">
        <v>58</v>
      </c>
      <c r="J11" s="33" t="s">
        <v>58</v>
      </c>
      <c r="K11" s="33" t="s">
        <v>58</v>
      </c>
      <c r="L11" s="33" t="s">
        <v>58</v>
      </c>
      <c r="M11" s="33">
        <v>62995514.93</v>
      </c>
      <c r="N11" s="33">
        <v>11081958.359999999</v>
      </c>
      <c r="O11" s="33">
        <v>8153462.1899999995</v>
      </c>
      <c r="P11" s="31"/>
    </row>
    <row r="12" spans="2:17" x14ac:dyDescent="0.25">
      <c r="B12" s="106"/>
      <c r="C12" s="50">
        <v>2010</v>
      </c>
      <c r="D12" s="33">
        <v>8156388.5999999996</v>
      </c>
      <c r="E12" s="33">
        <v>7941353.6600000001</v>
      </c>
      <c r="F12" s="33">
        <v>8072123.6100000003</v>
      </c>
      <c r="G12" s="33">
        <v>8225133.6399999987</v>
      </c>
      <c r="H12" s="33">
        <v>8176588.5399999991</v>
      </c>
      <c r="I12" s="33">
        <v>8455076.1300000008</v>
      </c>
      <c r="J12" s="33">
        <v>8496398.2300000004</v>
      </c>
      <c r="K12" s="33">
        <v>8517607.4600000009</v>
      </c>
      <c r="L12" s="33">
        <v>8621215</v>
      </c>
      <c r="M12" s="33">
        <v>8691771.5099999998</v>
      </c>
      <c r="N12" s="33">
        <v>8725735.8900000006</v>
      </c>
      <c r="O12" s="33">
        <v>8787120.7699999996</v>
      </c>
      <c r="P12" s="35">
        <v>7.7716504379840678E-2</v>
      </c>
    </row>
    <row r="13" spans="2:17" x14ac:dyDescent="0.25">
      <c r="B13" s="106"/>
      <c r="C13" s="50">
        <v>2011</v>
      </c>
      <c r="D13" s="33">
        <v>9246197.4399999995</v>
      </c>
      <c r="E13" s="33">
        <v>17099693.850000001</v>
      </c>
      <c r="F13" s="33">
        <v>9341083.5700000003</v>
      </c>
      <c r="G13" s="33">
        <v>9594475.2199999988</v>
      </c>
      <c r="H13" s="33">
        <v>9865296.3800000008</v>
      </c>
      <c r="I13" s="33">
        <v>9995421.4700000007</v>
      </c>
      <c r="J13" s="33">
        <v>10164753.32</v>
      </c>
      <c r="K13" s="33">
        <v>10691839.809999999</v>
      </c>
      <c r="L13" s="33">
        <v>10454038.420000002</v>
      </c>
      <c r="M13" s="33">
        <v>10610144.209999999</v>
      </c>
      <c r="N13" s="33">
        <v>10660888.199999999</v>
      </c>
      <c r="O13" s="33">
        <v>10721040.530000001</v>
      </c>
      <c r="P13" s="35">
        <v>0.22008571528942378</v>
      </c>
    </row>
    <row r="14" spans="2:17" x14ac:dyDescent="0.25">
      <c r="B14" s="106"/>
      <c r="C14" s="50">
        <v>2012</v>
      </c>
      <c r="D14" s="33">
        <v>11228956.129999999</v>
      </c>
      <c r="E14" s="33">
        <v>11500934.440000001</v>
      </c>
      <c r="F14" s="33">
        <v>17969253.91</v>
      </c>
      <c r="G14" s="33">
        <v>13503543.620000001</v>
      </c>
      <c r="H14" s="33">
        <v>13222769.879999999</v>
      </c>
      <c r="I14" s="33">
        <v>12364722.98</v>
      </c>
      <c r="J14" s="33">
        <v>12315324.1</v>
      </c>
      <c r="K14" s="33">
        <v>12273122.6</v>
      </c>
      <c r="L14" s="33">
        <v>12321296.449999999</v>
      </c>
      <c r="M14" s="33">
        <v>12436636.099999998</v>
      </c>
      <c r="N14" s="33">
        <v>12441185.729999999</v>
      </c>
      <c r="O14" s="33">
        <v>12630038.069999998</v>
      </c>
      <c r="P14" s="35">
        <v>0.17806084536833633</v>
      </c>
    </row>
    <row r="15" spans="2:17" x14ac:dyDescent="0.25">
      <c r="B15" s="106"/>
      <c r="C15" s="50">
        <v>2013</v>
      </c>
      <c r="D15" s="33">
        <v>13157840.959999999</v>
      </c>
      <c r="E15" s="33">
        <v>13249368.830000002</v>
      </c>
      <c r="F15" s="33">
        <v>13203829.099999998</v>
      </c>
      <c r="G15" s="33">
        <v>13305736.92</v>
      </c>
      <c r="H15" s="33">
        <v>13405609.41</v>
      </c>
      <c r="I15" s="33">
        <v>13487762.949999999</v>
      </c>
      <c r="J15" s="33">
        <v>13575990.139999999</v>
      </c>
      <c r="K15" s="33">
        <v>13643505.910000002</v>
      </c>
      <c r="L15" s="33">
        <v>13762382.1</v>
      </c>
      <c r="M15" s="33">
        <v>14063198.290000001</v>
      </c>
      <c r="N15" s="33">
        <v>13961799.49</v>
      </c>
      <c r="O15" s="33">
        <v>14172133.879999999</v>
      </c>
      <c r="P15" s="35">
        <v>0.122097479156688</v>
      </c>
    </row>
    <row r="16" spans="2:17" x14ac:dyDescent="0.25">
      <c r="B16" s="106"/>
      <c r="C16" s="50">
        <v>2014</v>
      </c>
      <c r="D16" s="33">
        <v>14713125.740000002</v>
      </c>
      <c r="E16" s="33">
        <v>16654308.049999999</v>
      </c>
      <c r="F16" s="33">
        <v>15611938.760000002</v>
      </c>
      <c r="G16" s="33">
        <v>15627781.619999997</v>
      </c>
      <c r="H16" s="33">
        <v>15844896.34</v>
      </c>
      <c r="I16" s="33">
        <v>15838759.199999999</v>
      </c>
      <c r="J16" s="33">
        <v>16234170.190000001</v>
      </c>
      <c r="K16" s="33">
        <v>16129066.579999998</v>
      </c>
      <c r="L16" s="33">
        <v>16431504.77</v>
      </c>
      <c r="M16" s="33">
        <v>16515469.76</v>
      </c>
      <c r="N16" s="33">
        <v>16614078.389999999</v>
      </c>
      <c r="O16" s="33">
        <v>16787757.079999998</v>
      </c>
      <c r="P16" s="35">
        <v>0.18456099992755637</v>
      </c>
    </row>
    <row r="17" spans="2:16" x14ac:dyDescent="0.25">
      <c r="B17" s="106"/>
      <c r="C17" s="50">
        <v>2015</v>
      </c>
      <c r="D17" s="33">
        <v>17305074.120000001</v>
      </c>
      <c r="E17" s="33">
        <v>17284679.009999998</v>
      </c>
      <c r="F17" s="33">
        <v>17214068.129999999</v>
      </c>
      <c r="G17" s="33">
        <v>17082318.869999997</v>
      </c>
      <c r="H17" s="33">
        <v>17236567.899999999</v>
      </c>
      <c r="I17" s="33">
        <v>16864905.809999999</v>
      </c>
      <c r="J17" s="33">
        <v>16724473.630000001</v>
      </c>
      <c r="K17" s="33">
        <v>16568892.720000001</v>
      </c>
      <c r="L17" s="33">
        <v>16068165.15</v>
      </c>
      <c r="M17" s="33">
        <v>16204692.98</v>
      </c>
      <c r="N17" s="33">
        <v>16151667.289999999</v>
      </c>
      <c r="O17" s="33">
        <v>15840973.9</v>
      </c>
      <c r="P17" s="35">
        <v>-5.6397240887404942E-2</v>
      </c>
    </row>
    <row r="18" spans="2:16" x14ac:dyDescent="0.25">
      <c r="B18" s="106"/>
      <c r="C18" s="50">
        <v>2016</v>
      </c>
      <c r="D18" s="33">
        <v>15913680.329999998</v>
      </c>
      <c r="E18" s="33">
        <v>15958968.41</v>
      </c>
      <c r="F18" s="33">
        <v>16174027.309999999</v>
      </c>
      <c r="G18" s="33">
        <v>16038643.029999999</v>
      </c>
      <c r="H18" s="33">
        <v>16454104.199999999</v>
      </c>
      <c r="I18" s="33">
        <v>16539303.4</v>
      </c>
      <c r="J18" s="33">
        <v>16507788.710000001</v>
      </c>
      <c r="K18" s="33">
        <v>16644360.52</v>
      </c>
      <c r="L18" s="33">
        <v>16849374.079999998</v>
      </c>
      <c r="M18" s="33">
        <v>17287674.989999998</v>
      </c>
      <c r="N18" s="33">
        <v>17581335.780000001</v>
      </c>
      <c r="O18" s="33">
        <v>18000987.799999997</v>
      </c>
      <c r="P18" s="35">
        <v>0.13635613022504867</v>
      </c>
    </row>
    <row r="19" spans="2:16" x14ac:dyDescent="0.25">
      <c r="B19" s="106"/>
      <c r="C19" s="52">
        <v>2017</v>
      </c>
      <c r="D19" s="33">
        <v>18128249.18</v>
      </c>
      <c r="E19" s="33">
        <v>18679041.639999997</v>
      </c>
      <c r="F19" s="33">
        <v>18400841.670000002</v>
      </c>
      <c r="G19" s="33">
        <v>18570044.629999999</v>
      </c>
      <c r="H19" s="33">
        <v>18825516.82</v>
      </c>
      <c r="I19" s="33">
        <v>19107261.170000002</v>
      </c>
      <c r="J19" s="33">
        <v>19086694.530000001</v>
      </c>
      <c r="K19" s="33">
        <v>18963713.84</v>
      </c>
      <c r="L19" s="33">
        <v>18920627.75</v>
      </c>
      <c r="M19" s="33">
        <v>18883768.420000002</v>
      </c>
      <c r="N19" s="33">
        <v>18916341.689999998</v>
      </c>
      <c r="O19" s="33">
        <v>19517268.359999999</v>
      </c>
      <c r="P19" s="35">
        <v>8.4233186358806597E-2</v>
      </c>
    </row>
    <row r="20" spans="2:16" x14ac:dyDescent="0.25">
      <c r="B20" s="106"/>
      <c r="C20" s="52">
        <v>2018</v>
      </c>
      <c r="D20" s="33">
        <v>19862890.200000003</v>
      </c>
      <c r="E20" s="33">
        <v>19954146.539999999</v>
      </c>
      <c r="F20" s="33">
        <v>19870182.840000004</v>
      </c>
      <c r="G20" s="33">
        <v>20502231.150000006</v>
      </c>
      <c r="H20" s="33">
        <v>20334982.719999999</v>
      </c>
      <c r="I20" s="33">
        <v>20324522.690000005</v>
      </c>
      <c r="J20" s="33">
        <v>20346355.450000003</v>
      </c>
      <c r="K20" s="33">
        <v>20376937.619999997</v>
      </c>
      <c r="L20" s="33">
        <v>20518207.229999997</v>
      </c>
      <c r="M20" s="33">
        <v>20526344.09</v>
      </c>
      <c r="N20" s="33">
        <v>20377785.66</v>
      </c>
      <c r="O20" s="33">
        <v>20606676.800000001</v>
      </c>
      <c r="P20" s="35">
        <v>5.5817669763290702E-2</v>
      </c>
    </row>
    <row r="21" spans="2:16" x14ac:dyDescent="0.25">
      <c r="B21" s="106"/>
      <c r="C21" s="52">
        <v>2019</v>
      </c>
      <c r="D21" s="33">
        <f>+'Con P'!D21+'Con PS'!D21</f>
        <v>20895346.16</v>
      </c>
      <c r="E21" s="33">
        <f>+'Con P'!E21+'Con PS'!E21</f>
        <v>20921536.530000001</v>
      </c>
      <c r="F21" s="33">
        <f>+'Con P'!F21+'Con PS'!F21</f>
        <v>21091868.009999998</v>
      </c>
      <c r="G21" s="33">
        <f>+'Con P'!G21+'Con PS'!G21</f>
        <v>21409010.620000001</v>
      </c>
      <c r="H21" s="33">
        <f>+'Con P'!H21+'Con PS'!H21</f>
        <v>21658522.629999999</v>
      </c>
      <c r="I21" s="33">
        <f>+'Con P'!I21+'Con PS'!I21</f>
        <v>21902407.829999998</v>
      </c>
      <c r="J21" s="33">
        <f>+'Con P'!J21+'Con PS'!J21</f>
        <v>21929864.780000005</v>
      </c>
      <c r="K21" s="33">
        <f>+'Con P'!K21+'Con PS'!K21</f>
        <v>21789833.129999999</v>
      </c>
      <c r="L21" s="33">
        <f>+'Con P'!L21+'Con PS'!L21</f>
        <v>22022955.849999998</v>
      </c>
      <c r="M21" s="33">
        <f>+'Con P'!M21+'Con PS'!M21</f>
        <v>22510976.77</v>
      </c>
      <c r="N21" s="33">
        <f>+'Con P'!N21+'Con PS'!N21</f>
        <v>22308709.249999993</v>
      </c>
      <c r="O21" s="33">
        <f>+'Con P'!O21+'Con PS'!O21</f>
        <v>22390423.629999999</v>
      </c>
      <c r="P21" s="35">
        <v>8.6561595899829813E-2</v>
      </c>
    </row>
    <row r="22" spans="2:16" x14ac:dyDescent="0.25">
      <c r="B22" s="107"/>
      <c r="C22" s="52">
        <v>2020</v>
      </c>
      <c r="D22" s="33">
        <f>+'Con P'!D22+'Con PS'!D22</f>
        <v>22933340.609999999</v>
      </c>
      <c r="E22" s="33">
        <f>+'Con P'!E22+'Con PS'!E22</f>
        <v>23209209.34</v>
      </c>
      <c r="F22" s="33">
        <f>+'Con P'!F22+'Con PS'!F22</f>
        <v>23330069.620000001</v>
      </c>
      <c r="G22" s="34">
        <f>'Con P'!G22+'Con PS'!G22</f>
        <v>23373838.220000003</v>
      </c>
      <c r="H22" s="34">
        <f>'Con P'!H22+'Con PS'!H22</f>
        <v>23220032.32</v>
      </c>
      <c r="I22" s="34">
        <f>'Con P'!I22+'Con PS'!I22</f>
        <v>23631936.98</v>
      </c>
      <c r="J22" s="34">
        <f>'Con P'!J22+'Con PS'!J22</f>
        <v>23538332.969999999</v>
      </c>
      <c r="K22" s="34">
        <f>'Con P'!K22+'Con PS'!K22</f>
        <v>22411486.25</v>
      </c>
      <c r="L22" s="34">
        <f>'Con P'!L22+'Con PS'!L22</f>
        <v>22710842</v>
      </c>
      <c r="M22" s="34">
        <f>'Con P'!M22+'Con PS'!M22</f>
        <v>24165188.939999998</v>
      </c>
      <c r="N22" s="34">
        <f>'Con P'!N22+'Con PS'!N22</f>
        <v>25122964.050000001</v>
      </c>
      <c r="O22" s="34">
        <f>'Con P'!O22+'Con PS'!O22</f>
        <v>25620100.009999998</v>
      </c>
      <c r="P22" s="35">
        <f>O22/O21-1</f>
        <v>0.14424364779202703</v>
      </c>
    </row>
    <row r="23" spans="2:16" x14ac:dyDescent="0.25">
      <c r="B23" s="13"/>
      <c r="C23" s="14"/>
      <c r="D23" s="15"/>
      <c r="E23" s="15"/>
      <c r="F23" s="15"/>
      <c r="G23" s="15"/>
      <c r="H23" s="15"/>
      <c r="I23" s="15"/>
      <c r="J23" s="15"/>
      <c r="K23" s="15"/>
      <c r="L23" s="15"/>
      <c r="M23" s="15"/>
      <c r="N23" s="15"/>
      <c r="O23" s="57"/>
    </row>
    <row r="24" spans="2:16" x14ac:dyDescent="0.25">
      <c r="B24" s="16" t="s">
        <v>16</v>
      </c>
      <c r="C24" s="14"/>
      <c r="D24" s="14"/>
      <c r="E24" s="14"/>
      <c r="F24" s="14"/>
      <c r="G24" s="14"/>
      <c r="H24" s="44"/>
      <c r="I24" s="14"/>
      <c r="J24" s="14"/>
      <c r="K24" s="14"/>
      <c r="L24" s="14"/>
      <c r="M24" s="14"/>
      <c r="N24" s="14"/>
      <c r="O24" s="14"/>
    </row>
    <row r="25" spans="2:16" ht="27.6" customHeight="1" x14ac:dyDescent="0.25">
      <c r="B25" s="101" t="s">
        <v>26</v>
      </c>
      <c r="C25" s="101"/>
      <c r="D25" s="101"/>
      <c r="E25" s="101"/>
      <c r="F25" s="101"/>
      <c r="G25" s="101"/>
      <c r="H25" s="101"/>
      <c r="I25" s="101"/>
      <c r="J25" s="101"/>
      <c r="K25" s="101"/>
      <c r="L25" s="101"/>
      <c r="M25" s="101"/>
      <c r="N25" s="101"/>
      <c r="O25" s="101"/>
      <c r="P25" s="101"/>
    </row>
    <row r="26" spans="2:16" ht="27.6" customHeight="1" x14ac:dyDescent="0.25">
      <c r="B26" s="101" t="s">
        <v>21</v>
      </c>
      <c r="C26" s="101"/>
      <c r="D26" s="101"/>
      <c r="E26" s="101"/>
      <c r="F26" s="101"/>
      <c r="G26" s="101"/>
      <c r="H26" s="101"/>
      <c r="I26" s="101"/>
      <c r="J26" s="101"/>
      <c r="K26" s="101"/>
      <c r="L26" s="101"/>
      <c r="M26" s="101"/>
      <c r="N26" s="101"/>
      <c r="O26" s="101"/>
      <c r="P26" s="101"/>
    </row>
    <row r="27" spans="2:16" x14ac:dyDescent="0.25">
      <c r="B27" s="18"/>
      <c r="C27" s="14"/>
      <c r="D27" s="14"/>
      <c r="E27" s="14"/>
      <c r="F27" s="14"/>
      <c r="G27" s="14"/>
      <c r="H27" s="17"/>
      <c r="I27" s="17"/>
      <c r="J27" s="17"/>
      <c r="K27" s="17"/>
      <c r="L27" s="17"/>
      <c r="M27" s="17"/>
      <c r="N27" s="17"/>
      <c r="O27" s="17"/>
    </row>
    <row r="28" spans="2:16" x14ac:dyDescent="0.25">
      <c r="B28" s="41" t="s">
        <v>64</v>
      </c>
      <c r="C28" s="32"/>
      <c r="D28" s="14"/>
      <c r="E28" s="14"/>
      <c r="F28" s="14"/>
      <c r="G28" s="14"/>
      <c r="H28" s="14"/>
      <c r="I28" s="14"/>
      <c r="J28" s="14"/>
      <c r="K28" s="14"/>
      <c r="L28" s="14"/>
      <c r="M28" s="14"/>
      <c r="N28" s="14"/>
      <c r="O28" s="14"/>
    </row>
    <row r="29" spans="2:16" x14ac:dyDescent="0.25">
      <c r="B29" s="13"/>
      <c r="C29" s="14"/>
      <c r="D29" s="14"/>
      <c r="E29" s="14"/>
      <c r="F29" s="14"/>
      <c r="G29" s="14"/>
      <c r="H29" s="14"/>
      <c r="I29" s="14"/>
      <c r="J29" s="14"/>
      <c r="K29" s="14"/>
      <c r="L29" s="14"/>
      <c r="M29" s="14"/>
      <c r="N29" s="14"/>
      <c r="O29" s="14"/>
    </row>
    <row r="30" spans="2:16" x14ac:dyDescent="0.25">
      <c r="B30" s="13"/>
      <c r="C30" s="14"/>
      <c r="D30" s="14"/>
      <c r="E30" s="14"/>
      <c r="F30" s="14"/>
      <c r="G30" s="14"/>
      <c r="H30" s="14"/>
      <c r="I30" s="14"/>
      <c r="J30" s="14"/>
      <c r="K30" s="14"/>
      <c r="L30" s="14"/>
      <c r="M30" s="14"/>
      <c r="N30" s="14"/>
      <c r="O30" s="14"/>
    </row>
    <row r="31" spans="2:16" x14ac:dyDescent="0.25">
      <c r="B31" s="13"/>
      <c r="C31" s="14"/>
      <c r="D31" s="14"/>
      <c r="E31" s="14"/>
      <c r="F31" s="14"/>
      <c r="G31" s="14"/>
      <c r="H31" s="14"/>
      <c r="I31" s="14"/>
      <c r="J31" s="14"/>
      <c r="K31" s="14"/>
      <c r="L31" s="14"/>
      <c r="M31" s="14"/>
      <c r="N31" s="14"/>
      <c r="O31" s="14"/>
    </row>
  </sheetData>
  <mergeCells count="10">
    <mergeCell ref="P9:P10"/>
    <mergeCell ref="B25:P25"/>
    <mergeCell ref="B26:P26"/>
    <mergeCell ref="F3:M3"/>
    <mergeCell ref="F4:M4"/>
    <mergeCell ref="F5:M5"/>
    <mergeCell ref="F6:M6"/>
    <mergeCell ref="D7:E7"/>
    <mergeCell ref="D9:O9"/>
    <mergeCell ref="B11:B22"/>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Marcela Rosero</cp:lastModifiedBy>
  <cp:lastPrinted>2016-04-07T15:49:51Z</cp:lastPrinted>
  <dcterms:created xsi:type="dcterms:W3CDTF">2012-07-11T15:55:46Z</dcterms:created>
  <dcterms:modified xsi:type="dcterms:W3CDTF">2021-01-18T16:45:38Z</dcterms:modified>
</cp:coreProperties>
</file>