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Respaldos\MR\Marcela Rosero\SECRETARIA TÉCNICA\OTROS DCTOS\PEMS\AÑO 2020\6. JUNIO\"/>
    </mc:Choice>
  </mc:AlternateContent>
  <bookViews>
    <workbookView xWindow="0" yWindow="0" windowWidth="20490" windowHeight="7755"/>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I42" i="6" l="1"/>
  <c r="AH42" i="6" l="1"/>
  <c r="AG42" i="6"/>
  <c r="AF42" i="6" l="1"/>
  <c r="AE42" i="6" l="1"/>
  <c r="AD42" i="6"/>
  <c r="AO43" i="5" l="1"/>
  <c r="AN43" i="5"/>
  <c r="AM43" i="5"/>
  <c r="AL43" i="5"/>
  <c r="AK43" i="5"/>
  <c r="AJ43" i="5"/>
  <c r="AI43" i="5"/>
  <c r="AH43" i="5"/>
  <c r="AG43" i="5"/>
  <c r="AF43" i="5"/>
  <c r="AE43" i="5"/>
  <c r="AD43" i="5"/>
  <c r="AC43" i="5"/>
  <c r="AB43" i="5"/>
  <c r="AO42" i="5"/>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39" i="5"/>
  <c r="AN39" i="5"/>
  <c r="AM39" i="5"/>
  <c r="AL39" i="5"/>
  <c r="AK39" i="5"/>
  <c r="AJ39" i="5"/>
  <c r="AI39" i="5"/>
  <c r="AH39" i="5"/>
  <c r="AG39" i="5"/>
  <c r="AF39" i="5"/>
  <c r="AE39" i="5"/>
  <c r="AD39" i="5"/>
  <c r="AC39" i="5"/>
  <c r="AB39" i="5"/>
  <c r="X39" i="5"/>
  <c r="Q39" i="5"/>
  <c r="AA43" i="5"/>
  <c r="Z43" i="5"/>
  <c r="Y43" i="5"/>
  <c r="X43" i="5"/>
  <c r="W43" i="5"/>
  <c r="V43" i="5"/>
  <c r="U43" i="5"/>
  <c r="T43" i="5"/>
  <c r="S43" i="5"/>
  <c r="R43" i="5"/>
  <c r="Q43" i="5"/>
  <c r="P43" i="5"/>
  <c r="O43" i="5"/>
  <c r="N43" i="5"/>
  <c r="M43" i="5"/>
  <c r="L43" i="5"/>
  <c r="K43" i="5"/>
  <c r="J43" i="5"/>
  <c r="I43" i="5"/>
  <c r="H43" i="5"/>
  <c r="G43" i="5"/>
  <c r="F43" i="5"/>
  <c r="E43" i="5"/>
  <c r="D43"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39" i="5"/>
  <c r="Z39" i="5"/>
  <c r="Y39" i="5"/>
  <c r="W39" i="5"/>
  <c r="V39" i="5"/>
  <c r="U39" i="5"/>
  <c r="T39" i="5"/>
  <c r="S39" i="5"/>
  <c r="R39"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<sst xmlns="http://schemas.openxmlformats.org/spreadsheetml/2006/main" count="263" uniqueCount="102">
  <si>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</si>
  <si>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</si>
  <si>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</si>
  <si>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</si>
  <si>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</si>
  <si>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</si>
  <si>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</si>
  <si>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</si>
  <si>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</si>
  <si>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</si>
  <si>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</si>
  <si>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</si>
  <si>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</si>
  <si>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</si>
  <si>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</si>
  <si>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</si>
  <si>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</si>
  <si>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</si>
  <si>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</si>
  <si>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</si>
  <si>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</si>
  <si>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</si>
  <si>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</si>
  <si>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</si>
  <si>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</si>
  <si>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</si>
  <si>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</si>
  <si>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</si>
  <si>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</si>
  <si>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</si>
  <si>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</si>
  <si>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</si>
  <si>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</si>
  <si>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</si>
  <si>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</si>
  <si>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</si>
  <si>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</si>
  <si>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</si>
  <si>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</si>
  <si>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</si>
  <si>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</si>
  <si>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</si>
  <si>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</si>
  <si>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</si>
  <si>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</si>
  <si>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</si>
  <si>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</si>
  <si>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</si>
  <si>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</si>
  <si>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</si>
  <si>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</si>
  <si>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</si>
  <si>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</si>
  <si>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</si>
  <si>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</si>
  <si>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</si>
  <si>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</si>
  <si>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</si>
  <si>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</si>
  <si>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</si>
  <si>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</si>
  <si>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</si>
  <si>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</si>
  <si>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</si>
  <si>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</si>
  <si>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</si>
  <si>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</si>
  <si>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</si>
  <si>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</si>
  <si>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</si>
  <si>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</si>
  <si>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</si>
  <si>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</si>
  <si>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</si>
  <si>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</si>
  <si>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</si>
  <si>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</si>
  <si>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</si>
  <si>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</si>
  <si>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</si>
  <si>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</si>
  <si>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</si>
  <si>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</si>
  <si>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</si>
  <si>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</si>
  <si>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</si>
  <si>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</si>
  <si>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</si>
  <si>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</si>
  <si>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</si>
  <si>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</si>
  <si>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</si>
  <si>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</si>
  <si>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</si>
  <si>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</si>
  <si>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</si>
  <si>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</si>
  <si>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</si>
  <si>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Al 30 de junio de 2020</t>
  </si>
  <si>
    <r>
      <t xml:space="preserve">PUBLICACIÓN ESTADÍSTICA MENSUAL 
</t>
    </r>
    <r>
      <rPr>
        <b/>
        <sz val="11"/>
        <color theme="0" tint="-0.499984740745262"/>
        <rFont val="Garamond"/>
        <family val="1"/>
      </rPr>
      <t>(datos al 30  de junio de 2020)</t>
    </r>
  </si>
  <si>
    <t>(13) En el mes de abril,  mayo y junio de 2020, el patrimonio del Fideicomiso se mantiene constante. CUR pendiente de efectivización.</t>
  </si>
  <si>
    <t>(11) En el mes de abril, mayo y junio de 2020, el valor del patrimonio del Fideicomiso se mantiene constante. CUR pendiente de efectivización.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</si>
</sst>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9">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33">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64" fontId="12" fillId="2" borderId="3" xfId="1" applyNumberFormat="1" applyFont="1" applyFill="1" applyBorder="1" applyAlignment="1">
      <alignment horizontal="right"/>
    </xf>
    <xf numFmtId="17" fontId="6" fillId="3" borderId="2" xfId="0" quotePrefix="1" applyNumberFormat="1" applyFont="1" applyFill="1" applyBorder="1" applyAlignment="1">
      <alignment horizontal="center"/>
    </xf>
    <xf numFmtId="17" fontId="6" fillId="3" borderId="6" xfId="0" quotePrefix="1" applyNumberFormat="1" applyFont="1" applyFill="1" applyBorder="1" applyAlignment="1">
      <alignment horizontal="center"/>
    </xf>
    <xf numFmtId="164" fontId="10" fillId="0" borderId="0" xfId="1" applyFont="1" applyFill="1" applyBorder="1"/>
    <xf numFmtId="164" fontId="12" fillId="2" borderId="3" xfId="1" applyFont="1" applyFill="1" applyBorder="1" applyAlignment="1">
      <alignment horizontal="right"/>
    </xf>
    <xf numFmtId="164" fontId="0" fillId="0" borderId="0" xfId="1" applyFont="1"/>
    <xf numFmtId="164" fontId="10" fillId="7" borderId="2" xfId="1" applyFont="1" applyFill="1" applyBorder="1"/>
    <xf numFmtId="0" fontId="11" fillId="2" borderId="0" xfId="0" applyFont="1" applyFill="1" applyAlignment="1">
      <alignment vertical="center"/>
    </xf>
    <xf numFmtId="0" fontId="0" fillId="0" borderId="0" xfId="0" applyFont="1" applyAlignment="1">
      <alignment vertic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17" fontId="6" fillId="3" borderId="4" xfId="0" applyNumberFormat="1" applyFont="1" applyFill="1" applyBorder="1" applyAlignment="1">
      <alignment horizontal="center"/>
    </xf>
    <xf numFmtId="17" fontId="6" fillId="3" borderId="5" xfId="0" applyNumberFormat="1" applyFont="1" applyFill="1" applyBorder="1" applyAlignment="1">
      <alignment horizontal="center"/>
    </xf>
    <xf numFmtId="17" fontId="6" fillId="3" borderId="7" xfId="0" applyNumberFormat="1" applyFont="1" applyFill="1" applyBorder="1" applyAlignment="1">
      <alignment horizontal="center"/>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17" fontId="6" fillId="3" borderId="4" xfId="0" quotePrefix="1" applyNumberFormat="1" applyFont="1" applyFill="1" applyBorder="1" applyAlignment="1">
      <alignment horizontal="center" wrapText="1"/>
    </xf>
    <xf numFmtId="17" fontId="6" fillId="3" borderId="5" xfId="0" quotePrefix="1" applyNumberFormat="1" applyFont="1" applyFill="1" applyBorder="1" applyAlignment="1">
      <alignment horizontal="center" wrapText="1"/>
    </xf>
    <xf numFmtId="17" fontId="6" fillId="3" borderId="7" xfId="0" quotePrefix="1" applyNumberFormat="1" applyFont="1" applyFill="1" applyBorder="1" applyAlignment="1">
      <alignment horizontal="center" wrapText="1"/>
    </xf>
    <xf numFmtId="0" fontId="8" fillId="0" borderId="0" xfId="2"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xf numFmtId="0" fontId="3" fillId="0" borderId="0" xfId="0" applyFont="1" applyAlignment="1">
      <alignment horizontal="center" vertical="center"/>
    </xf>
    <xf numFmtId="0" fontId="6" fillId="3" borderId="7" xfId="0"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heetViews>
  <sheetFormatPr baseColWidth="10" defaultColWidth="11.5703125" defaultRowHeight="15" x14ac:dyDescent="0.25"/>
  <cols>
    <col min="1" max="1" width="11.5703125" style="5"/>
    <col min="2" max="2" width="4.7109375" style="5" customWidth="1"/>
    <col min="3" max="6" width="11.5703125" style="5"/>
    <col min="7" max="7" width="16.42578125" style="5" customWidth="1"/>
    <col min="8" max="16384" width="11.5703125" style="5"/>
  </cols>
  <sheetData>
    <row r="3" spans="2:8" ht="15" customHeight="1" x14ac:dyDescent="0.25">
      <c r="G3" s="110" t="s">
        <v>99</v>
      </c>
      <c r="H3" s="110"/>
    </row>
    <row r="4" spans="2:8" ht="15" customHeight="1" x14ac:dyDescent="0.25">
      <c r="G4" s="110"/>
      <c r="H4" s="110"/>
    </row>
    <row r="5" spans="2:8" ht="15" customHeight="1" x14ac:dyDescent="0.25">
      <c r="G5" s="110"/>
      <c r="H5" s="110"/>
    </row>
    <row r="6" spans="2:8" ht="22.5" customHeight="1" x14ac:dyDescent="0.25">
      <c r="G6" s="110"/>
      <c r="H6" s="110"/>
    </row>
    <row r="7" spans="2:8" ht="15" customHeight="1" x14ac:dyDescent="0.25">
      <c r="G7" s="110"/>
      <c r="H7" s="110"/>
    </row>
    <row r="8" spans="2:8" ht="18.75" x14ac:dyDescent="0.3">
      <c r="B8" s="107" t="s">
        <v>37</v>
      </c>
      <c r="C8" s="107"/>
      <c r="D8" s="107"/>
      <c r="E8" s="107"/>
      <c r="F8" s="107"/>
      <c r="G8" s="107"/>
      <c r="H8" s="107"/>
    </row>
    <row r="10" spans="2:8" x14ac:dyDescent="0.25">
      <c r="B10" s="11" t="s">
        <v>38</v>
      </c>
      <c r="C10" s="108" t="s">
        <v>17</v>
      </c>
      <c r="D10" s="108"/>
      <c r="E10" s="108"/>
      <c r="F10" s="108"/>
      <c r="G10" s="108"/>
      <c r="H10" s="108"/>
    </row>
    <row r="11" spans="2:8" x14ac:dyDescent="0.25">
      <c r="B11" s="10"/>
      <c r="C11" s="4"/>
      <c r="D11" s="4"/>
      <c r="E11" s="4"/>
      <c r="F11" s="4"/>
      <c r="G11" s="4"/>
      <c r="H11" s="4"/>
    </row>
    <row r="12" spans="2:8" x14ac:dyDescent="0.25">
      <c r="B12" s="12" t="s">
        <v>39</v>
      </c>
      <c r="C12" s="109" t="s">
        <v>18</v>
      </c>
      <c r="D12" s="109"/>
      <c r="E12" s="109"/>
      <c r="F12" s="109"/>
      <c r="G12" s="109"/>
      <c r="H12" s="109"/>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O68"/>
  <sheetViews>
    <sheetView showGridLines="0" zoomScale="85" zoomScaleNormal="85" workbookViewId="0">
      <pane xSplit="3" ySplit="10" topLeftCell="D11" activePane="bottomRight" state="frozen"/>
      <selection pane="topRight" activeCell="D1" sqref="D1"/>
      <selection pane="bottomLeft" activeCell="A11" sqref="A11"/>
      <selection pane="bottomRight" activeCell="D13" sqref="D13"/>
    </sheetView>
  </sheetViews>
  <sheetFormatPr baseColWidth="10" defaultRowHeight="15" x14ac:dyDescent="0.25"/>
  <cols>
    <col min="1" max="1" width="2.140625" customWidth="1"/>
    <col min="2" max="2" width="5.140625" customWidth="1"/>
    <col min="3" max="3" width="32.42578125" customWidth="1"/>
    <col min="4" max="33" width="11.140625" bestFit="1" customWidth="1"/>
    <col min="34" max="47" width="12.5703125" bestFit="1" customWidth="1"/>
    <col min="48" max="64" width="12.42578125" customWidth="1"/>
    <col min="65" max="65" width="14.42578125" customWidth="1"/>
    <col min="66" max="66" width="14.42578125" bestFit="1" customWidth="1"/>
    <col min="67" max="67" width="14.42578125" customWidth="1"/>
    <col min="68" max="69" width="14.42578125" bestFit="1" customWidth="1"/>
    <col min="70" max="74" width="14.42578125" customWidth="1"/>
    <col min="75" max="77" width="14.42578125" bestFit="1" customWidth="1"/>
    <col min="78" max="83" width="14.42578125" customWidth="1"/>
    <col min="84" max="85" width="14.42578125" bestFit="1" customWidth="1"/>
    <col min="86" max="93" width="14.42578125" customWidth="1"/>
  </cols>
  <sheetData>
    <row r="1" spans="2:93" ht="4.5" customHeight="1" x14ac:dyDescent="0.25"/>
    <row r="2" spans="2:93" s="101" customFormat="1" x14ac:dyDescent="0.25"/>
    <row r="3" spans="2:93" ht="18.75" x14ac:dyDescent="0.25">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93" ht="15.75" x14ac:dyDescent="0.25">
      <c r="B4" s="7"/>
      <c r="C4" s="7"/>
      <c r="D4" s="106" t="s">
        <v>20</v>
      </c>
      <c r="E4" s="106"/>
      <c r="F4" s="106"/>
      <c r="G4" s="106"/>
      <c r="H4" s="106"/>
      <c r="I4" s="106"/>
      <c r="J4" s="106"/>
      <c r="K4" s="10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93" x14ac:dyDescent="0.25">
      <c r="B5" s="8"/>
      <c r="C5" s="8"/>
      <c r="D5" s="124" t="s">
        <v>98</v>
      </c>
      <c r="E5" s="124"/>
      <c r="F5" s="124"/>
      <c r="G5" s="124"/>
      <c r="H5" s="124"/>
      <c r="I5" s="124"/>
      <c r="J5" s="124"/>
      <c r="K5" s="124"/>
      <c r="L5" s="124"/>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93" x14ac:dyDescent="0.25">
      <c r="D6" s="125" t="s">
        <v>35</v>
      </c>
      <c r="E6" s="125"/>
      <c r="F6" s="125"/>
      <c r="G6" s="125"/>
      <c r="H6" s="125"/>
      <c r="I6" s="125"/>
      <c r="J6" s="125"/>
      <c r="K6" s="125"/>
      <c r="L6" s="125"/>
      <c r="AV6" s="42"/>
      <c r="AW6" s="42"/>
      <c r="AX6" s="42"/>
    </row>
    <row r="7" spans="2:93" x14ac:dyDescent="0.25">
      <c r="D7" s="123" t="s">
        <v>19</v>
      </c>
      <c r="E7" s="123"/>
      <c r="F7" s="9"/>
      <c r="G7" s="9"/>
      <c r="H7" s="9"/>
      <c r="I7" s="9"/>
      <c r="J7" s="9"/>
      <c r="K7" s="9"/>
    </row>
    <row r="8" spans="2:93" x14ac:dyDescent="0.25">
      <c r="J8" s="37"/>
    </row>
    <row r="9" spans="2:93" x14ac:dyDescent="0.25">
      <c r="B9" s="1"/>
      <c r="C9" s="1"/>
      <c r="D9" s="119" t="s">
        <v>6</v>
      </c>
      <c r="E9" s="119"/>
      <c r="F9" s="119"/>
      <c r="G9" s="119"/>
      <c r="H9" s="119"/>
      <c r="I9" s="119"/>
      <c r="J9" s="119"/>
      <c r="K9" s="119"/>
      <c r="L9" s="119"/>
      <c r="M9" s="119"/>
      <c r="N9" s="119"/>
      <c r="O9" s="119"/>
      <c r="P9" s="119" t="s">
        <v>13</v>
      </c>
      <c r="Q9" s="119"/>
      <c r="R9" s="119"/>
      <c r="S9" s="119"/>
      <c r="T9" s="119"/>
      <c r="U9" s="119"/>
      <c r="V9" s="119"/>
      <c r="W9" s="119"/>
      <c r="X9" s="119"/>
      <c r="Y9" s="119"/>
      <c r="Z9" s="119"/>
      <c r="AA9" s="119"/>
      <c r="AB9" s="119" t="s">
        <v>14</v>
      </c>
      <c r="AC9" s="119"/>
      <c r="AD9" s="119"/>
      <c r="AE9" s="119"/>
      <c r="AF9" s="119"/>
      <c r="AG9" s="119"/>
      <c r="AH9" s="119"/>
      <c r="AI9" s="119"/>
      <c r="AJ9" s="119"/>
      <c r="AK9" s="119"/>
      <c r="AL9" s="119"/>
      <c r="AM9" s="119"/>
      <c r="AN9" s="119" t="s">
        <v>15</v>
      </c>
      <c r="AO9" s="119"/>
      <c r="AP9" s="119"/>
      <c r="AQ9" s="119"/>
      <c r="AR9" s="119"/>
      <c r="AS9" s="119"/>
      <c r="AT9" s="119"/>
      <c r="AU9" s="119"/>
      <c r="AV9" s="119"/>
      <c r="AW9" s="119"/>
      <c r="AX9" s="119"/>
      <c r="AY9" s="119"/>
      <c r="AZ9" s="117" t="s">
        <v>69</v>
      </c>
      <c r="BA9" s="118"/>
      <c r="BB9" s="118"/>
      <c r="BC9" s="118"/>
      <c r="BD9" s="118"/>
      <c r="BE9" s="118"/>
      <c r="BF9" s="118"/>
      <c r="BG9" s="118"/>
      <c r="BH9" s="118"/>
      <c r="BI9" s="118"/>
      <c r="BJ9" s="118"/>
      <c r="BK9" s="118"/>
      <c r="BL9" s="115" t="s">
        <v>86</v>
      </c>
      <c r="BM9" s="116"/>
      <c r="BN9" s="116"/>
      <c r="BO9" s="116"/>
      <c r="BP9" s="116"/>
      <c r="BQ9" s="116"/>
      <c r="BR9" s="116"/>
      <c r="BS9" s="116"/>
      <c r="BT9" s="116"/>
      <c r="BU9" s="116"/>
      <c r="BV9" s="116"/>
      <c r="BW9" s="116"/>
      <c r="BX9" s="112" t="s">
        <v>89</v>
      </c>
      <c r="BY9" s="113"/>
      <c r="BZ9" s="113"/>
      <c r="CA9" s="113"/>
      <c r="CB9" s="113"/>
      <c r="CC9" s="113"/>
      <c r="CD9" s="113"/>
      <c r="CE9" s="113"/>
      <c r="CF9" s="113"/>
      <c r="CG9" s="113"/>
      <c r="CH9" s="113"/>
      <c r="CI9" s="114"/>
      <c r="CJ9" s="120" t="s">
        <v>95</v>
      </c>
      <c r="CK9" s="121"/>
      <c r="CL9" s="121"/>
      <c r="CM9" s="121"/>
      <c r="CN9" s="121"/>
      <c r="CO9" s="122"/>
    </row>
    <row r="10" spans="2:93" ht="17.25" x14ac:dyDescent="0.25">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9" t="s">
        <v>10</v>
      </c>
      <c r="BM10" s="99" t="s">
        <v>0</v>
      </c>
      <c r="BN10" s="99" t="s">
        <v>7</v>
      </c>
      <c r="BO10" s="99" t="s">
        <v>8</v>
      </c>
      <c r="BP10" s="99" t="s">
        <v>9</v>
      </c>
      <c r="BQ10" s="99" t="s">
        <v>11</v>
      </c>
      <c r="BR10" s="99" t="s">
        <v>1</v>
      </c>
      <c r="BS10" s="99" t="s">
        <v>12</v>
      </c>
      <c r="BT10" s="99" t="s">
        <v>2</v>
      </c>
      <c r="BU10" s="99" t="s">
        <v>3</v>
      </c>
      <c r="BV10" s="99" t="s">
        <v>4</v>
      </c>
      <c r="BW10" s="99" t="s">
        <v>5</v>
      </c>
      <c r="BX10" s="99" t="s">
        <v>10</v>
      </c>
      <c r="BY10" s="99" t="s">
        <v>0</v>
      </c>
      <c r="BZ10" s="99" t="s">
        <v>7</v>
      </c>
      <c r="CA10" s="99" t="s">
        <v>8</v>
      </c>
      <c r="CB10" s="99" t="s">
        <v>9</v>
      </c>
      <c r="CC10" s="99" t="s">
        <v>11</v>
      </c>
      <c r="CD10" s="99" t="s">
        <v>1</v>
      </c>
      <c r="CE10" s="99" t="s">
        <v>12</v>
      </c>
      <c r="CF10" s="99" t="s">
        <v>2</v>
      </c>
      <c r="CG10" s="99" t="s">
        <v>3</v>
      </c>
      <c r="CH10" s="99" t="s">
        <v>4</v>
      </c>
      <c r="CI10" s="99" t="s">
        <v>5</v>
      </c>
      <c r="CJ10" s="99" t="s">
        <v>10</v>
      </c>
      <c r="CK10" s="99" t="s">
        <v>0</v>
      </c>
      <c r="CL10" s="99" t="s">
        <v>7</v>
      </c>
      <c r="CM10" s="99" t="s">
        <v>8</v>
      </c>
      <c r="CN10" s="99" t="s">
        <v>9</v>
      </c>
      <c r="CO10" s="99" t="s">
        <v>11</v>
      </c>
    </row>
    <row r="11" spans="2:93" x14ac:dyDescent="0.25">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c r="BT11" s="95">
        <v>1549502.0656700002</v>
      </c>
      <c r="BU11" s="95">
        <v>1566925.2701000001</v>
      </c>
      <c r="BV11" s="95">
        <v>1569260.7803900002</v>
      </c>
      <c r="BW11" s="95">
        <v>1601745.4601299998</v>
      </c>
      <c r="BX11" s="95">
        <v>1619834.0215400001</v>
      </c>
      <c r="BY11" s="95">
        <v>1637664.57708</v>
      </c>
      <c r="BZ11" s="95">
        <v>1655935.1717600001</v>
      </c>
      <c r="CA11" s="95">
        <v>1674575.49086</v>
      </c>
      <c r="CB11" s="95">
        <v>1693549.4158899998</v>
      </c>
      <c r="CC11" s="95">
        <v>1712221.4358099999</v>
      </c>
      <c r="CD11" s="95">
        <v>1731301.1301</v>
      </c>
      <c r="CE11" s="95">
        <v>1750400.0898899999</v>
      </c>
      <c r="CF11" s="95">
        <v>1769607.1617900003</v>
      </c>
      <c r="CG11" s="95">
        <v>1788866.5146700002</v>
      </c>
      <c r="CH11" s="95">
        <v>1808389.2468300001</v>
      </c>
      <c r="CI11" s="95">
        <v>1828012.2525899999</v>
      </c>
      <c r="CJ11" s="31">
        <v>1831676.1474200001</v>
      </c>
      <c r="CK11" s="31">
        <v>1868602.3808199998</v>
      </c>
      <c r="CL11" s="31">
        <v>1889258.61063</v>
      </c>
      <c r="CM11" s="31">
        <v>1892867.0568599999</v>
      </c>
      <c r="CN11" s="31">
        <v>1896613.76088</v>
      </c>
      <c r="CO11" s="31">
        <v>1900274.9823999999</v>
      </c>
    </row>
    <row r="12" spans="2:93" x14ac:dyDescent="0.25">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c r="BT12" s="96">
        <v>513062.18292999995</v>
      </c>
      <c r="BU12" s="96">
        <v>529515.24488000001</v>
      </c>
      <c r="BV12" s="96">
        <v>466603.26483</v>
      </c>
      <c r="BW12" s="96">
        <v>435443.05454999994</v>
      </c>
      <c r="BX12" s="96">
        <v>389830.81637000002</v>
      </c>
      <c r="BY12" s="96">
        <v>406540.08568999998</v>
      </c>
      <c r="BZ12" s="96">
        <v>368707.42454999994</v>
      </c>
      <c r="CA12" s="96">
        <v>354655.49539999996</v>
      </c>
      <c r="CB12" s="96">
        <v>380488.87981000001</v>
      </c>
      <c r="CC12" s="96">
        <v>375882.32060999994</v>
      </c>
      <c r="CD12" s="96">
        <v>342252.91260999994</v>
      </c>
      <c r="CE12" s="96">
        <v>323785.21476</v>
      </c>
      <c r="CF12" s="96">
        <v>220474.22445000001</v>
      </c>
      <c r="CG12" s="96">
        <v>297796.68116999994</v>
      </c>
      <c r="CH12" s="96">
        <v>372773.12770000001</v>
      </c>
      <c r="CI12" s="96">
        <v>291214.01898999995</v>
      </c>
      <c r="CJ12" s="63">
        <v>295420.70744999999</v>
      </c>
      <c r="CK12" s="63">
        <v>349802.96291999996</v>
      </c>
      <c r="CL12" s="63">
        <v>355240.27038</v>
      </c>
      <c r="CM12" s="63">
        <v>375238.07506</v>
      </c>
      <c r="CN12" s="63">
        <v>318849.53978999995</v>
      </c>
      <c r="CO12" s="63">
        <v>324401.98475999996</v>
      </c>
    </row>
    <row r="13" spans="2:93" x14ac:dyDescent="0.25">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c r="BT13" s="96">
        <v>1032998.22497</v>
      </c>
      <c r="BU13" s="96">
        <v>1033275.03204</v>
      </c>
      <c r="BV13" s="96">
        <v>1097837.83715</v>
      </c>
      <c r="BW13" s="96">
        <v>1161653.8792699999</v>
      </c>
      <c r="BX13" s="96">
        <v>1225726.77128</v>
      </c>
      <c r="BY13" s="96">
        <v>1225925.1495699999</v>
      </c>
      <c r="BZ13" s="96">
        <v>1283425.49615</v>
      </c>
      <c r="CA13" s="96">
        <v>1315277.5569000002</v>
      </c>
      <c r="CB13" s="96">
        <v>1307569.3617400001</v>
      </c>
      <c r="CC13" s="96">
        <v>1329922.4157</v>
      </c>
      <c r="CD13" s="96">
        <v>1381351.26988</v>
      </c>
      <c r="CE13" s="96">
        <v>1418177.5518699999</v>
      </c>
      <c r="CF13" s="96">
        <v>1541245.8051400001</v>
      </c>
      <c r="CG13" s="96">
        <v>1482811.1966900001</v>
      </c>
      <c r="CH13" s="96">
        <v>1426104.6087400001</v>
      </c>
      <c r="CI13" s="96">
        <v>1528378.0422400001</v>
      </c>
      <c r="CJ13" s="63">
        <v>1529801.26905</v>
      </c>
      <c r="CK13" s="63">
        <v>1510936.9513699999</v>
      </c>
      <c r="CL13" s="63">
        <v>1527164.5816500001</v>
      </c>
      <c r="CM13" s="63">
        <v>1510850.7315</v>
      </c>
      <c r="CN13" s="63">
        <v>1569217.7620899999</v>
      </c>
      <c r="CO13" s="63">
        <v>1565864.30782</v>
      </c>
    </row>
    <row r="14" spans="2:93" x14ac:dyDescent="0.25">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c r="BT14" s="96">
        <v>3441.6577699999957</v>
      </c>
      <c r="BU14" s="96">
        <v>4134.9931800000004</v>
      </c>
      <c r="BV14" s="96">
        <v>4819.6784100000004</v>
      </c>
      <c r="BW14" s="96">
        <v>4648.5263099999993</v>
      </c>
      <c r="BX14" s="96">
        <v>4276.4338899999993</v>
      </c>
      <c r="BY14" s="96">
        <v>5199.3418200000006</v>
      </c>
      <c r="BZ14" s="96">
        <v>3802.2510600000001</v>
      </c>
      <c r="CA14" s="96">
        <v>4642.4385599999996</v>
      </c>
      <c r="CB14" s="96">
        <v>5491.1743399999996</v>
      </c>
      <c r="CC14" s="96">
        <v>6416.6994999999997</v>
      </c>
      <c r="CD14" s="96">
        <v>7696.9476100000002</v>
      </c>
      <c r="CE14" s="96">
        <v>8437.3232599999992</v>
      </c>
      <c r="CF14" s="96">
        <v>7887.1322</v>
      </c>
      <c r="CG14" s="96">
        <v>8258.63681</v>
      </c>
      <c r="CH14" s="96">
        <v>9511.5103900000013</v>
      </c>
      <c r="CI14" s="96">
        <v>8420.1913599999989</v>
      </c>
      <c r="CJ14" s="63">
        <v>6454.1709199999996</v>
      </c>
      <c r="CK14" s="63">
        <v>7862.4665300000006</v>
      </c>
      <c r="CL14" s="63">
        <v>6853.7585999999992</v>
      </c>
      <c r="CM14" s="63">
        <v>6778.2503000000006</v>
      </c>
      <c r="CN14" s="63">
        <v>8546.4590000000007</v>
      </c>
      <c r="CO14" s="63">
        <v>10008.68982</v>
      </c>
    </row>
    <row r="15" spans="2:93" x14ac:dyDescent="0.25">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c r="BT15" s="96">
        <v>620.09431999999993</v>
      </c>
      <c r="BU15" s="96">
        <v>684.83375999999998</v>
      </c>
      <c r="BV15" s="96">
        <v>750.78102999999999</v>
      </c>
      <c r="BW15" s="96"/>
      <c r="BX15" s="96">
        <v>81.662019999999998</v>
      </c>
      <c r="BY15" s="96">
        <v>156.45133999999999</v>
      </c>
      <c r="BZ15" s="96">
        <v>245.68347</v>
      </c>
      <c r="CA15" s="96">
        <v>338.07506000000001</v>
      </c>
      <c r="CB15" s="96">
        <v>449.80662000000001</v>
      </c>
      <c r="CC15" s="96">
        <v>545.61593000000005</v>
      </c>
      <c r="CD15" s="96">
        <v>644.27552000000003</v>
      </c>
      <c r="CE15" s="96">
        <v>745.41386</v>
      </c>
      <c r="CF15" s="96">
        <v>886.63692000000003</v>
      </c>
      <c r="CG15" s="96">
        <v>996.29949999999997</v>
      </c>
      <c r="CH15" s="96">
        <v>1105.2365300000001</v>
      </c>
      <c r="CI15" s="96">
        <v>0</v>
      </c>
      <c r="CJ15" s="63">
        <v>121.50532000000001</v>
      </c>
      <c r="CK15" s="63">
        <v>268.71688</v>
      </c>
      <c r="CL15" s="63">
        <v>386.28479999999996</v>
      </c>
      <c r="CM15" s="63">
        <v>514.65135999999995</v>
      </c>
      <c r="CN15" s="63">
        <v>656.10208999999998</v>
      </c>
      <c r="CO15" s="63">
        <v>773.44641999999999</v>
      </c>
    </row>
    <row r="16" spans="2:93" x14ac:dyDescent="0.25">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c r="BT16" s="97">
        <v>1550122.1599900001</v>
      </c>
      <c r="BU16" s="97">
        <v>1567610.1038600001</v>
      </c>
      <c r="BV16" s="97">
        <v>1570011.5614200002</v>
      </c>
      <c r="BW16" s="97">
        <v>1601745.4601299998</v>
      </c>
      <c r="BX16" s="97">
        <v>1619915.6835600003</v>
      </c>
      <c r="BY16" s="97">
        <v>1637821.0284199999</v>
      </c>
      <c r="BZ16" s="97">
        <v>1656180.8552300001</v>
      </c>
      <c r="CA16" s="97">
        <v>1674913.56592</v>
      </c>
      <c r="CB16" s="97">
        <v>1693999.2225099998</v>
      </c>
      <c r="CC16" s="97">
        <v>1712767.05174</v>
      </c>
      <c r="CD16" s="97">
        <v>1731945.4056199999</v>
      </c>
      <c r="CE16" s="97">
        <v>1751145.5037499997</v>
      </c>
      <c r="CF16" s="97">
        <v>1770493.7987100002</v>
      </c>
      <c r="CG16" s="97">
        <v>1789862.8141700001</v>
      </c>
      <c r="CH16" s="97">
        <v>1809494.4833600002</v>
      </c>
      <c r="CI16" s="97">
        <v>1828012.2525899999</v>
      </c>
      <c r="CJ16" s="84">
        <v>1831797.65274</v>
      </c>
      <c r="CK16" s="84">
        <v>1868871.0977</v>
      </c>
      <c r="CL16" s="84">
        <v>1889644.89543</v>
      </c>
      <c r="CM16" s="84">
        <v>1893381.7082199997</v>
      </c>
      <c r="CN16" s="84">
        <v>1897269.8629699999</v>
      </c>
      <c r="CO16" s="84">
        <v>1901048.42882</v>
      </c>
    </row>
    <row r="17" spans="2:93" x14ac:dyDescent="0.25">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c r="BT17" s="31"/>
      <c r="BU17" s="31"/>
      <c r="BV17" s="31"/>
      <c r="BW17" s="31"/>
      <c r="BX17" s="31"/>
      <c r="BY17" s="31">
        <v>0</v>
      </c>
      <c r="BZ17" s="31">
        <v>0</v>
      </c>
      <c r="CA17" s="31">
        <v>0</v>
      </c>
      <c r="CB17" s="31">
        <v>0</v>
      </c>
      <c r="CC17" s="31">
        <v>0</v>
      </c>
      <c r="CD17" s="31">
        <v>0</v>
      </c>
      <c r="CE17" s="31">
        <v>0</v>
      </c>
      <c r="CF17" s="31"/>
      <c r="CG17" s="31"/>
      <c r="CH17" s="31"/>
      <c r="CI17" s="31"/>
      <c r="CJ17" s="31">
        <v>0</v>
      </c>
      <c r="CK17" s="31"/>
      <c r="CL17" s="31"/>
      <c r="CM17" s="31">
        <v>0</v>
      </c>
      <c r="CN17" s="31"/>
      <c r="CO17" s="31"/>
    </row>
    <row r="18" spans="2:93" s="49" customFormat="1" x14ac:dyDescent="0.25">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c r="BT18" s="31">
        <v>1204.0176100000001</v>
      </c>
      <c r="BU18" s="31">
        <v>1263.0219</v>
      </c>
      <c r="BV18" s="31">
        <v>1300.20604</v>
      </c>
      <c r="BW18" s="31">
        <v>1232.86268</v>
      </c>
      <c r="BX18" s="31">
        <v>1268.07826</v>
      </c>
      <c r="BY18" s="31">
        <v>1292.3129199999998</v>
      </c>
      <c r="BZ18" s="31">
        <v>1271.81449</v>
      </c>
      <c r="CA18" s="31">
        <v>1327.5010400000001</v>
      </c>
      <c r="CB18" s="31">
        <v>1391.8067100000001</v>
      </c>
      <c r="CC18" s="31">
        <v>1322.7688000000001</v>
      </c>
      <c r="CD18" s="31">
        <v>1444.6949199999999</v>
      </c>
      <c r="CE18" s="31">
        <v>1426.03819</v>
      </c>
      <c r="CF18" s="31">
        <v>1413.7851799999999</v>
      </c>
      <c r="CG18" s="31">
        <v>1115.77782</v>
      </c>
      <c r="CH18" s="31">
        <v>1156.4586000000002</v>
      </c>
      <c r="CI18" s="31">
        <v>1073.8777600000001</v>
      </c>
      <c r="CJ18" s="31">
        <v>1053.3203700000001</v>
      </c>
      <c r="CK18" s="31">
        <v>1002.6991400000001</v>
      </c>
      <c r="CL18" s="31">
        <v>991.83067000000005</v>
      </c>
      <c r="CM18" s="31">
        <v>1017.0301800000001</v>
      </c>
      <c r="CN18" s="31">
        <v>1068.26855</v>
      </c>
      <c r="CO18" s="31">
        <v>1106.6307400000001</v>
      </c>
    </row>
    <row r="19" spans="2:93" s="49" customFormat="1" x14ac:dyDescent="0.25">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c r="BT19" s="63">
        <v>1204.0176100000001</v>
      </c>
      <c r="BU19" s="63">
        <v>1263.0219</v>
      </c>
      <c r="BV19" s="63">
        <v>1300.20604</v>
      </c>
      <c r="BW19" s="63">
        <v>1232.86268</v>
      </c>
      <c r="BX19" s="63">
        <v>1268.07826</v>
      </c>
      <c r="BY19" s="63">
        <v>1292.3129199999998</v>
      </c>
      <c r="BZ19" s="63">
        <v>1271.81449</v>
      </c>
      <c r="CA19" s="63">
        <v>1327.5010400000001</v>
      </c>
      <c r="CB19" s="63">
        <v>1391.8067100000001</v>
      </c>
      <c r="CC19" s="63">
        <v>1322.7688000000001</v>
      </c>
      <c r="CD19" s="63">
        <v>1444.6949199999999</v>
      </c>
      <c r="CE19" s="63">
        <v>1426.03819</v>
      </c>
      <c r="CF19" s="63">
        <v>1413.7851799999999</v>
      </c>
      <c r="CG19" s="63">
        <v>1115.77782</v>
      </c>
      <c r="CH19" s="63">
        <v>1156.4586000000002</v>
      </c>
      <c r="CI19" s="63">
        <v>1073.8777600000001</v>
      </c>
      <c r="CJ19" s="63">
        <v>1053.3203700000001</v>
      </c>
      <c r="CK19" s="63">
        <v>1002.6991400000001</v>
      </c>
      <c r="CL19" s="63">
        <v>991.83067000000005</v>
      </c>
      <c r="CM19" s="63">
        <v>1017.0301800000001</v>
      </c>
      <c r="CN19" s="63">
        <v>1068.26855</v>
      </c>
      <c r="CO19" s="63">
        <v>1106.6307400000001</v>
      </c>
    </row>
    <row r="20" spans="2:93" s="49" customFormat="1" x14ac:dyDescent="0.25">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c r="BT20" s="98" t="s">
        <v>87</v>
      </c>
      <c r="BU20" s="98">
        <v>0</v>
      </c>
      <c r="BV20" s="98">
        <v>0</v>
      </c>
      <c r="BW20" s="98">
        <v>0</v>
      </c>
      <c r="BX20" s="98">
        <v>0</v>
      </c>
      <c r="BY20" s="98">
        <v>0</v>
      </c>
      <c r="BZ20" s="98">
        <v>0</v>
      </c>
      <c r="CA20" s="98">
        <v>0</v>
      </c>
      <c r="CB20" s="98">
        <v>0</v>
      </c>
      <c r="CC20" s="98">
        <v>0</v>
      </c>
      <c r="CD20" s="98">
        <v>0</v>
      </c>
      <c r="CE20" s="98">
        <v>0</v>
      </c>
      <c r="CF20" s="98">
        <v>0</v>
      </c>
      <c r="CG20" s="98">
        <v>0</v>
      </c>
      <c r="CH20" s="98">
        <v>0</v>
      </c>
      <c r="CI20" s="98">
        <v>0</v>
      </c>
      <c r="CJ20" s="98">
        <v>0</v>
      </c>
      <c r="CK20" s="98">
        <v>0</v>
      </c>
      <c r="CL20" s="98">
        <v>0</v>
      </c>
      <c r="CM20" s="98">
        <v>0</v>
      </c>
      <c r="CN20" s="98">
        <v>0</v>
      </c>
      <c r="CO20" s="98">
        <v>0</v>
      </c>
    </row>
    <row r="21" spans="2:93" s="49" customFormat="1" x14ac:dyDescent="0.25">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c r="BT21" s="63">
        <v>19609.439870000002</v>
      </c>
      <c r="BU21" s="63">
        <v>21684.087399999997</v>
      </c>
      <c r="BV21" s="63">
        <v>24048.360820000002</v>
      </c>
      <c r="BW21" s="63"/>
      <c r="BX21" s="63">
        <v>2617.6371400000003</v>
      </c>
      <c r="BY21" s="63">
        <v>5027.2808600000008</v>
      </c>
      <c r="BZ21" s="63">
        <v>7918.3374199999998</v>
      </c>
      <c r="CA21" s="63">
        <v>10831.18309</v>
      </c>
      <c r="CB21" s="63">
        <v>13872.957689999999</v>
      </c>
      <c r="CC21" s="63">
        <v>16830.659820000001</v>
      </c>
      <c r="CD21" s="63">
        <v>19954.967940000002</v>
      </c>
      <c r="CE21" s="63">
        <v>23230.49022</v>
      </c>
      <c r="CF21" s="63">
        <v>26394.45001</v>
      </c>
      <c r="CG21" s="63">
        <v>29923.96069</v>
      </c>
      <c r="CH21" s="63">
        <v>33392.705329999997</v>
      </c>
      <c r="CI21" s="63">
        <v>0</v>
      </c>
      <c r="CJ21" s="63">
        <v>3805.9575399999999</v>
      </c>
      <c r="CK21" s="63">
        <v>7450.1985700000005</v>
      </c>
      <c r="CL21" s="63">
        <v>11315.68015</v>
      </c>
      <c r="CM21" s="63">
        <v>15027.297570000002</v>
      </c>
      <c r="CN21" s="63">
        <v>18864.213949999998</v>
      </c>
      <c r="CO21" s="63">
        <v>22598.593519999999</v>
      </c>
    </row>
    <row r="22" spans="2:93" x14ac:dyDescent="0.25">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c r="BT22" s="31"/>
      <c r="BU22" s="31"/>
      <c r="BV22" s="31"/>
      <c r="BW22" s="31"/>
      <c r="BX22" s="31"/>
      <c r="BY22" s="31"/>
      <c r="BZ22" s="31"/>
      <c r="CA22" s="31"/>
      <c r="CB22" s="31"/>
      <c r="CC22" s="31"/>
      <c r="CD22" s="31">
        <v>0</v>
      </c>
      <c r="CE22" s="31">
        <v>0</v>
      </c>
      <c r="CF22" s="31"/>
      <c r="CG22" s="31"/>
      <c r="CH22" s="31"/>
      <c r="CI22" s="31"/>
      <c r="CJ22" s="31"/>
      <c r="CK22" s="31"/>
      <c r="CL22" s="31"/>
      <c r="CM22" s="31"/>
      <c r="CN22" s="31"/>
      <c r="CO22" s="31"/>
    </row>
    <row r="23" spans="2:93" x14ac:dyDescent="0.25">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c r="BT23" s="31">
        <v>1529308.7025100002</v>
      </c>
      <c r="BU23" s="31">
        <v>1544662.99456</v>
      </c>
      <c r="BV23" s="31">
        <v>1544662.99456</v>
      </c>
      <c r="BW23" s="31">
        <v>1600512.5974499998</v>
      </c>
      <c r="BX23" s="31">
        <v>1616029.9681599999</v>
      </c>
      <c r="BY23" s="31">
        <v>1631501.4346399999</v>
      </c>
      <c r="BZ23" s="31">
        <v>1646990.7033200001</v>
      </c>
      <c r="CA23" s="31">
        <v>1662754.8817900002</v>
      </c>
      <c r="CB23" s="31">
        <v>1678734.4581100002</v>
      </c>
      <c r="CC23" s="31">
        <v>1694613.6231200001</v>
      </c>
      <c r="CD23" s="31">
        <v>1710545.7427600001</v>
      </c>
      <c r="CE23" s="31">
        <v>1726488.9753399999</v>
      </c>
      <c r="CF23" s="31">
        <v>1742685.5635200001</v>
      </c>
      <c r="CG23" s="31">
        <v>1758823.0756600001</v>
      </c>
      <c r="CH23" s="31">
        <v>1774945.3194300001</v>
      </c>
      <c r="CI23" s="31">
        <v>1826938.3748300001</v>
      </c>
      <c r="CJ23" s="31">
        <v>1826938.3748300001</v>
      </c>
      <c r="CK23" s="31">
        <v>1860418.1999900001</v>
      </c>
      <c r="CL23" s="31">
        <v>1877337.3846100001</v>
      </c>
      <c r="CM23" s="31">
        <v>1877337.38047</v>
      </c>
      <c r="CN23" s="31">
        <v>1877337.38047</v>
      </c>
      <c r="CO23" s="31">
        <v>1877343.20456</v>
      </c>
    </row>
    <row r="24" spans="2:93" x14ac:dyDescent="0.25">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80"/>
      <c r="BN24" s="80"/>
      <c r="BO24" s="80"/>
      <c r="CJ24" s="37"/>
      <c r="CK24" s="37"/>
      <c r="CL24" s="37"/>
      <c r="CM24" s="37"/>
      <c r="CN24" s="37"/>
      <c r="CO24" s="37"/>
    </row>
    <row r="25" spans="2:93" x14ac:dyDescent="0.25">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c r="BT25" s="86">
        <v>1550122.1599900001</v>
      </c>
      <c r="BU25" s="86">
        <v>1567610.1038600001</v>
      </c>
      <c r="BV25" s="86">
        <v>1570011.5614199999</v>
      </c>
      <c r="BW25" s="86">
        <v>1601745.4601299998</v>
      </c>
      <c r="BX25" s="86">
        <v>1619915.68356</v>
      </c>
      <c r="BY25" s="86">
        <v>1637821.0284199999</v>
      </c>
      <c r="BZ25" s="86">
        <v>1656180.8552300003</v>
      </c>
      <c r="CA25" s="86">
        <v>1674913.56592</v>
      </c>
      <c r="CB25" s="86">
        <v>1693999.2225100002</v>
      </c>
      <c r="CC25" s="86">
        <v>1712767.05174</v>
      </c>
      <c r="CD25" s="86">
        <v>1731945.4056200001</v>
      </c>
      <c r="CE25" s="86">
        <v>1751145.5037499999</v>
      </c>
      <c r="CF25" s="86">
        <v>1770493.79871</v>
      </c>
      <c r="CG25" s="86">
        <v>1789862.8141700001</v>
      </c>
      <c r="CH25" s="86">
        <v>1809494.48336</v>
      </c>
      <c r="CI25" s="86">
        <v>1828012.2525900002</v>
      </c>
      <c r="CJ25" s="86">
        <v>1831797.65274</v>
      </c>
      <c r="CK25" s="86">
        <v>1868871.0977</v>
      </c>
      <c r="CL25" s="86">
        <v>1889644.8954300003</v>
      </c>
      <c r="CM25" s="86">
        <v>1893381.7082199999</v>
      </c>
      <c r="CN25" s="86">
        <v>1897269.8629700001</v>
      </c>
      <c r="CO25" s="86">
        <v>1901048.42882</v>
      </c>
    </row>
    <row r="26" spans="2:93" x14ac:dyDescent="0.25">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93" s="55" customFormat="1" x14ac:dyDescent="0.25">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93" s="55" customFormat="1" x14ac:dyDescent="0.25">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93" s="55" customFormat="1" x14ac:dyDescent="0.25">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93" s="55" customFormat="1" ht="15" customHeight="1" x14ac:dyDescent="0.25">
      <c r="B30" s="111" t="s">
        <v>36</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53"/>
      <c r="AA30" s="53"/>
      <c r="AB30" s="52"/>
      <c r="AC30" s="52"/>
      <c r="AD30" s="52"/>
      <c r="AE30" s="52"/>
      <c r="AF30" s="52"/>
      <c r="AG30" s="52"/>
      <c r="AH30" s="52"/>
      <c r="AI30" s="52"/>
      <c r="AJ30" s="52"/>
      <c r="AK30" s="52"/>
      <c r="AL30" s="52"/>
      <c r="AM30" s="52"/>
    </row>
    <row r="31" spans="2:93" s="55" customFormat="1" ht="15" customHeight="1" x14ac:dyDescent="0.25">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93" s="55" customFormat="1" ht="15" customHeight="1" x14ac:dyDescent="0.25">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0" x14ac:dyDescent="0.25">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0" x14ac:dyDescent="0.25">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0" x14ac:dyDescent="0.25">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0" x14ac:dyDescent="0.25">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0" ht="25.5" customHeight="1" x14ac:dyDescent="0.25">
      <c r="B37" s="111" t="s">
        <v>83</v>
      </c>
      <c r="C37" s="111"/>
      <c r="D37" s="111"/>
      <c r="E37" s="111"/>
      <c r="F37" s="111"/>
      <c r="G37" s="111"/>
      <c r="H37" s="111"/>
      <c r="I37" s="111"/>
      <c r="J37" s="111"/>
      <c r="K37" s="111"/>
      <c r="L37" s="111"/>
      <c r="M37" s="111"/>
      <c r="N37" s="111"/>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0" x14ac:dyDescent="0.25">
      <c r="B38" s="111" t="s">
        <v>91</v>
      </c>
      <c r="C38" s="111"/>
      <c r="D38" s="111"/>
      <c r="E38" s="111"/>
      <c r="F38" s="111"/>
      <c r="G38" s="111"/>
      <c r="H38" s="111"/>
      <c r="I38" s="111"/>
      <c r="J38" s="111"/>
      <c r="K38" s="111"/>
      <c r="L38" s="111"/>
      <c r="M38" s="111"/>
      <c r="N38" s="111"/>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0" s="56" customFormat="1" ht="27.75" customHeight="1" x14ac:dyDescent="0.25">
      <c r="B39" s="111" t="s">
        <v>96</v>
      </c>
      <c r="C39" s="111"/>
      <c r="D39" s="111"/>
      <c r="E39" s="111"/>
      <c r="F39" s="111"/>
      <c r="G39" s="111"/>
      <c r="H39" s="111"/>
      <c r="I39" s="111"/>
      <c r="J39" s="111"/>
      <c r="K39" s="111"/>
      <c r="L39" s="111"/>
      <c r="M39" s="111"/>
      <c r="N39" s="111"/>
      <c r="O39" s="111"/>
      <c r="P39" s="111"/>
      <c r="Q39" s="57">
        <f>+Q11-(Q12+Q13+Q14)</f>
        <v>0</v>
      </c>
      <c r="R39" s="57">
        <f t="shared" ref="R39:AA39" si="2">+R11-(R12+R13+R14)</f>
        <v>0</v>
      </c>
      <c r="S39" s="57">
        <f t="shared" si="2"/>
        <v>0</v>
      </c>
      <c r="T39" s="57">
        <f t="shared" si="2"/>
        <v>0</v>
      </c>
      <c r="U39" s="57">
        <f t="shared" si="2"/>
        <v>0</v>
      </c>
      <c r="V39" s="57">
        <f t="shared" si="2"/>
        <v>0</v>
      </c>
      <c r="W39" s="57">
        <f t="shared" si="2"/>
        <v>0</v>
      </c>
      <c r="X39" s="57">
        <f>+X11-(X12+X13+X14)</f>
        <v>0</v>
      </c>
      <c r="Y39" s="57">
        <f t="shared" si="2"/>
        <v>0</v>
      </c>
      <c r="Z39" s="57">
        <f t="shared" si="2"/>
        <v>0</v>
      </c>
      <c r="AA39" s="57">
        <f t="shared" si="2"/>
        <v>0</v>
      </c>
      <c r="AB39" s="57">
        <f t="shared" ref="AB39:AO39" si="3">+AB11-(AB12+AB13+AB14)</f>
        <v>0</v>
      </c>
      <c r="AC39" s="57">
        <f t="shared" si="3"/>
        <v>0</v>
      </c>
      <c r="AD39" s="57">
        <f t="shared" si="3"/>
        <v>0</v>
      </c>
      <c r="AE39" s="57">
        <f t="shared" si="3"/>
        <v>0</v>
      </c>
      <c r="AF39" s="57">
        <f t="shared" si="3"/>
        <v>0</v>
      </c>
      <c r="AG39" s="57">
        <f t="shared" si="3"/>
        <v>0</v>
      </c>
      <c r="AH39" s="57">
        <f t="shared" si="3"/>
        <v>0</v>
      </c>
      <c r="AI39" s="57">
        <f t="shared" si="3"/>
        <v>0</v>
      </c>
      <c r="AJ39" s="57">
        <f t="shared" si="3"/>
        <v>0</v>
      </c>
      <c r="AK39" s="57">
        <f t="shared" si="3"/>
        <v>0</v>
      </c>
      <c r="AL39" s="57">
        <f t="shared" si="3"/>
        <v>0</v>
      </c>
      <c r="AM39" s="57">
        <f t="shared" si="3"/>
        <v>0</v>
      </c>
      <c r="AN39" s="57">
        <f t="shared" si="3"/>
        <v>0</v>
      </c>
      <c r="AO39" s="57">
        <f t="shared" si="3"/>
        <v>0</v>
      </c>
      <c r="AP39" s="57"/>
      <c r="AQ39" s="57"/>
      <c r="AR39" s="57"/>
      <c r="AS39" s="57"/>
      <c r="AT39" s="57"/>
      <c r="AU39" s="57"/>
      <c r="AV39" s="57"/>
      <c r="AW39" s="57"/>
      <c r="AX39" s="57"/>
    </row>
    <row r="40" spans="2:50" s="56" customFormat="1" x14ac:dyDescent="0.25">
      <c r="B40" s="105" t="s">
        <v>100</v>
      </c>
      <c r="C40" s="105"/>
      <c r="D40" s="105"/>
      <c r="E40" s="105"/>
      <c r="F40" s="105"/>
      <c r="G40" s="105"/>
      <c r="H40" s="105"/>
      <c r="I40" s="105"/>
      <c r="J40" s="105"/>
      <c r="K40" s="105"/>
      <c r="L40" s="105"/>
      <c r="M40" s="105"/>
      <c r="N40" s="105"/>
      <c r="O40" s="105"/>
      <c r="P40" s="105"/>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row>
    <row r="41" spans="2:50" s="56" customFormat="1" x14ac:dyDescent="0.25">
      <c r="B41" s="41" t="s">
        <v>54</v>
      </c>
      <c r="D41" s="57">
        <f t="shared" ref="D41:AA41" si="4">+D18-(D19+D20)</f>
        <v>0</v>
      </c>
      <c r="E41" s="57">
        <f t="shared" si="4"/>
        <v>0</v>
      </c>
      <c r="F41" s="57">
        <f t="shared" si="4"/>
        <v>0</v>
      </c>
      <c r="G41" s="57">
        <f t="shared" si="4"/>
        <v>0</v>
      </c>
      <c r="H41" s="57">
        <f t="shared" si="4"/>
        <v>0</v>
      </c>
      <c r="I41" s="57">
        <f t="shared" si="4"/>
        <v>0</v>
      </c>
      <c r="J41" s="57">
        <f t="shared" si="4"/>
        <v>0</v>
      </c>
      <c r="K41" s="57">
        <f t="shared" si="4"/>
        <v>0</v>
      </c>
      <c r="L41" s="57">
        <f t="shared" si="4"/>
        <v>0</v>
      </c>
      <c r="M41" s="57">
        <f t="shared" si="4"/>
        <v>0</v>
      </c>
      <c r="N41" s="57">
        <f t="shared" si="4"/>
        <v>0</v>
      </c>
      <c r="O41" s="57">
        <f t="shared" si="4"/>
        <v>0</v>
      </c>
      <c r="P41" s="57">
        <f t="shared" si="4"/>
        <v>0</v>
      </c>
      <c r="Q41" s="57">
        <f t="shared" si="4"/>
        <v>0</v>
      </c>
      <c r="R41" s="57">
        <f t="shared" si="4"/>
        <v>0</v>
      </c>
      <c r="S41" s="57">
        <f t="shared" si="4"/>
        <v>0</v>
      </c>
      <c r="T41" s="57">
        <f t="shared" si="4"/>
        <v>0</v>
      </c>
      <c r="U41" s="57">
        <f t="shared" si="4"/>
        <v>0</v>
      </c>
      <c r="V41" s="57">
        <f t="shared" si="4"/>
        <v>0</v>
      </c>
      <c r="W41" s="57">
        <f t="shared" si="4"/>
        <v>0</v>
      </c>
      <c r="X41" s="57">
        <f t="shared" si="4"/>
        <v>0</v>
      </c>
      <c r="Y41" s="57">
        <f t="shared" si="4"/>
        <v>0</v>
      </c>
      <c r="Z41" s="57">
        <f t="shared" si="4"/>
        <v>0</v>
      </c>
      <c r="AA41" s="57">
        <f t="shared" si="4"/>
        <v>0</v>
      </c>
      <c r="AB41" s="57">
        <f t="shared" ref="AB41:AO41" si="5">+AB18-(AB19+AB20)</f>
        <v>0</v>
      </c>
      <c r="AC41" s="57">
        <f t="shared" si="5"/>
        <v>0</v>
      </c>
      <c r="AD41" s="57">
        <f t="shared" si="5"/>
        <v>0</v>
      </c>
      <c r="AE41" s="57">
        <f t="shared" si="5"/>
        <v>0</v>
      </c>
      <c r="AF41" s="57">
        <f t="shared" si="5"/>
        <v>0</v>
      </c>
      <c r="AG41" s="57">
        <f t="shared" si="5"/>
        <v>0</v>
      </c>
      <c r="AH41" s="57">
        <f t="shared" si="5"/>
        <v>0</v>
      </c>
      <c r="AI41" s="57">
        <f t="shared" si="5"/>
        <v>0</v>
      </c>
      <c r="AJ41" s="57">
        <f t="shared" si="5"/>
        <v>0</v>
      </c>
      <c r="AK41" s="57">
        <f t="shared" si="5"/>
        <v>0</v>
      </c>
      <c r="AL41" s="57">
        <f t="shared" si="5"/>
        <v>0</v>
      </c>
      <c r="AM41" s="57">
        <f t="shared" si="5"/>
        <v>0</v>
      </c>
      <c r="AN41" s="57">
        <f t="shared" si="5"/>
        <v>0</v>
      </c>
      <c r="AO41" s="57">
        <f t="shared" si="5"/>
        <v>0</v>
      </c>
      <c r="AP41" s="57"/>
      <c r="AQ41" s="57"/>
      <c r="AR41" s="57"/>
      <c r="AS41" s="57"/>
      <c r="AT41" s="57"/>
      <c r="AU41" s="57"/>
      <c r="AV41" s="57"/>
      <c r="AW41" s="57"/>
      <c r="AX41" s="57"/>
    </row>
    <row r="42" spans="2:50" s="56" customFormat="1" x14ac:dyDescent="0.25">
      <c r="D42" s="57">
        <f>+(D11-(D18+D23))</f>
        <v>-1.1641532182693481E-10</v>
      </c>
      <c r="E42" s="57">
        <f t="shared" ref="E42:AA42" si="6">+(E11-(E18+E23))</f>
        <v>-1.1641532182693481E-10</v>
      </c>
      <c r="F42" s="57">
        <f t="shared" si="6"/>
        <v>0</v>
      </c>
      <c r="G42" s="58">
        <f>+(G11-(G18+G23))</f>
        <v>0</v>
      </c>
      <c r="H42" s="57">
        <f t="shared" si="6"/>
        <v>0</v>
      </c>
      <c r="I42" s="57">
        <f t="shared" si="6"/>
        <v>0</v>
      </c>
      <c r="J42" s="57">
        <f t="shared" si="6"/>
        <v>0</v>
      </c>
      <c r="K42" s="57">
        <f t="shared" si="6"/>
        <v>0</v>
      </c>
      <c r="L42" s="57">
        <f t="shared" si="6"/>
        <v>1.1641532182693481E-10</v>
      </c>
      <c r="M42" s="57">
        <f t="shared" si="6"/>
        <v>0</v>
      </c>
      <c r="N42" s="57">
        <f t="shared" si="6"/>
        <v>-1.1641532182693481E-10</v>
      </c>
      <c r="O42" s="57">
        <f t="shared" si="6"/>
        <v>-1.1641532182693481E-10</v>
      </c>
      <c r="P42" s="57">
        <f t="shared" si="6"/>
        <v>-1.1641532182693481E-10</v>
      </c>
      <c r="Q42" s="57">
        <f t="shared" si="6"/>
        <v>1.1641532182693481E-10</v>
      </c>
      <c r="R42" s="57">
        <f t="shared" si="6"/>
        <v>0</v>
      </c>
      <c r="S42" s="57">
        <f t="shared" si="6"/>
        <v>0</v>
      </c>
      <c r="T42" s="57">
        <f t="shared" si="6"/>
        <v>1.1641532182693481E-10</v>
      </c>
      <c r="U42" s="57">
        <f t="shared" si="6"/>
        <v>-1.1641532182693481E-10</v>
      </c>
      <c r="V42" s="57">
        <f t="shared" si="6"/>
        <v>-1.1641532182693481E-10</v>
      </c>
      <c r="W42" s="57">
        <f t="shared" si="6"/>
        <v>0</v>
      </c>
      <c r="X42" s="57">
        <f t="shared" si="6"/>
        <v>0</v>
      </c>
      <c r="Y42" s="57">
        <f t="shared" si="6"/>
        <v>0</v>
      </c>
      <c r="Z42" s="57">
        <f t="shared" si="6"/>
        <v>0</v>
      </c>
      <c r="AA42" s="57">
        <f t="shared" si="6"/>
        <v>0</v>
      </c>
      <c r="AB42" s="57">
        <f t="shared" ref="AB42:AO42" si="7">+(AB11-(AB18+AB23))</f>
        <v>0</v>
      </c>
      <c r="AC42" s="57">
        <f t="shared" si="7"/>
        <v>1.1641532182693481E-10</v>
      </c>
      <c r="AD42" s="57">
        <f t="shared" si="7"/>
        <v>-1.1641532182693481E-10</v>
      </c>
      <c r="AE42" s="57">
        <f t="shared" si="7"/>
        <v>0</v>
      </c>
      <c r="AF42" s="57">
        <f t="shared" si="7"/>
        <v>0</v>
      </c>
      <c r="AG42" s="57">
        <f t="shared" si="7"/>
        <v>0</v>
      </c>
      <c r="AH42" s="57">
        <f t="shared" si="7"/>
        <v>0</v>
      </c>
      <c r="AI42" s="57">
        <f t="shared" si="7"/>
        <v>1.1641532182693481E-10</v>
      </c>
      <c r="AJ42" s="57">
        <f t="shared" si="7"/>
        <v>0</v>
      </c>
      <c r="AK42" s="57">
        <f t="shared" si="7"/>
        <v>0</v>
      </c>
      <c r="AL42" s="57">
        <f t="shared" si="7"/>
        <v>2.3283064365386963E-10</v>
      </c>
      <c r="AM42" s="57">
        <f t="shared" si="7"/>
        <v>0</v>
      </c>
      <c r="AN42" s="57">
        <f t="shared" si="7"/>
        <v>0</v>
      </c>
      <c r="AO42" s="57">
        <f t="shared" si="7"/>
        <v>0</v>
      </c>
      <c r="AP42" s="57"/>
      <c r="AQ42" s="57"/>
      <c r="AR42" s="57"/>
      <c r="AS42" s="57"/>
      <c r="AT42" s="57"/>
      <c r="AU42" s="57"/>
      <c r="AV42" s="57"/>
      <c r="AW42" s="57"/>
      <c r="AX42" s="57"/>
    </row>
    <row r="43" spans="2:50" s="56" customFormat="1" x14ac:dyDescent="0.25">
      <c r="D43" s="57">
        <f t="shared" ref="D43:AA43" si="8">(D23+D18)-D11</f>
        <v>0</v>
      </c>
      <c r="E43" s="57">
        <f t="shared" si="8"/>
        <v>0</v>
      </c>
      <c r="F43" s="57">
        <f t="shared" si="8"/>
        <v>0</v>
      </c>
      <c r="G43" s="57">
        <f t="shared" si="8"/>
        <v>0</v>
      </c>
      <c r="H43" s="57">
        <f t="shared" si="8"/>
        <v>0</v>
      </c>
      <c r="I43" s="57">
        <f t="shared" si="8"/>
        <v>0</v>
      </c>
      <c r="J43" s="57">
        <f t="shared" si="8"/>
        <v>0</v>
      </c>
      <c r="K43" s="57">
        <f t="shared" si="8"/>
        <v>0</v>
      </c>
      <c r="L43" s="57">
        <f t="shared" si="8"/>
        <v>0</v>
      </c>
      <c r="M43" s="57">
        <f t="shared" si="8"/>
        <v>0</v>
      </c>
      <c r="N43" s="57">
        <f t="shared" si="8"/>
        <v>0</v>
      </c>
      <c r="O43" s="57">
        <f t="shared" si="8"/>
        <v>0</v>
      </c>
      <c r="P43" s="57">
        <f t="shared" si="8"/>
        <v>0</v>
      </c>
      <c r="Q43" s="57">
        <f t="shared" si="8"/>
        <v>0</v>
      </c>
      <c r="R43" s="57">
        <f t="shared" si="8"/>
        <v>0</v>
      </c>
      <c r="S43" s="57">
        <f t="shared" si="8"/>
        <v>0</v>
      </c>
      <c r="T43" s="57">
        <f t="shared" si="8"/>
        <v>0</v>
      </c>
      <c r="U43" s="57">
        <f t="shared" si="8"/>
        <v>0</v>
      </c>
      <c r="V43" s="57">
        <f t="shared" si="8"/>
        <v>0</v>
      </c>
      <c r="W43" s="57">
        <f t="shared" si="8"/>
        <v>0</v>
      </c>
      <c r="X43" s="57">
        <f t="shared" si="8"/>
        <v>0</v>
      </c>
      <c r="Y43" s="57">
        <f t="shared" si="8"/>
        <v>0</v>
      </c>
      <c r="Z43" s="57">
        <f t="shared" si="8"/>
        <v>0</v>
      </c>
      <c r="AA43" s="57">
        <f t="shared" si="8"/>
        <v>0</v>
      </c>
      <c r="AB43" s="57">
        <f t="shared" ref="AB43:AO43" si="9">(AB23+AB18)-AB11</f>
        <v>0</v>
      </c>
      <c r="AC43" s="57">
        <f t="shared" si="9"/>
        <v>0</v>
      </c>
      <c r="AD43" s="57">
        <f t="shared" si="9"/>
        <v>0</v>
      </c>
      <c r="AE43" s="57">
        <f t="shared" si="9"/>
        <v>0</v>
      </c>
      <c r="AF43" s="57">
        <f t="shared" si="9"/>
        <v>0</v>
      </c>
      <c r="AG43" s="57">
        <f t="shared" si="9"/>
        <v>0</v>
      </c>
      <c r="AH43" s="57">
        <f t="shared" si="9"/>
        <v>0</v>
      </c>
      <c r="AI43" s="57">
        <f t="shared" si="9"/>
        <v>0</v>
      </c>
      <c r="AJ43" s="57">
        <f t="shared" si="9"/>
        <v>0</v>
      </c>
      <c r="AK43" s="57">
        <f t="shared" si="9"/>
        <v>0</v>
      </c>
      <c r="AL43" s="57">
        <f t="shared" si="9"/>
        <v>0</v>
      </c>
      <c r="AM43" s="57">
        <f t="shared" si="9"/>
        <v>0</v>
      </c>
      <c r="AN43" s="57">
        <f t="shared" si="9"/>
        <v>0</v>
      </c>
      <c r="AO43" s="57">
        <f t="shared" si="9"/>
        <v>0</v>
      </c>
      <c r="AP43" s="57"/>
      <c r="AQ43" s="57"/>
      <c r="AR43" s="57"/>
      <c r="AS43" s="57"/>
      <c r="AT43" s="57"/>
      <c r="AU43" s="57"/>
      <c r="AV43" s="57"/>
      <c r="AW43" s="57"/>
      <c r="AX43" s="57"/>
    </row>
    <row r="44" spans="2:50" s="56" customFormat="1" x14ac:dyDescent="0.25">
      <c r="B44" s="59"/>
      <c r="C44" s="60"/>
      <c r="D44" s="60"/>
      <c r="E44" s="60"/>
      <c r="F44" s="60"/>
      <c r="G44" s="60"/>
      <c r="H44" s="60"/>
      <c r="I44" s="60"/>
      <c r="J44" s="60"/>
      <c r="K44" s="60"/>
      <c r="L44" s="60"/>
      <c r="M44" s="60"/>
      <c r="N44" s="60"/>
      <c r="O44" s="60"/>
      <c r="P44" s="61"/>
      <c r="Q44" s="61"/>
      <c r="R44" s="61"/>
      <c r="S44" s="61"/>
      <c r="T44" s="61"/>
      <c r="U44" s="61"/>
      <c r="V44" s="61"/>
      <c r="W44" s="61"/>
      <c r="X44" s="61"/>
      <c r="Y44" s="61"/>
      <c r="Z44" s="61"/>
      <c r="AA44" s="61"/>
      <c r="AB44" s="60"/>
      <c r="AC44" s="60"/>
      <c r="AD44" s="60"/>
      <c r="AE44" s="60"/>
      <c r="AF44" s="60"/>
      <c r="AG44" s="60"/>
      <c r="AH44" s="60"/>
      <c r="AI44" s="60"/>
      <c r="AJ44" s="60"/>
      <c r="AK44" s="60"/>
      <c r="AL44" s="60"/>
      <c r="AM44" s="60"/>
    </row>
    <row r="59" spans="4:50" x14ac:dyDescent="0.25">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25">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25">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25">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25">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25">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25">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25">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2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25">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sheetData>
  <mergeCells count="15">
    <mergeCell ref="CJ9:CO9"/>
    <mergeCell ref="D7:E7"/>
    <mergeCell ref="D5:L5"/>
    <mergeCell ref="D6:L6"/>
    <mergeCell ref="B39:P39"/>
    <mergeCell ref="BX9:CI9"/>
    <mergeCell ref="BL9:BW9"/>
    <mergeCell ref="AZ9:BK9"/>
    <mergeCell ref="AN9:AY9"/>
    <mergeCell ref="B30:Y30"/>
    <mergeCell ref="P9:AA9"/>
    <mergeCell ref="AB9:AM9"/>
    <mergeCell ref="D9:O9"/>
    <mergeCell ref="B38:N38"/>
    <mergeCell ref="B37:N3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C42"/>
  <sheetViews>
    <sheetView showGridLines="0" zoomScale="80" zoomScaleNormal="80" workbookViewId="0">
      <pane xSplit="3" ySplit="10" topLeftCell="D11" activePane="bottomRight" state="frozen"/>
      <selection pane="topRight" activeCell="D1" sqref="D1"/>
      <selection pane="bottomLeft" activeCell="A11" sqref="A11"/>
      <selection pane="bottomRight" activeCell="I17" sqref="I17"/>
    </sheetView>
  </sheetViews>
  <sheetFormatPr baseColWidth="10" defaultRowHeight="15" x14ac:dyDescent="0.25"/>
  <cols>
    <col min="1" max="1" width="2.140625" customWidth="1"/>
    <col min="2" max="2" width="5.140625" customWidth="1"/>
    <col min="3" max="3" width="24.7109375" customWidth="1"/>
    <col min="4" max="9" width="13" customWidth="1"/>
    <col min="10" max="34" width="13.85546875" customWidth="1"/>
    <col min="35" max="38" width="13.42578125" customWidth="1"/>
    <col min="39" max="39" width="13.7109375" customWidth="1"/>
    <col min="40" max="40" width="13.28515625" bestFit="1" customWidth="1"/>
    <col min="41" max="50" width="13.28515625" customWidth="1"/>
    <col min="51" max="51" width="13.85546875" customWidth="1"/>
    <col min="52" max="52" width="15.7109375" customWidth="1"/>
    <col min="53" max="53" width="15" customWidth="1"/>
    <col min="54" max="54" width="13.85546875" customWidth="1"/>
    <col min="55" max="58" width="13" customWidth="1"/>
    <col min="59" max="59" width="15.28515625" customWidth="1"/>
    <col min="60" max="60" width="16.85546875" customWidth="1"/>
    <col min="61" max="61" width="15.28515625" customWidth="1"/>
    <col min="62" max="65" width="13.140625" bestFit="1" customWidth="1"/>
    <col min="66" max="68" width="13.140625" customWidth="1"/>
    <col min="69" max="69" width="13.7109375" customWidth="1"/>
    <col min="70" max="70" width="13.85546875" customWidth="1"/>
    <col min="71" max="71" width="13.7109375" customWidth="1"/>
    <col min="72" max="73" width="13.140625" bestFit="1" customWidth="1"/>
    <col min="74" max="74" width="13.140625" customWidth="1"/>
    <col min="75" max="80" width="13.42578125" customWidth="1"/>
    <col min="81" max="81" width="14.28515625" customWidth="1"/>
  </cols>
  <sheetData>
    <row r="1" spans="2:81" ht="4.5" customHeight="1" x14ac:dyDescent="0.25">
      <c r="CC1" t="s">
        <v>97</v>
      </c>
    </row>
    <row r="3" spans="2:81" ht="18.75" x14ac:dyDescent="0.25">
      <c r="B3" s="6"/>
      <c r="C3" s="6"/>
      <c r="D3" s="131" t="s">
        <v>16</v>
      </c>
      <c r="E3" s="131"/>
      <c r="F3" s="131"/>
      <c r="G3" s="131"/>
      <c r="H3" s="131"/>
      <c r="I3" s="131"/>
      <c r="J3" s="131"/>
      <c r="K3" s="131"/>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81" ht="15.75" x14ac:dyDescent="0.25">
      <c r="B4" s="7"/>
      <c r="C4" s="7"/>
      <c r="D4" s="124" t="s">
        <v>34</v>
      </c>
      <c r="E4" s="124"/>
      <c r="F4" s="124"/>
      <c r="G4" s="124"/>
      <c r="H4" s="124"/>
      <c r="I4" s="124"/>
      <c r="J4" s="124"/>
      <c r="K4" s="12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81" x14ac:dyDescent="0.25">
      <c r="B5" s="8"/>
      <c r="C5" s="8"/>
      <c r="D5" s="124" t="s">
        <v>98</v>
      </c>
      <c r="E5" s="124"/>
      <c r="F5" s="124"/>
      <c r="G5" s="124"/>
      <c r="H5" s="124"/>
      <c r="I5" s="124"/>
      <c r="J5" s="124"/>
      <c r="K5" s="12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81" x14ac:dyDescent="0.25">
      <c r="D6" s="125" t="s">
        <v>35</v>
      </c>
      <c r="E6" s="125"/>
      <c r="F6" s="125"/>
      <c r="G6" s="125"/>
      <c r="H6" s="125"/>
      <c r="I6" s="125"/>
      <c r="J6" s="125"/>
      <c r="K6" s="125"/>
    </row>
    <row r="7" spans="2:81" x14ac:dyDescent="0.25">
      <c r="D7" s="123" t="s">
        <v>19</v>
      </c>
      <c r="E7" s="123"/>
      <c r="F7" s="14"/>
      <c r="G7" s="14"/>
      <c r="H7" s="14"/>
      <c r="I7" s="14"/>
      <c r="J7" s="14"/>
      <c r="K7" s="14"/>
    </row>
    <row r="9" spans="2:81" x14ac:dyDescent="0.25">
      <c r="B9" s="1"/>
      <c r="C9" s="1"/>
      <c r="D9" s="119" t="s">
        <v>13</v>
      </c>
      <c r="E9" s="119"/>
      <c r="F9" s="119"/>
      <c r="G9" s="119"/>
      <c r="H9" s="119"/>
      <c r="I9" s="119"/>
      <c r="J9" s="119"/>
      <c r="K9" s="119"/>
      <c r="L9" s="119"/>
      <c r="M9" s="119"/>
      <c r="N9" s="119"/>
      <c r="O9" s="119"/>
      <c r="P9" s="119" t="s">
        <v>14</v>
      </c>
      <c r="Q9" s="119"/>
      <c r="R9" s="119"/>
      <c r="S9" s="119"/>
      <c r="T9" s="119"/>
      <c r="U9" s="119"/>
      <c r="V9" s="119"/>
      <c r="W9" s="119"/>
      <c r="X9" s="119"/>
      <c r="Y9" s="119"/>
      <c r="Z9" s="119"/>
      <c r="AA9" s="119"/>
      <c r="AB9" s="117" t="s">
        <v>15</v>
      </c>
      <c r="AC9" s="118"/>
      <c r="AD9" s="118"/>
      <c r="AE9" s="118"/>
      <c r="AF9" s="118"/>
      <c r="AG9" s="118"/>
      <c r="AH9" s="118"/>
      <c r="AI9" s="118"/>
      <c r="AJ9" s="118"/>
      <c r="AK9" s="118"/>
      <c r="AL9" s="118"/>
      <c r="AM9" s="132"/>
      <c r="AN9" s="117" t="s">
        <v>69</v>
      </c>
      <c r="AO9" s="118"/>
      <c r="AP9" s="118"/>
      <c r="AQ9" s="118"/>
      <c r="AR9" s="118"/>
      <c r="AS9" s="118"/>
      <c r="AT9" s="118"/>
      <c r="AU9" s="118"/>
      <c r="AV9" s="118"/>
      <c r="AW9" s="118"/>
      <c r="AX9" s="118"/>
      <c r="AY9" s="132"/>
      <c r="AZ9" s="115" t="s">
        <v>86</v>
      </c>
      <c r="BA9" s="116"/>
      <c r="BB9" s="116"/>
      <c r="BC9" s="116"/>
      <c r="BD9" s="116"/>
      <c r="BE9" s="116"/>
      <c r="BF9" s="116"/>
      <c r="BG9" s="116"/>
      <c r="BH9" s="116"/>
      <c r="BI9" s="116"/>
      <c r="BJ9" s="116"/>
      <c r="BK9" s="116"/>
      <c r="BL9" s="112" t="s">
        <v>89</v>
      </c>
      <c r="BM9" s="113"/>
      <c r="BN9" s="113"/>
      <c r="BO9" s="113"/>
      <c r="BP9" s="113"/>
      <c r="BQ9" s="113"/>
      <c r="BR9" s="113"/>
      <c r="BS9" s="113"/>
      <c r="BT9" s="113"/>
      <c r="BU9" s="113"/>
      <c r="BV9" s="113"/>
      <c r="BW9" s="114"/>
      <c r="BX9" s="126" t="s">
        <v>95</v>
      </c>
      <c r="BY9" s="127"/>
      <c r="BZ9" s="127"/>
      <c r="CA9" s="127"/>
      <c r="CB9" s="127"/>
      <c r="CC9" s="128"/>
    </row>
    <row r="10" spans="2:81" ht="17.25" x14ac:dyDescent="0.25">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c r="BM10" s="43" t="s">
        <v>0</v>
      </c>
      <c r="BN10" s="43" t="s">
        <v>7</v>
      </c>
      <c r="BO10" s="43" t="s">
        <v>8</v>
      </c>
      <c r="BP10" s="43" t="s">
        <v>9</v>
      </c>
      <c r="BQ10" s="43" t="s">
        <v>11</v>
      </c>
      <c r="BR10" s="100" t="s">
        <v>93</v>
      </c>
      <c r="BS10" s="100" t="s">
        <v>94</v>
      </c>
      <c r="BT10" s="43" t="s">
        <v>2</v>
      </c>
      <c r="BU10" s="43" t="s">
        <v>90</v>
      </c>
      <c r="BV10" s="43" t="s">
        <v>4</v>
      </c>
      <c r="BW10" s="43" t="s">
        <v>5</v>
      </c>
      <c r="BX10" s="99" t="s">
        <v>10</v>
      </c>
      <c r="BY10" s="99" t="s">
        <v>0</v>
      </c>
      <c r="BZ10" s="99" t="s">
        <v>7</v>
      </c>
      <c r="CA10" s="99" t="s">
        <v>8</v>
      </c>
      <c r="CB10" s="99" t="s">
        <v>9</v>
      </c>
      <c r="CC10" s="99" t="s">
        <v>11</v>
      </c>
    </row>
    <row r="11" spans="2:81" x14ac:dyDescent="0.25">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c r="BH11" s="95">
        <v>326816.41220999998</v>
      </c>
      <c r="BI11" s="95">
        <v>331282.66715999995</v>
      </c>
      <c r="BJ11" s="95">
        <v>330892.79903999995</v>
      </c>
      <c r="BK11" s="95">
        <v>340992.91488000005</v>
      </c>
      <c r="BL11" s="95">
        <v>341192.90028000006</v>
      </c>
      <c r="BM11" s="95">
        <v>346492.15136999998</v>
      </c>
      <c r="BN11" s="95">
        <v>357213.23659999995</v>
      </c>
      <c r="BO11" s="95">
        <v>357308.66392000002</v>
      </c>
      <c r="BP11" s="95">
        <v>362899.37947000004</v>
      </c>
      <c r="BQ11" s="95">
        <v>368723.82351000007</v>
      </c>
      <c r="BR11" s="95">
        <v>376802.76355000009</v>
      </c>
      <c r="BS11" s="95">
        <v>383285.85804000002</v>
      </c>
      <c r="BT11" s="31">
        <v>390663.23988999997</v>
      </c>
      <c r="BU11" s="31">
        <v>396310.47162000003</v>
      </c>
      <c r="BV11" s="31">
        <v>403040.29021000001</v>
      </c>
      <c r="BW11" s="31">
        <v>415042.20556999999</v>
      </c>
      <c r="BX11" s="95">
        <v>415622.50606999994</v>
      </c>
      <c r="BY11" s="95">
        <v>423514.77004999999</v>
      </c>
      <c r="BZ11" s="95">
        <v>435752.67379999999</v>
      </c>
      <c r="CA11" s="95">
        <v>436722.20372000005</v>
      </c>
      <c r="CB11" s="95">
        <v>437478.38364000001</v>
      </c>
      <c r="CC11" s="95">
        <v>438068.45302000002</v>
      </c>
    </row>
    <row r="12" spans="2:81" x14ac:dyDescent="0.25">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c r="BH12" s="96">
        <v>131536.46808999998</v>
      </c>
      <c r="BI12" s="96">
        <v>137414.50313</v>
      </c>
      <c r="BJ12" s="96">
        <v>137633.39891999998</v>
      </c>
      <c r="BK12" s="96">
        <v>149327.41668999998</v>
      </c>
      <c r="BL12" s="96">
        <v>124364.52856999999</v>
      </c>
      <c r="BM12" s="96">
        <v>129110.68061999998</v>
      </c>
      <c r="BN12" s="96">
        <v>145774.14247999998</v>
      </c>
      <c r="BO12" s="96">
        <v>125865.73856999999</v>
      </c>
      <c r="BP12" s="96">
        <v>129295.92067000001</v>
      </c>
      <c r="BQ12" s="96">
        <v>134711.0784</v>
      </c>
      <c r="BR12" s="96">
        <v>142150.08091000002</v>
      </c>
      <c r="BS12" s="96">
        <v>152552.60886000001</v>
      </c>
      <c r="BT12" s="63">
        <v>57174.898829999998</v>
      </c>
      <c r="BU12" s="63">
        <v>169453.94308000003</v>
      </c>
      <c r="BV12" s="63">
        <v>136324.36297999998</v>
      </c>
      <c r="BW12" s="63">
        <v>140562.26058</v>
      </c>
      <c r="BX12" s="96">
        <v>174419.14129</v>
      </c>
      <c r="BY12" s="96">
        <v>87818.778449999998</v>
      </c>
      <c r="BZ12" s="96">
        <v>85577.666360000003</v>
      </c>
      <c r="CA12" s="96">
        <v>68059.570619999999</v>
      </c>
      <c r="CB12" s="96">
        <v>137110.32373000003</v>
      </c>
      <c r="CC12" s="96">
        <v>147121.65046</v>
      </c>
    </row>
    <row r="13" spans="2:81" x14ac:dyDescent="0.25">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c r="BH13" s="96">
        <v>186337.95058999999</v>
      </c>
      <c r="BI13" s="96">
        <v>186485.33300000001</v>
      </c>
      <c r="BJ13" s="96">
        <v>186628.64336000002</v>
      </c>
      <c r="BK13" s="96">
        <v>185193.5944</v>
      </c>
      <c r="BL13" s="96">
        <v>210320.10141999999</v>
      </c>
      <c r="BM13" s="96">
        <v>210939.72224999999</v>
      </c>
      <c r="BN13" s="96">
        <v>206563.26880000002</v>
      </c>
      <c r="BO13" s="96">
        <v>226805.29115999999</v>
      </c>
      <c r="BP13" s="96">
        <v>228874.61887999999</v>
      </c>
      <c r="BQ13" s="96">
        <v>229361.76157</v>
      </c>
      <c r="BR13" s="96">
        <v>230775.97128</v>
      </c>
      <c r="BS13" s="96">
        <v>228394.98827</v>
      </c>
      <c r="BT13" s="63">
        <v>330940.27254000003</v>
      </c>
      <c r="BU13" s="63">
        <v>224155.82809</v>
      </c>
      <c r="BV13" s="63">
        <v>263826.95165</v>
      </c>
      <c r="BW13" s="63">
        <v>271269.54843000002</v>
      </c>
      <c r="BX13" s="96">
        <v>234948.31151</v>
      </c>
      <c r="BY13" s="96">
        <v>329282.58743000001</v>
      </c>
      <c r="BZ13" s="96">
        <v>343617.21745999996</v>
      </c>
      <c r="CA13" s="96">
        <v>362329.07737000001</v>
      </c>
      <c r="CB13" s="96">
        <v>293721.80776999996</v>
      </c>
      <c r="CC13" s="96">
        <v>283967.65664999996</v>
      </c>
    </row>
    <row r="14" spans="2:81" x14ac:dyDescent="0.25">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c r="BH14" s="96">
        <v>8941.9935299999997</v>
      </c>
      <c r="BI14" s="96">
        <v>7382.8310300000003</v>
      </c>
      <c r="BJ14" s="96">
        <v>6630.7567600000002</v>
      </c>
      <c r="BK14" s="96">
        <v>6471.9037900000003</v>
      </c>
      <c r="BL14" s="96">
        <v>6508.2702900000004</v>
      </c>
      <c r="BM14" s="96">
        <v>6441.7484999999997</v>
      </c>
      <c r="BN14" s="96">
        <v>4875.8253199999999</v>
      </c>
      <c r="BO14" s="96">
        <v>4637.6341900000007</v>
      </c>
      <c r="BP14" s="96">
        <v>4728.8399200000003</v>
      </c>
      <c r="BQ14" s="96">
        <v>4650.9835400000002</v>
      </c>
      <c r="BR14" s="96">
        <v>3876.7113599999998</v>
      </c>
      <c r="BS14" s="96">
        <v>2338.26091</v>
      </c>
      <c r="BT14" s="63">
        <v>2548.0685199999998</v>
      </c>
      <c r="BU14" s="63">
        <v>2700.7004500000003</v>
      </c>
      <c r="BV14" s="63">
        <v>2888.9755800000003</v>
      </c>
      <c r="BW14" s="63">
        <v>3210.3965600000001</v>
      </c>
      <c r="BX14" s="96">
        <v>6255.0532699999994</v>
      </c>
      <c r="BY14" s="96">
        <v>6413.4041699999998</v>
      </c>
      <c r="BZ14" s="96">
        <v>6557.7899800000005</v>
      </c>
      <c r="CA14" s="96">
        <v>6333.5557299999991</v>
      </c>
      <c r="CB14" s="96">
        <v>6646.2521400000005</v>
      </c>
      <c r="CC14" s="96">
        <v>6979.1459100000002</v>
      </c>
    </row>
    <row r="15" spans="2:81" x14ac:dyDescent="0.25">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c r="BH15" s="96">
        <v>12279.357049999999</v>
      </c>
      <c r="BI15" s="96">
        <v>13519.173469999998</v>
      </c>
      <c r="BJ15" s="96">
        <v>14774.261119999999</v>
      </c>
      <c r="BK15" s="96"/>
      <c r="BL15" s="96">
        <v>683.99734999999998</v>
      </c>
      <c r="BM15" s="96">
        <v>1354.0787399999999</v>
      </c>
      <c r="BN15" s="96">
        <v>2044.8483100000001</v>
      </c>
      <c r="BO15" s="96">
        <v>2711.9595600000002</v>
      </c>
      <c r="BP15" s="96">
        <v>3411.28406</v>
      </c>
      <c r="BQ15" s="96">
        <v>3901.7211999999995</v>
      </c>
      <c r="BR15" s="96">
        <v>4392.7564499999989</v>
      </c>
      <c r="BS15" s="96">
        <v>4699.5591699999995</v>
      </c>
      <c r="BT15" s="63">
        <v>4703.9409900000001</v>
      </c>
      <c r="BU15" s="63">
        <v>4921.2025100000001</v>
      </c>
      <c r="BV15" s="63">
        <v>5194.0924299999997</v>
      </c>
      <c r="BW15" s="63">
        <v>0</v>
      </c>
      <c r="BX15" s="96">
        <v>298.56882999999999</v>
      </c>
      <c r="BY15" s="96">
        <v>611.54336999999998</v>
      </c>
      <c r="BZ15" s="96">
        <v>925.32568000000003</v>
      </c>
      <c r="CA15" s="96">
        <v>1255.8620600000002</v>
      </c>
      <c r="CB15" s="96">
        <v>1635.1070099999999</v>
      </c>
      <c r="CC15" s="96">
        <v>1947.127</v>
      </c>
    </row>
    <row r="16" spans="2:81" x14ac:dyDescent="0.25">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c r="BH16" s="97">
        <v>339095.76925999997</v>
      </c>
      <c r="BI16" s="97">
        <v>344801.84062999999</v>
      </c>
      <c r="BJ16" s="97">
        <v>345667.06015999999</v>
      </c>
      <c r="BK16" s="97">
        <v>340992.91488000005</v>
      </c>
      <c r="BL16" s="97">
        <v>341876.89763000008</v>
      </c>
      <c r="BM16" s="97">
        <v>347846.23011</v>
      </c>
      <c r="BN16" s="97">
        <v>359258.08490999998</v>
      </c>
      <c r="BO16" s="97">
        <v>360020.62348000001</v>
      </c>
      <c r="BP16" s="97">
        <v>366310.66353000002</v>
      </c>
      <c r="BQ16" s="97">
        <v>372625.54471000005</v>
      </c>
      <c r="BR16" s="97">
        <v>381195.52000000008</v>
      </c>
      <c r="BS16" s="97">
        <v>387985.41721000004</v>
      </c>
      <c r="BT16" s="97">
        <v>395367.18088</v>
      </c>
      <c r="BU16" s="97">
        <v>401231.67413</v>
      </c>
      <c r="BV16" s="97">
        <v>408234.38263999997</v>
      </c>
      <c r="BW16" s="97">
        <v>415042.20556999999</v>
      </c>
      <c r="BX16" s="97">
        <v>415921.07489999989</v>
      </c>
      <c r="BY16" s="97">
        <v>424126.31342000002</v>
      </c>
      <c r="BZ16" s="97">
        <v>436677.99948</v>
      </c>
      <c r="CA16" s="97">
        <v>437978.06578</v>
      </c>
      <c r="CB16" s="97">
        <v>439113.49064999999</v>
      </c>
      <c r="CC16" s="97">
        <v>440015.58002000005</v>
      </c>
    </row>
    <row r="17" spans="2:81" x14ac:dyDescent="0.25">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95"/>
      <c r="BY17" s="95">
        <v>0</v>
      </c>
      <c r="BZ17" s="95"/>
      <c r="CA17" s="95">
        <v>0</v>
      </c>
      <c r="CB17" s="95"/>
      <c r="CC17" s="95"/>
    </row>
    <row r="18" spans="2:81" x14ac:dyDescent="0.25">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c r="BM18" s="31">
        <v>3785.1839399999999</v>
      </c>
      <c r="BN18" s="31">
        <v>3693.5340999999999</v>
      </c>
      <c r="BO18" s="31">
        <v>3699.54774</v>
      </c>
      <c r="BP18" s="31">
        <v>3700.7186200000001</v>
      </c>
      <c r="BQ18" s="31">
        <v>3700.4419900000003</v>
      </c>
      <c r="BR18" s="31">
        <v>5588.0924100000002</v>
      </c>
      <c r="BS18" s="31">
        <v>5723.1385999999993</v>
      </c>
      <c r="BT18" s="31">
        <v>4990.2311799999998</v>
      </c>
      <c r="BU18" s="31">
        <v>4029.0482200000001</v>
      </c>
      <c r="BV18" s="31">
        <v>4030.60151</v>
      </c>
      <c r="BW18" s="31">
        <v>3276.3531400000002</v>
      </c>
      <c r="BX18" s="95">
        <v>3249.5826299999999</v>
      </c>
      <c r="BY18" s="95">
        <v>4289.9660599999997</v>
      </c>
      <c r="BZ18" s="95">
        <v>3534.9886900000001</v>
      </c>
      <c r="CA18" s="95">
        <v>3533.4983399999996</v>
      </c>
      <c r="CB18" s="95">
        <v>3775.8538399999998</v>
      </c>
      <c r="CC18" s="95">
        <v>3857.9837799999996</v>
      </c>
    </row>
    <row r="19" spans="2:81" x14ac:dyDescent="0.25">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c r="BH19" s="63">
        <v>3935.6748199999997</v>
      </c>
      <c r="BI19" s="63">
        <v>3928.7081699999999</v>
      </c>
      <c r="BJ19" s="63">
        <v>3948.5630799999999</v>
      </c>
      <c r="BK19" s="63">
        <v>3892.0392200000001</v>
      </c>
      <c r="BL19" s="63">
        <v>3777.0614300000002</v>
      </c>
      <c r="BM19" s="63">
        <v>3785.1839399999999</v>
      </c>
      <c r="BN19" s="63">
        <v>3693.5340999999999</v>
      </c>
      <c r="BO19" s="63">
        <v>3699.54774</v>
      </c>
      <c r="BP19" s="63">
        <v>3700.7186200000001</v>
      </c>
      <c r="BQ19" s="63">
        <v>3700.4419900000003</v>
      </c>
      <c r="BR19" s="63">
        <v>5588.0924100000002</v>
      </c>
      <c r="BS19" s="63">
        <v>5723.1385999999993</v>
      </c>
      <c r="BT19" s="63">
        <v>4990.2311799999998</v>
      </c>
      <c r="BU19" s="63">
        <v>4029.0482200000001</v>
      </c>
      <c r="BV19" s="63">
        <v>4030.60151</v>
      </c>
      <c r="BW19" s="63">
        <v>3276.3531400000002</v>
      </c>
      <c r="BX19" s="96">
        <v>3249.5826299999999</v>
      </c>
      <c r="BY19" s="96">
        <v>4289.9660599999997</v>
      </c>
      <c r="BZ19" s="96">
        <v>3534.9886900000001</v>
      </c>
      <c r="CA19" s="96">
        <v>3533.4983399999996</v>
      </c>
      <c r="CB19" s="96">
        <v>3775.8538399999998</v>
      </c>
      <c r="CC19" s="96">
        <v>3857.9837799999996</v>
      </c>
    </row>
    <row r="20" spans="2:81" x14ac:dyDescent="0.25">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c r="BH20" s="63">
        <v>0</v>
      </c>
      <c r="BI20" s="63">
        <v>0</v>
      </c>
      <c r="BJ20" s="63">
        <v>0</v>
      </c>
      <c r="BK20" s="63">
        <v>0</v>
      </c>
      <c r="BL20" s="63">
        <v>0</v>
      </c>
      <c r="BM20" s="63">
        <v>0</v>
      </c>
      <c r="BN20" s="63">
        <v>0</v>
      </c>
      <c r="BO20" s="63">
        <v>0</v>
      </c>
      <c r="BP20" s="63">
        <v>0</v>
      </c>
      <c r="BQ20" s="63">
        <v>0</v>
      </c>
      <c r="BR20" s="63">
        <v>0</v>
      </c>
      <c r="BS20" s="63">
        <v>0</v>
      </c>
      <c r="BT20" s="63">
        <v>0</v>
      </c>
      <c r="BU20" s="63">
        <v>0</v>
      </c>
      <c r="BV20" s="63">
        <v>0</v>
      </c>
      <c r="BW20" s="63">
        <v>0</v>
      </c>
      <c r="BX20" s="102">
        <v>0</v>
      </c>
      <c r="BY20" s="102">
        <v>0</v>
      </c>
      <c r="BZ20" s="102">
        <v>0</v>
      </c>
      <c r="CA20" s="102">
        <v>0</v>
      </c>
      <c r="CB20" s="102">
        <v>0</v>
      </c>
      <c r="CC20" s="102">
        <v>0</v>
      </c>
    </row>
    <row r="21" spans="2:81" x14ac:dyDescent="0.25">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c r="BH21" s="63">
        <v>4188.2555199999997</v>
      </c>
      <c r="BI21" s="63">
        <v>4665.9046600000001</v>
      </c>
      <c r="BJ21" s="63">
        <v>5159.2421299999996</v>
      </c>
      <c r="BK21" s="63"/>
      <c r="BL21" s="63">
        <v>537.90931</v>
      </c>
      <c r="BM21" s="63">
        <v>1121.1113300000002</v>
      </c>
      <c r="BN21" s="63">
        <v>1714.16445</v>
      </c>
      <c r="BO21" s="63">
        <v>2328.3182499999998</v>
      </c>
      <c r="BP21" s="63">
        <v>2966.3673599999997</v>
      </c>
      <c r="BQ21" s="63">
        <v>3602.4689100000001</v>
      </c>
      <c r="BR21" s="63">
        <v>4261.5509599999996</v>
      </c>
      <c r="BS21" s="63">
        <v>4918.6568399999996</v>
      </c>
      <c r="BT21" s="63">
        <v>7201.85916</v>
      </c>
      <c r="BU21" s="63">
        <v>7967.0337800000007</v>
      </c>
      <c r="BV21" s="63">
        <v>8594.7243699999999</v>
      </c>
      <c r="BW21" s="63">
        <v>0</v>
      </c>
      <c r="BX21" s="96">
        <v>725.33104000000003</v>
      </c>
      <c r="BY21" s="96">
        <v>1608.6776599999998</v>
      </c>
      <c r="BZ21" s="96">
        <v>2475.1559400000001</v>
      </c>
      <c r="CA21" s="96">
        <v>3419.9531100000004</v>
      </c>
      <c r="CB21" s="96">
        <v>4313.0224800000005</v>
      </c>
      <c r="CC21" s="96">
        <v>5132.9819100000004</v>
      </c>
    </row>
    <row r="22" spans="2:81" x14ac:dyDescent="0.25">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c r="BM22" s="31"/>
      <c r="BN22" s="31"/>
      <c r="BO22" s="31"/>
      <c r="BP22" s="31"/>
      <c r="BQ22" s="31"/>
      <c r="BR22" s="31">
        <v>0</v>
      </c>
      <c r="BS22" s="31">
        <v>0</v>
      </c>
      <c r="BT22" s="31"/>
      <c r="BU22" s="31"/>
      <c r="BV22" s="31"/>
      <c r="BW22" s="31"/>
      <c r="BX22" s="31"/>
      <c r="BY22" s="31"/>
      <c r="BZ22" s="31"/>
      <c r="CA22" s="31"/>
      <c r="CB22" s="31"/>
      <c r="CC22" s="31"/>
    </row>
    <row r="23" spans="2:81" x14ac:dyDescent="0.25">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c r="BM23" s="31">
        <v>342939.93484</v>
      </c>
      <c r="BN23" s="31">
        <v>353850.38636</v>
      </c>
      <c r="BO23" s="31">
        <v>353992.75748999999</v>
      </c>
      <c r="BP23" s="31">
        <v>359643.57754999999</v>
      </c>
      <c r="BQ23" s="31">
        <v>365322.63381000003</v>
      </c>
      <c r="BR23" s="31">
        <v>371345.87663000001</v>
      </c>
      <c r="BS23" s="31">
        <v>371345.87663000001</v>
      </c>
      <c r="BT23" s="31">
        <v>383175.09054</v>
      </c>
      <c r="BU23" s="31">
        <v>389235.59213</v>
      </c>
      <c r="BV23" s="31">
        <v>395609.05676000001</v>
      </c>
      <c r="BW23" s="31">
        <v>411765.85243000003</v>
      </c>
      <c r="BX23" s="95">
        <v>411946.16123000003</v>
      </c>
      <c r="BY23" s="95">
        <v>418227.66969999997</v>
      </c>
      <c r="BZ23" s="95">
        <v>430667.85485</v>
      </c>
      <c r="CA23" s="95">
        <v>431024.61433000001</v>
      </c>
      <c r="CB23" s="95">
        <v>431024.61433000001</v>
      </c>
      <c r="CC23" s="95">
        <v>431024.61433000001</v>
      </c>
    </row>
    <row r="24" spans="2:81" x14ac:dyDescent="0.25">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103"/>
      <c r="BY24" s="103"/>
      <c r="BZ24" s="103"/>
      <c r="CA24" s="103"/>
      <c r="CB24" s="103"/>
      <c r="CC24" s="103"/>
    </row>
    <row r="25" spans="2:81" x14ac:dyDescent="0.25">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c r="BH25" s="86">
        <v>339095.76925999997</v>
      </c>
      <c r="BI25" s="86">
        <v>344801.84063000005</v>
      </c>
      <c r="BJ25" s="86">
        <v>340507.81803000002</v>
      </c>
      <c r="BK25" s="86">
        <v>340992.91488</v>
      </c>
      <c r="BL25" s="86">
        <v>341876.89763000002</v>
      </c>
      <c r="BM25" s="86">
        <v>347846.23010999995</v>
      </c>
      <c r="BN25" s="86">
        <v>359258.08491000003</v>
      </c>
      <c r="BO25" s="86">
        <v>360020.62348000001</v>
      </c>
      <c r="BP25" s="86">
        <v>366310.66353000002</v>
      </c>
      <c r="BQ25" s="86">
        <v>372625.54471000005</v>
      </c>
      <c r="BR25" s="86">
        <v>381195.52000000002</v>
      </c>
      <c r="BS25" s="86">
        <v>381987.67206999997</v>
      </c>
      <c r="BT25" s="86">
        <v>395367.18088000006</v>
      </c>
      <c r="BU25" s="86">
        <v>401231.67413</v>
      </c>
      <c r="BV25" s="86">
        <v>408234.38263999997</v>
      </c>
      <c r="BW25" s="86">
        <v>415042.20556999999</v>
      </c>
      <c r="BX25" s="104">
        <v>415921.07490000001</v>
      </c>
      <c r="BY25" s="104">
        <v>424126.31342000002</v>
      </c>
      <c r="BZ25" s="104">
        <v>436677.99948</v>
      </c>
      <c r="CA25" s="104">
        <v>437978.06577999995</v>
      </c>
      <c r="CB25" s="104">
        <v>439113.49064999999</v>
      </c>
      <c r="CC25" s="104">
        <v>440015.58001999999</v>
      </c>
    </row>
    <row r="26" spans="2:81" x14ac:dyDescent="0.25">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81" x14ac:dyDescent="0.25">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81" x14ac:dyDescent="0.25">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81" x14ac:dyDescent="0.25">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81" x14ac:dyDescent="0.25">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81" x14ac:dyDescent="0.25">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81" x14ac:dyDescent="0.25">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25">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25">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25">
      <c r="B35" s="130" t="s">
        <v>81</v>
      </c>
      <c r="C35" s="130"/>
      <c r="D35" s="130"/>
      <c r="E35" s="130"/>
      <c r="F35" s="130"/>
      <c r="G35" s="130"/>
      <c r="H35" s="130"/>
      <c r="I35" s="130"/>
      <c r="J35" s="130"/>
      <c r="K35" s="130"/>
      <c r="L35" s="130"/>
      <c r="M35" s="130"/>
      <c r="N35" s="130"/>
      <c r="O35" s="130"/>
      <c r="P35" s="130"/>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25">
      <c r="B36" s="130" t="s">
        <v>84</v>
      </c>
      <c r="C36" s="130"/>
      <c r="D36" s="130"/>
      <c r="E36" s="130"/>
      <c r="F36" s="130"/>
      <c r="G36" s="130"/>
      <c r="H36" s="130"/>
      <c r="I36" s="130"/>
      <c r="J36" s="130"/>
      <c r="K36" s="130"/>
      <c r="L36" s="130"/>
      <c r="M36" s="130"/>
      <c r="N36" s="130"/>
      <c r="O36" s="130"/>
      <c r="P36" s="130"/>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25">
      <c r="B37" s="71" t="s">
        <v>92</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25">
      <c r="B38" s="105" t="s">
        <v>101</v>
      </c>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25">
      <c r="B39" s="129" t="s">
        <v>54</v>
      </c>
      <c r="C39" s="129"/>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25">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25">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25">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5">
    <mergeCell ref="BX9:CC9"/>
    <mergeCell ref="B39:C39"/>
    <mergeCell ref="B35:P35"/>
    <mergeCell ref="B36:P36"/>
    <mergeCell ref="D3:K3"/>
    <mergeCell ref="D4:K4"/>
    <mergeCell ref="D5:K5"/>
    <mergeCell ref="D6:K6"/>
    <mergeCell ref="D7:E7"/>
    <mergeCell ref="BL9:BW9"/>
    <mergeCell ref="AN9:AY9"/>
    <mergeCell ref="AB9:AM9"/>
    <mergeCell ref="D9:O9"/>
    <mergeCell ref="P9:AA9"/>
    <mergeCell ref="AZ9:BK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Marcela Rosero</cp:lastModifiedBy>
  <cp:lastPrinted>2016-04-07T15:49:51Z</cp:lastPrinted>
  <dcterms:created xsi:type="dcterms:W3CDTF">2012-07-11T15:55:46Z</dcterms:created>
  <dcterms:modified xsi:type="dcterms:W3CDTF">2020-07-16T15:52:27Z</dcterms:modified>
</cp:coreProperties>
</file>