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4. ABRIL\"/>
    </mc:Choice>
  </mc:AlternateContent>
  <bookViews>
    <workbookView showSheetTabs="0" xWindow="0" yWindow="0" windowWidth="23235" windowHeight="8895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2" i="7" l="1"/>
  <c r="P22" i="5"/>
  <c r="P22" i="9" l="1"/>
  <c r="P22" i="10"/>
  <c r="P22" i="11"/>
  <c r="G22" i="11"/>
  <c r="G22" i="8" l="1"/>
  <c r="P22" i="8" s="1"/>
  <c r="F22" i="11" l="1"/>
  <c r="P21" i="7"/>
  <c r="F22" i="8"/>
  <c r="E22" i="11" l="1"/>
  <c r="E22" i="8" l="1"/>
  <c r="D22" i="11" l="1"/>
  <c r="O21" i="11"/>
  <c r="D22" i="8" l="1"/>
  <c r="O21" i="8" l="1"/>
  <c r="P21" i="8" s="1"/>
  <c r="P21" i="5"/>
  <c r="N21" i="11" l="1"/>
  <c r="M21" i="11"/>
  <c r="N21" i="8" l="1"/>
  <c r="M21" i="8" l="1"/>
  <c r="L21" i="11" l="1"/>
  <c r="K21" i="11"/>
  <c r="L21" i="8" l="1"/>
  <c r="K21" i="8"/>
  <c r="J21" i="11" l="1"/>
  <c r="J21" i="8" l="1"/>
  <c r="I21" i="11" l="1"/>
  <c r="I21" i="8" l="1"/>
  <c r="H21" i="11" l="1"/>
  <c r="H21" i="8" l="1"/>
  <c r="G21" i="11" l="1"/>
  <c r="F21" i="11"/>
  <c r="G21" i="8" l="1"/>
  <c r="F21" i="8" l="1"/>
  <c r="E21" i="8" l="1"/>
  <c r="D21" i="8"/>
  <c r="E21" i="11" l="1"/>
  <c r="D21" i="11" l="1"/>
  <c r="O20" i="9"/>
  <c r="O20" i="10"/>
</calcChain>
</file>

<file path=xl/comments1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  <comment ref="F22" authorId="0" shapeId="0">
      <text>
        <r>
          <rPr>
            <sz val="9"/>
            <color indexed="81"/>
            <rFont val="Tahoma"/>
            <family val="2"/>
          </rPr>
          <t>fecha de consulta 16/04/2020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fecha de consulta: 14 mayo  de 2020</t>
        </r>
      </text>
    </comment>
  </commentList>
</comments>
</file>

<file path=xl/comments2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  <comment ref="F22" authorId="0" shapeId="0">
      <text>
        <r>
          <rPr>
            <sz val="9"/>
            <color indexed="81"/>
            <rFont val="Tahoma"/>
            <family val="2"/>
          </rPr>
          <t>fecha de consulta 16/04/2020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fecha de consulta: 14 de mayo de 2020</t>
        </r>
      </text>
    </comment>
  </commentList>
</comments>
</file>

<file path=xl/comments3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  <comment ref="F22" authorId="0" shapeId="0">
      <text>
        <r>
          <rPr>
            <sz val="9"/>
            <color indexed="81"/>
            <rFont val="Tahoma"/>
            <family val="2"/>
          </rPr>
          <t>fecha consulta 16 abr 2020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fecha consulta 14 de mayo de 2020</t>
        </r>
      </text>
    </comment>
  </commentList>
</comments>
</file>

<file path=xl/sharedStrings.xml><?xml version="1.0" encoding="utf-8"?>
<sst xmlns="http://schemas.openxmlformats.org/spreadsheetml/2006/main" count="201" uniqueCount="69">
  <si>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</si>
  <si>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</si>
  <si>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</si>
  <si>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</si>
  <si>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</si>
  <si>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</si>
  <si>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</si>
  <si>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</si>
  <si>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</si>
  <si>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</si>
  <si>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</si>
  <si>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</si>
  <si>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</si>
  <si>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</si>
  <si>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</si>
  <si>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</si>
  <si>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</si>
  <si>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</si>
  <si>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</si>
  <si>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</si>
  <si>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</si>
  <si>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</si>
  <si>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</si>
  <si>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</si>
  <si>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</si>
  <si>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</si>
  <si>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</si>
  <si>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</si>
  <si>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</si>
  <si>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</si>
  <si>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</si>
  <si>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</si>
  <si>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</si>
  <si>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</si>
  <si>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</si>
  <si>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</si>
  <si>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</si>
  <si>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</si>
  <si>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</si>
  <si>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</si>
  <si>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</si>
  <si>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</si>
  <si>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</si>
  <si>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</si>
  <si>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</si>
  <si>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</si>
  <si>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</si>
  <si>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</si>
  <si>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</si>
  <si>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</si>
  <si>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</si>
  <si>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</si>
  <si>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</si>
  <si>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</si>
  <si>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</si>
  <si>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</si>
  <si>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</si>
  <si>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</si>
  <si>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</si>
  <si>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</si>
  <si>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</si>
  <si>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</si>
  <si>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t xml:space="preserve">Octubre </t>
  </si>
  <si>
    <t>Febrero (9)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</si>
  <si>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 / SCR/Conciliación / Reportes de Conciliación - General - Reporte 1 Conciliación de contribuciones del periódo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</si>
  <si>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2020)</t>
    </r>
  </si>
  <si>
    <t>Al 30 de abril de 2020</t>
  </si>
  <si>
    <t>(9) El valor del Patrimonio Neto del mes de noviembre de 2018 se mantiene constante, debido a que las constribuciones de este mes fueron registradas en el mes de diciembre.</t>
  </si>
  <si>
    <t>(10) En el mes de abril de 2020, el patrimonio del Fideicomiso se mantiene constante, debido a que se encuentran pendientes las transferencias de contribuciones del mes abril a la cuenta del BCE, particular que se regularizará en el mes de mayo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</si>
</sst>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165" fontId="0" fillId="2" borderId="2" xfId="3" applyNumberFormat="1" applyFont="1" applyFill="1" applyBorder="1"/>
    <xf numFmtId="17" fontId="6" fillId="3" borderId="2" xfId="0" quotePrefix="1" applyNumberFormat="1" applyFont="1" applyFill="1" applyBorder="1" applyAlignment="1">
      <alignment horizontal="center"/>
    </xf>
    <xf numFmtId="10" fontId="0" fillId="0" borderId="2" xfId="2" applyNumberFormat="1" applyFont="1" applyBorder="1"/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/>
    <xf numFmtId="166" fontId="0" fillId="0" borderId="0" xfId="2" applyNumberFormat="1" applyFont="1" applyFill="1" applyBorder="1"/>
    <xf numFmtId="0" fontId="0" fillId="0" borderId="0" xfId="0" applyFill="1"/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179070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,742,679.906,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377,333,327.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/>
  </sheetViews>
  <sheetFormatPr baseColWidth="10" defaultColWidth="11.5703125" defaultRowHeight="15" x14ac:dyDescent="0.25"/>
  <cols>
    <col min="1" max="1" width="11.5703125" style="6"/>
    <col min="2" max="2" width="6.42578125" style="6" customWidth="1"/>
    <col min="3" max="6" width="11.5703125" style="6"/>
    <col min="7" max="7" width="19.5703125" style="6" customWidth="1"/>
    <col min="8" max="8" width="15" style="6" customWidth="1"/>
    <col min="9" max="16384" width="11.5703125" style="6"/>
  </cols>
  <sheetData>
    <row r="2" spans="1:8" x14ac:dyDescent="0.25">
      <c r="G2" s="74" t="s">
        <v>65</v>
      </c>
      <c r="H2" s="74"/>
    </row>
    <row r="3" spans="1:8" x14ac:dyDescent="0.25">
      <c r="G3" s="74"/>
      <c r="H3" s="74"/>
    </row>
    <row r="4" spans="1:8" ht="22.5" customHeight="1" x14ac:dyDescent="0.25">
      <c r="G4" s="74"/>
      <c r="H4" s="74"/>
    </row>
    <row r="5" spans="1:8" x14ac:dyDescent="0.25">
      <c r="G5" s="74"/>
      <c r="H5" s="74"/>
    </row>
    <row r="6" spans="1:8" x14ac:dyDescent="0.25">
      <c r="G6" s="74"/>
      <c r="H6" s="74"/>
    </row>
    <row r="8" spans="1:8" ht="18.75" x14ac:dyDescent="0.3">
      <c r="B8" s="87" t="s">
        <v>30</v>
      </c>
      <c r="C8" s="87"/>
      <c r="D8" s="87"/>
      <c r="E8" s="87"/>
      <c r="F8" s="87"/>
      <c r="G8" s="87"/>
      <c r="H8" s="87"/>
    </row>
    <row r="10" spans="1:8" x14ac:dyDescent="0.25">
      <c r="B10" s="27" t="s">
        <v>37</v>
      </c>
      <c r="C10" s="88" t="s">
        <v>13</v>
      </c>
      <c r="D10" s="89"/>
      <c r="E10" s="89"/>
      <c r="F10" s="89"/>
      <c r="G10" s="89"/>
      <c r="H10" s="90"/>
    </row>
    <row r="11" spans="1:8" x14ac:dyDescent="0.25">
      <c r="A11" s="26"/>
      <c r="B11" s="28" t="s">
        <v>31</v>
      </c>
      <c r="C11" s="78" t="s">
        <v>43</v>
      </c>
      <c r="D11" s="79"/>
      <c r="E11" s="79"/>
      <c r="F11" s="79"/>
      <c r="G11" s="79"/>
      <c r="H11" s="80"/>
    </row>
    <row r="12" spans="1:8" x14ac:dyDescent="0.25">
      <c r="A12" s="26"/>
      <c r="B12" s="28" t="s">
        <v>32</v>
      </c>
      <c r="C12" s="78" t="s">
        <v>17</v>
      </c>
      <c r="D12" s="79"/>
      <c r="E12" s="79"/>
      <c r="F12" s="79"/>
      <c r="G12" s="79"/>
      <c r="H12" s="80"/>
    </row>
    <row r="13" spans="1:8" x14ac:dyDescent="0.25">
      <c r="B13" s="11"/>
      <c r="C13" s="5"/>
      <c r="D13" s="5"/>
      <c r="E13" s="5"/>
      <c r="F13" s="5"/>
      <c r="G13" s="5"/>
      <c r="H13" s="5"/>
    </row>
    <row r="14" spans="1:8" x14ac:dyDescent="0.25">
      <c r="B14" s="12" t="s">
        <v>38</v>
      </c>
      <c r="C14" s="91" t="s">
        <v>14</v>
      </c>
      <c r="D14" s="92"/>
      <c r="E14" s="92"/>
      <c r="F14" s="92"/>
      <c r="G14" s="92"/>
      <c r="H14" s="93"/>
    </row>
    <row r="15" spans="1:8" x14ac:dyDescent="0.25">
      <c r="B15" s="28" t="s">
        <v>33</v>
      </c>
      <c r="C15" s="78" t="s">
        <v>43</v>
      </c>
      <c r="D15" s="79"/>
      <c r="E15" s="79"/>
      <c r="F15" s="79"/>
      <c r="G15" s="79"/>
      <c r="H15" s="80"/>
    </row>
    <row r="16" spans="1:8" x14ac:dyDescent="0.25">
      <c r="B16" s="28" t="s">
        <v>34</v>
      </c>
      <c r="C16" s="78" t="s">
        <v>17</v>
      </c>
      <c r="D16" s="79"/>
      <c r="E16" s="79"/>
      <c r="F16" s="79"/>
      <c r="G16" s="79"/>
      <c r="H16" s="80"/>
    </row>
    <row r="18" spans="2:8" x14ac:dyDescent="0.25">
      <c r="B18" s="36" t="s">
        <v>39</v>
      </c>
      <c r="C18" s="81" t="s">
        <v>22</v>
      </c>
      <c r="D18" s="82"/>
      <c r="E18" s="82"/>
      <c r="F18" s="82"/>
      <c r="G18" s="82"/>
      <c r="H18" s="83"/>
    </row>
    <row r="19" spans="2:8" x14ac:dyDescent="0.25">
      <c r="B19" s="37" t="s">
        <v>35</v>
      </c>
      <c r="C19" s="84" t="s">
        <v>43</v>
      </c>
      <c r="D19" s="85"/>
      <c r="E19" s="85"/>
      <c r="F19" s="85"/>
      <c r="G19" s="85"/>
      <c r="H19" s="86"/>
    </row>
    <row r="20" spans="2:8" x14ac:dyDescent="0.25">
      <c r="B20" s="38" t="s">
        <v>36</v>
      </c>
      <c r="C20" s="75" t="s">
        <v>17</v>
      </c>
      <c r="D20" s="76"/>
      <c r="E20" s="76"/>
      <c r="F20" s="76"/>
      <c r="G20" s="76"/>
      <c r="H20" s="77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8"/>
  <sheetViews>
    <sheetView showGridLines="0" topLeftCell="B1" zoomScale="80" zoomScaleNormal="80" workbookViewId="0">
      <selection activeCell="P1" sqref="P1"/>
    </sheetView>
  </sheetViews>
  <sheetFormatPr baseColWidth="10" defaultRowHeight="15" x14ac:dyDescent="0.25"/>
  <cols>
    <col min="1" max="1" width="3.42578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.28515625" bestFit="1" customWidth="1"/>
    <col min="20" max="33" width="18.140625" bestFit="1" customWidth="1"/>
    <col min="34" max="42" width="20" bestFit="1" customWidth="1"/>
    <col min="43" max="71" width="16" bestFit="1" customWidth="1"/>
    <col min="72" max="79" width="17.570312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7.25" x14ac:dyDescent="0.25">
      <c r="B4" s="8"/>
      <c r="C4" s="8"/>
      <c r="E4" s="29"/>
      <c r="F4" s="99" t="s">
        <v>44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4"/>
    </row>
    <row r="5" spans="2:17" x14ac:dyDescent="0.25">
      <c r="B5" s="9"/>
      <c r="C5" s="9"/>
      <c r="E5" s="29"/>
      <c r="F5" s="99" t="s">
        <v>66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10"/>
      <c r="G7" s="10"/>
      <c r="H7" s="10"/>
      <c r="I7" s="10"/>
      <c r="J7" s="10"/>
      <c r="K7" s="10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8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200379716.81</v>
      </c>
      <c r="O11" s="33">
        <v>208574637.32999998</v>
      </c>
      <c r="P11" s="31"/>
    </row>
    <row r="12" spans="2:17" x14ac:dyDescent="0.25">
      <c r="B12" s="103"/>
      <c r="C12" s="51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69">
        <v>0.50741621850480612</v>
      </c>
    </row>
    <row r="13" spans="2:17" x14ac:dyDescent="0.25">
      <c r="B13" s="103"/>
      <c r="C13" s="51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69">
        <v>0.44189334500716493</v>
      </c>
    </row>
    <row r="14" spans="2:17" x14ac:dyDescent="0.25">
      <c r="B14" s="103"/>
      <c r="C14" s="51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69">
        <v>0.3722069799332528</v>
      </c>
    </row>
    <row r="15" spans="2:17" x14ac:dyDescent="0.25">
      <c r="B15" s="103"/>
      <c r="C15" s="51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69">
        <v>0.15947425337536236</v>
      </c>
    </row>
    <row r="16" spans="2:17" x14ac:dyDescent="0.25">
      <c r="B16" s="103"/>
      <c r="C16" s="51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69">
        <v>0.25106322292811645</v>
      </c>
    </row>
    <row r="17" spans="2:16" x14ac:dyDescent="0.25">
      <c r="B17" s="103"/>
      <c r="C17" s="51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69">
        <v>0.20697632940791122</v>
      </c>
    </row>
    <row r="18" spans="2:16" x14ac:dyDescent="0.25">
      <c r="B18" s="103"/>
      <c r="C18" s="51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69">
        <v>0.13440131158664381</v>
      </c>
    </row>
    <row r="19" spans="2:16" x14ac:dyDescent="0.25">
      <c r="B19" s="103"/>
      <c r="C19" s="64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69">
        <v>0.12662707301126153</v>
      </c>
    </row>
    <row r="20" spans="2:16" x14ac:dyDescent="0.25">
      <c r="B20" s="103"/>
      <c r="C20" s="64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69">
        <v>0.1498088090007863</v>
      </c>
    </row>
    <row r="21" spans="2:16" x14ac:dyDescent="0.25">
      <c r="B21" s="103"/>
      <c r="C21" s="64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67">
        <v>1694613623.1200001</v>
      </c>
      <c r="J21" s="67">
        <v>1710545742.76</v>
      </c>
      <c r="K21" s="34">
        <v>1726494632.49</v>
      </c>
      <c r="L21" s="67">
        <v>1742685563.52</v>
      </c>
      <c r="M21" s="67">
        <v>1758823075.6600001</v>
      </c>
      <c r="N21" s="61">
        <v>1774945319.4300001</v>
      </c>
      <c r="O21" s="61">
        <v>1826938374.8299999</v>
      </c>
      <c r="P21" s="69">
        <f>(O21-O20)/O20</f>
        <v>0.14147078738446087</v>
      </c>
    </row>
    <row r="22" spans="2:16" x14ac:dyDescent="0.25">
      <c r="B22" s="104"/>
      <c r="C22" s="64">
        <v>2020</v>
      </c>
      <c r="D22" s="34">
        <v>1826938374.8299999</v>
      </c>
      <c r="E22" s="34">
        <v>1860418199.99</v>
      </c>
      <c r="F22" s="34">
        <v>1877337384.6099999</v>
      </c>
      <c r="G22" s="34">
        <v>1877337380.47</v>
      </c>
      <c r="H22" s="34"/>
      <c r="I22" s="67"/>
      <c r="J22" s="67"/>
      <c r="K22" s="34"/>
      <c r="L22" s="67"/>
      <c r="M22" s="67"/>
      <c r="N22" s="61"/>
      <c r="O22" s="61"/>
      <c r="P22" s="69">
        <f>G22/G21-1</f>
        <v>0.12905239433066429</v>
      </c>
    </row>
    <row r="23" spans="2:16" x14ac:dyDescent="0.25">
      <c r="B23" s="13"/>
      <c r="C23" s="5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6"/>
      <c r="P23" s="54"/>
    </row>
    <row r="24" spans="2:16" x14ac:dyDescent="0.25">
      <c r="B24" s="1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7.75" customHeight="1" x14ac:dyDescent="0.25"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ht="27.6" customHeight="1" x14ac:dyDescent="0.25">
      <c r="B26" s="94" t="s">
        <v>45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ht="27.6" customHeight="1" x14ac:dyDescent="0.25">
      <c r="B27" s="94" t="s">
        <v>46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ht="27.6" customHeight="1" x14ac:dyDescent="0.25">
      <c r="B28" s="94" t="s">
        <v>47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 ht="21" customHeight="1" x14ac:dyDescent="0.25">
      <c r="B29" s="94" t="s">
        <v>48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 x14ac:dyDescent="0.25">
      <c r="B30" s="48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x14ac:dyDescent="0.25">
      <c r="B31" s="94" t="s">
        <v>49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6" x14ac:dyDescent="0.25">
      <c r="B32" s="94" t="s">
        <v>55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79" x14ac:dyDescent="0.25">
      <c r="B33" s="94" t="s">
        <v>67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79" x14ac:dyDescent="0.25">
      <c r="B34" s="48" t="s">
        <v>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79" x14ac:dyDescent="0.25">
      <c r="B35" s="41" t="s">
        <v>40</v>
      </c>
      <c r="C35" s="32"/>
      <c r="D35" s="14"/>
      <c r="E35" s="14"/>
      <c r="F35" s="14"/>
      <c r="G35" s="14"/>
      <c r="H35" s="14"/>
      <c r="I35" s="39"/>
      <c r="J35" s="14"/>
      <c r="K35" s="14"/>
      <c r="L35" s="14"/>
      <c r="M35" s="14"/>
      <c r="N35" s="14"/>
      <c r="O35" s="14"/>
    </row>
    <row r="36" spans="2:79" x14ac:dyDescent="0.25"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79" x14ac:dyDescent="0.25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</row>
    <row r="38" spans="2:79" x14ac:dyDescent="0.25">
      <c r="B38" s="13"/>
      <c r="C38" s="1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mergeCells count="16">
    <mergeCell ref="D7:E7"/>
    <mergeCell ref="D9:O9"/>
    <mergeCell ref="B25:P25"/>
    <mergeCell ref="F3:M3"/>
    <mergeCell ref="F4:M4"/>
    <mergeCell ref="F5:M5"/>
    <mergeCell ref="F6:M6"/>
    <mergeCell ref="P9:P10"/>
    <mergeCell ref="B11:B22"/>
    <mergeCell ref="B33:P33"/>
    <mergeCell ref="B32:P32"/>
    <mergeCell ref="B31:P31"/>
    <mergeCell ref="B29:P29"/>
    <mergeCell ref="B26:P26"/>
    <mergeCell ref="B27:P27"/>
    <mergeCell ref="B28:P28"/>
  </mergeCells>
  <hyperlinks>
    <hyperlink ref="D7:E7" location="ÍNDICE!A1" display="&lt;- Volver a índice"/>
    <hyperlink ref="L21" r:id="rId1" display="callto:1,742,679.906,37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7"/>
  <sheetViews>
    <sheetView showGridLines="0" topLeftCell="B1" zoomScale="80" zoomScaleNormal="80" workbookViewId="0">
      <selection activeCell="P1" sqref="P1"/>
    </sheetView>
  </sheetViews>
  <sheetFormatPr baseColWidth="10" defaultRowHeight="15" x14ac:dyDescent="0.25"/>
  <cols>
    <col min="1" max="1" width="2.140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" bestFit="1" customWidth="1"/>
    <col min="20" max="27" width="16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7.25" x14ac:dyDescent="0.25">
      <c r="B4" s="8"/>
      <c r="C4" s="8"/>
      <c r="E4" s="29"/>
      <c r="F4" s="99" t="s">
        <v>59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66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63</v>
      </c>
      <c r="F10" s="20" t="s">
        <v>6</v>
      </c>
      <c r="G10" s="20" t="s">
        <v>7</v>
      </c>
      <c r="H10" s="20" t="s">
        <v>8</v>
      </c>
      <c r="I10" s="68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25">
      <c r="B12" s="103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25">
      <c r="B13" s="103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25">
      <c r="B14" s="103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25">
      <c r="B15" s="103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25">
      <c r="B16" s="103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25">
      <c r="B17" s="103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25">
      <c r="B18" s="103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25">
      <c r="B19" s="103"/>
      <c r="C19" s="64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25">
      <c r="B20" s="103"/>
      <c r="C20" s="64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6"/>
    </row>
    <row r="21" spans="2:17" x14ac:dyDescent="0.25">
      <c r="B21" s="103"/>
      <c r="C21" s="64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>
        <v>365322633.81</v>
      </c>
      <c r="J21" s="34">
        <v>371345876.63</v>
      </c>
      <c r="K21" s="67">
        <v>377333327.13999999</v>
      </c>
      <c r="L21" s="34">
        <v>383175090.54000002</v>
      </c>
      <c r="M21" s="34">
        <v>389235592.13</v>
      </c>
      <c r="N21" s="34">
        <v>395609056.75999999</v>
      </c>
      <c r="O21" s="34">
        <v>411765852.43000001</v>
      </c>
      <c r="P21" s="35">
        <f>(O21-O20)/O20</f>
        <v>0.22149149456765921</v>
      </c>
    </row>
    <row r="22" spans="2:17" x14ac:dyDescent="0.25">
      <c r="B22" s="104"/>
      <c r="C22" s="64">
        <v>2020</v>
      </c>
      <c r="D22" s="34">
        <v>411946161.23000002</v>
      </c>
      <c r="E22" s="34">
        <v>418227669.69999999</v>
      </c>
      <c r="F22" s="34">
        <v>430667854.85000002</v>
      </c>
      <c r="G22" s="34">
        <v>431024614.32999998</v>
      </c>
      <c r="H22" s="34"/>
      <c r="I22" s="34"/>
      <c r="J22" s="34"/>
      <c r="K22" s="67"/>
      <c r="L22" s="34"/>
      <c r="M22" s="34"/>
      <c r="N22" s="34"/>
      <c r="O22" s="34"/>
      <c r="P22" s="35">
        <f>G22/G21-1</f>
        <v>0.21760856743566581</v>
      </c>
    </row>
    <row r="23" spans="2:17" x14ac:dyDescent="0.25">
      <c r="B23" s="13"/>
      <c r="C23" s="14"/>
      <c r="D23" s="59"/>
      <c r="E23" s="60"/>
      <c r="F23" s="15"/>
      <c r="G23" s="15"/>
      <c r="H23" s="15"/>
      <c r="I23" s="15"/>
      <c r="J23" s="42"/>
      <c r="K23" s="42"/>
      <c r="L23" s="15"/>
      <c r="M23" s="15"/>
      <c r="N23" s="15"/>
      <c r="O23" s="57"/>
    </row>
    <row r="24" spans="2:17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7" ht="26.25" customHeight="1" x14ac:dyDescent="0.25"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7" x14ac:dyDescent="0.25">
      <c r="B26" s="94" t="s">
        <v>20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7" ht="27.6" customHeight="1" x14ac:dyDescent="0.25">
      <c r="B27" s="94" t="s">
        <v>27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7" ht="15" customHeight="1" x14ac:dyDescent="0.25">
      <c r="B28" s="94" t="s">
        <v>50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7" ht="15" customHeight="1" x14ac:dyDescent="0.25">
      <c r="B29" s="48" t="s">
        <v>51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17" ht="15" customHeight="1" x14ac:dyDescent="0.25">
      <c r="B30" s="48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7" ht="15" customHeight="1" x14ac:dyDescent="0.25">
      <c r="B31" s="94" t="s">
        <v>49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7" ht="15" customHeight="1" x14ac:dyDescent="0.25">
      <c r="B32" s="94" t="s">
        <v>57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8" ht="15" customHeight="1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8" x14ac:dyDescent="0.25">
      <c r="B34" s="41" t="s">
        <v>40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8" x14ac:dyDescent="0.25">
      <c r="B35" s="13"/>
      <c r="C35" s="14"/>
      <c r="D35" s="43"/>
      <c r="E35" s="43"/>
      <c r="F35" s="43"/>
      <c r="I35" s="40"/>
    </row>
    <row r="36" spans="2:18" x14ac:dyDescent="0.25">
      <c r="B36" s="13"/>
      <c r="C36" s="1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x14ac:dyDescent="0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14">
    <mergeCell ref="B32:P32"/>
    <mergeCell ref="B31:P31"/>
    <mergeCell ref="B28:P28"/>
    <mergeCell ref="F3:M3"/>
    <mergeCell ref="F4:M4"/>
    <mergeCell ref="F5:M5"/>
    <mergeCell ref="F6:M6"/>
    <mergeCell ref="D7:E7"/>
    <mergeCell ref="P9:P10"/>
    <mergeCell ref="B26:P26"/>
    <mergeCell ref="B27:P27"/>
    <mergeCell ref="D9:O9"/>
    <mergeCell ref="B25:P25"/>
    <mergeCell ref="B11:B22"/>
  </mergeCells>
  <hyperlinks>
    <hyperlink ref="D7:E7" location="ÍNDICE!A1" display="&lt;- Volver a índice"/>
    <hyperlink ref="K21" r:id="rId1" display="callto:377,333,327.1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8"/>
  <sheetViews>
    <sheetView showGridLines="0" zoomScale="80" zoomScaleNormal="80" workbookViewId="0">
      <selection activeCell="B1" sqref="B1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5.5703125" bestFit="1" customWidth="1"/>
    <col min="4" max="5" width="16.7109375" customWidth="1"/>
    <col min="6" max="6" width="18.7109375" customWidth="1"/>
    <col min="7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7.25" x14ac:dyDescent="0.25">
      <c r="B4" s="8"/>
      <c r="C4" s="8"/>
      <c r="E4" s="29"/>
      <c r="F4" s="99" t="s">
        <v>61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66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62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25">
      <c r="B12" s="103"/>
      <c r="C12" s="51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69">
        <v>0.50741621850480612</v>
      </c>
    </row>
    <row r="13" spans="2:17" x14ac:dyDescent="0.25">
      <c r="B13" s="103"/>
      <c r="C13" s="51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69">
        <v>0.44189334500716493</v>
      </c>
    </row>
    <row r="14" spans="2:17" x14ac:dyDescent="0.25">
      <c r="B14" s="103"/>
      <c r="C14" s="51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69">
        <v>0.3722069799332528</v>
      </c>
    </row>
    <row r="15" spans="2:17" x14ac:dyDescent="0.25">
      <c r="B15" s="103"/>
      <c r="C15" s="51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69">
        <v>0.28334803130044284</v>
      </c>
    </row>
    <row r="16" spans="2:17" x14ac:dyDescent="0.25">
      <c r="B16" s="103"/>
      <c r="C16" s="51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69">
        <v>0.2642464587493476</v>
      </c>
    </row>
    <row r="17" spans="2:16" x14ac:dyDescent="0.25">
      <c r="B17" s="103"/>
      <c r="C17" s="51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69">
        <v>0.22412391617464267</v>
      </c>
    </row>
    <row r="18" spans="2:16" x14ac:dyDescent="0.25">
      <c r="B18" s="103"/>
      <c r="C18" s="51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69">
        <v>0.17550473528162347</v>
      </c>
    </row>
    <row r="19" spans="2:16" x14ac:dyDescent="0.25">
      <c r="B19" s="103"/>
      <c r="C19" s="64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69">
        <v>0.15545166810851452</v>
      </c>
    </row>
    <row r="20" spans="2:16" x14ac:dyDescent="0.25">
      <c r="B20" s="103"/>
      <c r="C20" s="64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69">
        <v>0.154627665263638</v>
      </c>
    </row>
    <row r="21" spans="2:16" x14ac:dyDescent="0.25">
      <c r="B21" s="103"/>
      <c r="C21" s="51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>
        <f>+'Pat P'!I21+'Pat PS'!I21</f>
        <v>2059936256.9300001</v>
      </c>
      <c r="J21" s="33">
        <f>+'Pat P'!J21+'Pat PS'!J21</f>
        <v>2081891619.3899999</v>
      </c>
      <c r="K21" s="33">
        <f>+'Pat P'!K21+'Pat PS'!K21</f>
        <v>2103827959.6300001</v>
      </c>
      <c r="L21" s="33">
        <f>+'Pat P'!L21+'Pat PS'!L21</f>
        <v>2125860654.0599999</v>
      </c>
      <c r="M21" s="33">
        <f>+'Pat P'!M21+'Pat PS'!M21</f>
        <v>2148058667.79</v>
      </c>
      <c r="N21" s="33">
        <f>+'Pat P'!N21+'Pat PS'!N21</f>
        <v>2170554376.1900001</v>
      </c>
      <c r="O21" s="33">
        <f>+'Pat P'!O21+'Pat PS'!O21</f>
        <v>2238704227.2599998</v>
      </c>
      <c r="P21" s="69">
        <f>O21/O20-1</f>
        <v>0.15539257872042422</v>
      </c>
    </row>
    <row r="22" spans="2:16" x14ac:dyDescent="0.25">
      <c r="B22" s="104"/>
      <c r="C22" s="51">
        <v>2020</v>
      </c>
      <c r="D22" s="33">
        <f>+'Pat P'!D22+'Pat PS'!D22</f>
        <v>2238884536.0599999</v>
      </c>
      <c r="E22" s="33">
        <f>+'Pat P'!E22+'Pat PS'!E22</f>
        <v>2278645869.6900001</v>
      </c>
      <c r="F22" s="33">
        <f>+'Pat P'!F22+'Pat PS'!F22</f>
        <v>2308005239.46</v>
      </c>
      <c r="G22" s="33">
        <f>+'Pat P'!G22+'Pat PS'!G22</f>
        <v>2308361994.8000002</v>
      </c>
      <c r="H22" s="33"/>
      <c r="I22" s="33"/>
      <c r="J22" s="33"/>
      <c r="K22" s="33"/>
      <c r="L22" s="33"/>
      <c r="M22" s="33"/>
      <c r="N22" s="33"/>
      <c r="O22" s="33"/>
      <c r="P22" s="69">
        <f>G22/G21-1</f>
        <v>0.14459635397124337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8"/>
    </row>
    <row r="24" spans="2:16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8.5" customHeight="1" x14ac:dyDescent="0.25"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x14ac:dyDescent="0.25">
      <c r="B26" s="94" t="s">
        <v>20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ht="27.6" customHeight="1" x14ac:dyDescent="0.25">
      <c r="B27" s="94" t="s">
        <v>27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x14ac:dyDescent="0.25">
      <c r="B28" s="48" t="s">
        <v>42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2:16" x14ac:dyDescent="0.25">
      <c r="B29" s="94" t="s">
        <v>52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 x14ac:dyDescent="0.25">
      <c r="B30" s="94" t="s">
        <v>56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2:16" x14ac:dyDescent="0.25">
      <c r="B31" s="48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2:16" x14ac:dyDescent="0.25">
      <c r="B32" s="41" t="s">
        <v>40</v>
      </c>
      <c r="C32" s="3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x14ac:dyDescent="0.25">
      <c r="E37" s="14"/>
    </row>
    <row r="38" spans="2:15" x14ac:dyDescent="0.25">
      <c r="E38" s="14"/>
    </row>
  </sheetData>
  <mergeCells count="13">
    <mergeCell ref="B30:P30"/>
    <mergeCell ref="F3:M3"/>
    <mergeCell ref="F4:M4"/>
    <mergeCell ref="F5:M5"/>
    <mergeCell ref="F6:M6"/>
    <mergeCell ref="D7:E7"/>
    <mergeCell ref="B29:P29"/>
    <mergeCell ref="P9:P10"/>
    <mergeCell ref="B26:P26"/>
    <mergeCell ref="B27:P27"/>
    <mergeCell ref="D9:O9"/>
    <mergeCell ref="B25:P25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Q32"/>
  <sheetViews>
    <sheetView showGridLines="0" zoomScale="80" zoomScaleNormal="80" workbookViewId="0">
      <selection activeCell="F6" sqref="F6:M6"/>
    </sheetView>
  </sheetViews>
  <sheetFormatPr baseColWidth="10" defaultRowHeight="15" x14ac:dyDescent="0.25"/>
  <cols>
    <col min="1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5.75" x14ac:dyDescent="0.25">
      <c r="B4" s="8"/>
      <c r="C4" s="8"/>
      <c r="E4" s="29"/>
      <c r="F4" s="99" t="s">
        <v>23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66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25">
      <c r="B12" s="103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6.7932210134356005E-2</v>
      </c>
    </row>
    <row r="13" spans="2:17" x14ac:dyDescent="0.25">
      <c r="B13" s="103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</v>
      </c>
    </row>
    <row r="14" spans="2:17" x14ac:dyDescent="0.25">
      <c r="B14" s="103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25">
      <c r="B15" s="103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25">
      <c r="B16" s="103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25">
      <c r="B17" s="103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25">
      <c r="B18" s="103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25">
      <c r="B19" s="103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25">
      <c r="B20" s="103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25">
      <c r="B21" s="103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>
        <v>15879165.009999998</v>
      </c>
      <c r="J21" s="34">
        <v>15932119.640000002</v>
      </c>
      <c r="K21" s="34">
        <v>15948069.730000002</v>
      </c>
      <c r="L21" s="34">
        <v>16190931.029999999</v>
      </c>
      <c r="M21" s="34">
        <v>16137512.139999999</v>
      </c>
      <c r="N21" s="34">
        <v>16122243.77</v>
      </c>
      <c r="O21" s="34">
        <v>16171365.83</v>
      </c>
      <c r="P21" s="35">
        <v>6.6085805508864448E-2</v>
      </c>
    </row>
    <row r="22" spans="2:16" x14ac:dyDescent="0.25">
      <c r="B22" s="104"/>
      <c r="C22" s="52">
        <v>2020</v>
      </c>
      <c r="D22" s="34">
        <v>16656675.449999999</v>
      </c>
      <c r="E22" s="34">
        <v>16823149.710000001</v>
      </c>
      <c r="F22" s="34">
        <v>16919184.620000001</v>
      </c>
      <c r="G22" s="34">
        <v>16924749.850000001</v>
      </c>
      <c r="H22" s="34"/>
      <c r="I22" s="34"/>
      <c r="J22" s="34"/>
      <c r="K22" s="34"/>
      <c r="L22" s="34"/>
      <c r="M22" s="34"/>
      <c r="N22" s="34"/>
      <c r="O22" s="34"/>
      <c r="P22" s="35">
        <f>G22/G21-1</f>
        <v>7.3620796808956612E-2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7"/>
    </row>
    <row r="24" spans="2:16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94" t="s">
        <v>26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 ht="27.6" customHeight="1" x14ac:dyDescent="0.25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x14ac:dyDescent="0.25">
      <c r="B27" s="94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x14ac:dyDescent="0.25">
      <c r="B29" s="41" t="s">
        <v>64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39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1"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Q32"/>
  <sheetViews>
    <sheetView showGridLines="0" zoomScale="80" zoomScaleNormal="80" workbookViewId="0">
      <selection activeCell="F6" sqref="F6:M6"/>
    </sheetView>
  </sheetViews>
  <sheetFormatPr baseColWidth="10" defaultRowHeight="15" x14ac:dyDescent="0.25"/>
  <cols>
    <col min="1" max="1" width="6.28515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5.75" x14ac:dyDescent="0.25">
      <c r="B4" s="8"/>
      <c r="C4" s="8"/>
      <c r="E4" s="29"/>
      <c r="F4" s="99" t="s">
        <v>60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1"/>
    </row>
    <row r="5" spans="2:17" x14ac:dyDescent="0.25">
      <c r="B5" s="9"/>
      <c r="C5" s="9"/>
      <c r="E5" s="29"/>
      <c r="F5" s="99" t="s">
        <v>66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25">
      <c r="B12" s="103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25">
      <c r="B13" s="103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25">
      <c r="B14" s="103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25">
      <c r="B15" s="103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25">
      <c r="B16" s="103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25">
      <c r="B17" s="103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25">
      <c r="B18" s="103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25">
      <c r="B19" s="103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25">
      <c r="B20" s="103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25">
      <c r="B21" s="103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>
        <v>6023242.8200000003</v>
      </c>
      <c r="J21" s="34">
        <v>5997745.1400000015</v>
      </c>
      <c r="K21" s="34">
        <v>5841763.3999999976</v>
      </c>
      <c r="L21" s="34">
        <v>5832024.8199999984</v>
      </c>
      <c r="M21" s="34">
        <v>6373464.6300000008</v>
      </c>
      <c r="N21" s="34">
        <v>6186465.4799999949</v>
      </c>
      <c r="O21" s="34">
        <v>6219057.7999999998</v>
      </c>
      <c r="P21" s="35">
        <v>0.143679873285494</v>
      </c>
    </row>
    <row r="22" spans="2:16" x14ac:dyDescent="0.25">
      <c r="B22" s="104"/>
      <c r="C22" s="52">
        <v>2020</v>
      </c>
      <c r="D22" s="34">
        <v>6276665.1600000001</v>
      </c>
      <c r="E22" s="34">
        <v>6386059.6299999999</v>
      </c>
      <c r="F22" s="34">
        <v>6410885</v>
      </c>
      <c r="G22" s="34">
        <v>5363276.83</v>
      </c>
      <c r="H22" s="34"/>
      <c r="I22" s="34"/>
      <c r="J22" s="34"/>
      <c r="K22" s="34"/>
      <c r="L22" s="34"/>
      <c r="M22" s="34"/>
      <c r="N22" s="34"/>
      <c r="O22" s="34"/>
      <c r="P22" s="35">
        <f>G22/G21-1</f>
        <v>-4.9878421982839538E-2</v>
      </c>
    </row>
    <row r="23" spans="2:16" s="73" customFormat="1" x14ac:dyDescent="0.25">
      <c r="B23" s="70"/>
      <c r="C23" s="55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2:16" x14ac:dyDescent="0.25">
      <c r="B24" s="16" t="s">
        <v>29</v>
      </c>
      <c r="C24" s="14"/>
      <c r="D24" s="14"/>
      <c r="E24" s="14"/>
      <c r="F24" s="14"/>
      <c r="G24" s="14"/>
      <c r="H24" s="45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94" t="s">
        <v>26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 ht="27.6" customHeight="1" x14ac:dyDescent="0.25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x14ac:dyDescent="0.25">
      <c r="B27" s="94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x14ac:dyDescent="0.25">
      <c r="B29" s="41" t="s">
        <v>64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39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1"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Q31"/>
  <sheetViews>
    <sheetView showGridLines="0" zoomScale="80" zoomScaleNormal="80" workbookViewId="0">
      <selection activeCell="M19" sqref="M19"/>
    </sheetView>
  </sheetViews>
  <sheetFormatPr baseColWidth="10" defaultRowHeight="15" x14ac:dyDescent="0.25"/>
  <cols>
    <col min="1" max="1" width="5.5703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8" t="s">
        <v>12</v>
      </c>
      <c r="G3" s="98"/>
      <c r="H3" s="98"/>
      <c r="I3" s="98"/>
      <c r="J3" s="98"/>
      <c r="K3" s="98"/>
      <c r="L3" s="98"/>
      <c r="M3" s="98"/>
      <c r="N3" s="7"/>
      <c r="O3" s="7"/>
      <c r="P3" s="7"/>
      <c r="Q3" s="2"/>
    </row>
    <row r="4" spans="2:17" ht="15.75" x14ac:dyDescent="0.25">
      <c r="B4" s="8"/>
      <c r="C4" s="8"/>
      <c r="E4" s="29"/>
      <c r="F4" s="99" t="s">
        <v>28</v>
      </c>
      <c r="G4" s="99"/>
      <c r="H4" s="99"/>
      <c r="I4" s="99"/>
      <c r="J4" s="99"/>
      <c r="K4" s="99"/>
      <c r="L4" s="99"/>
      <c r="M4" s="99"/>
      <c r="N4" s="8"/>
      <c r="O4" s="8"/>
      <c r="P4" s="8"/>
      <c r="Q4" s="24"/>
    </row>
    <row r="5" spans="2:17" x14ac:dyDescent="0.25">
      <c r="B5" s="9"/>
      <c r="C5" s="9"/>
      <c r="E5" s="29"/>
      <c r="F5" s="99" t="s">
        <v>66</v>
      </c>
      <c r="G5" s="99"/>
      <c r="H5" s="99"/>
      <c r="I5" s="99"/>
      <c r="J5" s="99"/>
      <c r="K5" s="99"/>
      <c r="L5" s="99"/>
      <c r="M5" s="99"/>
      <c r="N5" s="9"/>
      <c r="O5" s="9"/>
      <c r="P5" s="9"/>
      <c r="Q5" s="3"/>
    </row>
    <row r="6" spans="2:17" x14ac:dyDescent="0.25">
      <c r="E6" s="30"/>
      <c r="F6" s="100" t="s">
        <v>24</v>
      </c>
      <c r="G6" s="100"/>
      <c r="H6" s="100"/>
      <c r="I6" s="100"/>
      <c r="J6" s="100"/>
      <c r="K6" s="100"/>
      <c r="L6" s="100"/>
      <c r="M6" s="100"/>
    </row>
    <row r="7" spans="2:17" x14ac:dyDescent="0.25">
      <c r="D7" s="95" t="s">
        <v>15</v>
      </c>
      <c r="E7" s="95"/>
      <c r="F7" s="25"/>
      <c r="G7" s="25"/>
      <c r="H7" s="25"/>
      <c r="I7" s="25"/>
      <c r="J7" s="25"/>
      <c r="K7" s="25"/>
    </row>
    <row r="9" spans="2:17" x14ac:dyDescent="0.25">
      <c r="B9" s="1"/>
      <c r="C9" s="1"/>
      <c r="D9" s="96" t="s">
        <v>19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1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1"/>
    </row>
    <row r="11" spans="2:17" ht="15" customHeight="1" x14ac:dyDescent="0.25">
      <c r="B11" s="102" t="s">
        <v>18</v>
      </c>
      <c r="C11" s="50">
        <v>2009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25">
      <c r="B12" s="103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25">
      <c r="B13" s="103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25">
      <c r="B14" s="103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25">
      <c r="B15" s="103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25">
      <c r="B16" s="103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25">
      <c r="B17" s="103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25">
      <c r="B18" s="103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25">
      <c r="B19" s="103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8.4233186358806597E-2</v>
      </c>
    </row>
    <row r="20" spans="2:16" x14ac:dyDescent="0.25">
      <c r="B20" s="103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5.5817669763290702E-2</v>
      </c>
    </row>
    <row r="21" spans="2:16" x14ac:dyDescent="0.25">
      <c r="B21" s="103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>
        <f>+'Con P'!I21+'Con PS'!I21</f>
        <v>21902407.829999998</v>
      </c>
      <c r="J21" s="33">
        <f>+'Con P'!J21+'Con PS'!J21</f>
        <v>21929864.780000005</v>
      </c>
      <c r="K21" s="33">
        <f>+'Con P'!K21+'Con PS'!K21</f>
        <v>21789833.129999999</v>
      </c>
      <c r="L21" s="33">
        <f>+'Con P'!L21+'Con PS'!L21</f>
        <v>22022955.849999998</v>
      </c>
      <c r="M21" s="33">
        <f>+'Con P'!M21+'Con PS'!M21</f>
        <v>22510976.77</v>
      </c>
      <c r="N21" s="33">
        <f>+'Con P'!N21+'Con PS'!N21</f>
        <v>22308709.249999993</v>
      </c>
      <c r="O21" s="33">
        <f>+'Con P'!O21+'Con PS'!O21</f>
        <v>22390423.629999999</v>
      </c>
      <c r="P21" s="35">
        <v>8.6561595899829813E-2</v>
      </c>
    </row>
    <row r="22" spans="2:16" x14ac:dyDescent="0.25">
      <c r="B22" s="104"/>
      <c r="C22" s="52">
        <v>2020</v>
      </c>
      <c r="D22" s="33">
        <f>+'Con P'!D22+'Con PS'!D22</f>
        <v>22933340.609999999</v>
      </c>
      <c r="E22" s="33">
        <f>+'Con P'!E22+'Con PS'!E22</f>
        <v>23209209.34</v>
      </c>
      <c r="F22" s="33">
        <f>+'Con P'!F22+'Con PS'!F22</f>
        <v>23330069.620000001</v>
      </c>
      <c r="G22" s="33">
        <f>+'Con P'!G22+'Con PS'!G22</f>
        <v>22288026.68</v>
      </c>
      <c r="H22" s="34"/>
      <c r="I22" s="34"/>
      <c r="J22" s="34"/>
      <c r="K22" s="34"/>
      <c r="L22" s="34"/>
      <c r="M22" s="34"/>
      <c r="N22" s="34"/>
      <c r="O22" s="34"/>
      <c r="P22" s="35">
        <f>G22/G21-1</f>
        <v>4.10582289673318E-2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7"/>
    </row>
    <row r="24" spans="2:16" x14ac:dyDescent="0.25">
      <c r="B24" s="16" t="s">
        <v>16</v>
      </c>
      <c r="C24" s="14"/>
      <c r="D24" s="14"/>
      <c r="E24" s="14"/>
      <c r="F24" s="14"/>
      <c r="G24" s="14"/>
      <c r="H24" s="44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94" t="s">
        <v>26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 ht="27.6" customHeight="1" x14ac:dyDescent="0.25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 x14ac:dyDescent="0.25">
      <c r="B27" s="18"/>
      <c r="C27" s="14"/>
      <c r="D27" s="14"/>
      <c r="E27" s="14"/>
      <c r="F27" s="14"/>
      <c r="G27" s="14"/>
      <c r="H27" s="17"/>
      <c r="I27" s="17"/>
      <c r="J27" s="17"/>
      <c r="K27" s="17"/>
      <c r="L27" s="17"/>
      <c r="M27" s="17"/>
      <c r="N27" s="17"/>
      <c r="O27" s="17"/>
    </row>
    <row r="28" spans="2:16" x14ac:dyDescent="0.25">
      <c r="B28" s="41" t="s">
        <v>64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0">
    <mergeCell ref="P9:P10"/>
    <mergeCell ref="B25:P25"/>
    <mergeCell ref="B26:P26"/>
    <mergeCell ref="F3:M3"/>
    <mergeCell ref="F4:M4"/>
    <mergeCell ref="F5:M5"/>
    <mergeCell ref="F6:M6"/>
    <mergeCell ref="D7:E7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2020-05-21T18:44:16Z</dcterms:modified>
</cp:coreProperties>
</file>