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iesgos\PEM\Octubre 2019\"/>
    </mc:Choice>
  </mc:AlternateContent>
  <bookViews>
    <workbookView xWindow="0" yWindow="0" windowWidth="23040" windowHeight="9096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11" l="1"/>
  <c r="M21" i="11"/>
  <c r="P21" i="10"/>
  <c r="P21" i="9"/>
  <c r="P21" i="5" l="1"/>
  <c r="P21" i="8"/>
  <c r="P21" i="7"/>
  <c r="M21" i="8" l="1"/>
  <c r="L21" i="11" l="1"/>
  <c r="K21" i="11"/>
  <c r="L21" i="8" l="1"/>
  <c r="K21" i="8"/>
  <c r="J21" i="11" l="1"/>
  <c r="J21" i="8" l="1"/>
  <c r="I21" i="11" l="1"/>
  <c r="I21" i="8" l="1"/>
  <c r="H21" i="11" l="1"/>
  <c r="H21" i="8" l="1"/>
  <c r="G21" i="11" l="1"/>
  <c r="F21" i="11"/>
  <c r="G21" i="8" l="1"/>
  <c r="F21" i="8" l="1"/>
  <c r="F5" i="8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<sst xmlns="http://schemas.openxmlformats.org/spreadsheetml/2006/main" count="199" uniqueCount="67">
  <si>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</si>
  <si>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</si>
  <si>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</si>
  <si>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</si>
  <si>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</si>
  <si>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</si>
  <si>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</si>
  <si>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</si>
  <si>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</si>
  <si>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</si>
  <si>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</si>
  <si>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</si>
  <si>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</si>
  <si>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</si>
  <si>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</si>
  <si>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</si>
  <si>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</si>
  <si>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</si>
  <si>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</si>
  <si>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</si>
  <si>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</si>
  <si>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</si>
  <si>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</si>
  <si>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</si>
  <si>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</si>
  <si>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</si>
  <si>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</si>
  <si>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</si>
  <si>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</si>
  <si>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</si>
  <si>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</si>
  <si>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</si>
  <si>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</si>
  <si>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</si>
  <si>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</si>
  <si>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</si>
  <si>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</si>
  <si>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</si>
  <si>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</si>
  <si>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</si>
  <si>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</si>
  <si>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</si>
  <si>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</si>
  <si>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</si>
  <si>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</si>
  <si>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</si>
  <si>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</si>
  <si>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</si>
  <si>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</si>
  <si>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</si>
  <si>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</si>
  <si>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</si>
  <si>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</si>
  <si>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</si>
  <si>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</si>
  <si>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</si>
  <si>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</si>
  <si>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</si>
  <si>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</si>
  <si>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</si>
  <si>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</si>
  <si>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</si>
  <si>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</si>
  <si>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</si>
  <si>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2019)</t>
    </r>
  </si>
  <si>
    <t>Al 31 de octubre de 2019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</si>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</sst>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179070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42,679.906,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G2" sqref="G2:H6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9.5546875" style="6" customWidth="1"/>
    <col min="8" max="8" width="15" style="6" customWidth="1"/>
    <col min="9" max="16384" width="11.5546875" style="6"/>
  </cols>
  <sheetData>
    <row r="2" spans="1:8" x14ac:dyDescent="0.3">
      <c r="G2" s="70" t="s">
        <v>64</v>
      </c>
      <c r="H2" s="70"/>
    </row>
    <row r="3" spans="1:8" x14ac:dyDescent="0.3">
      <c r="G3" s="70"/>
      <c r="H3" s="70"/>
    </row>
    <row r="4" spans="1:8" ht="22.5" customHeight="1" x14ac:dyDescent="0.3">
      <c r="G4" s="70"/>
      <c r="H4" s="70"/>
    </row>
    <row r="5" spans="1:8" x14ac:dyDescent="0.3">
      <c r="G5" s="70"/>
      <c r="H5" s="70"/>
    </row>
    <row r="6" spans="1:8" x14ac:dyDescent="0.3">
      <c r="G6" s="70"/>
      <c r="H6" s="70"/>
    </row>
    <row r="8" spans="1:8" ht="18" x14ac:dyDescent="0.35">
      <c r="B8" s="83" t="s">
        <v>30</v>
      </c>
      <c r="C8" s="83"/>
      <c r="D8" s="83"/>
      <c r="E8" s="83"/>
      <c r="F8" s="83"/>
      <c r="G8" s="83"/>
      <c r="H8" s="83"/>
    </row>
    <row r="10" spans="1:8" x14ac:dyDescent="0.3">
      <c r="B10" s="27" t="s">
        <v>37</v>
      </c>
      <c r="C10" s="84" t="s">
        <v>13</v>
      </c>
      <c r="D10" s="85"/>
      <c r="E10" s="85"/>
      <c r="F10" s="85"/>
      <c r="G10" s="85"/>
      <c r="H10" s="86"/>
    </row>
    <row r="11" spans="1:8" x14ac:dyDescent="0.3">
      <c r="A11" s="26"/>
      <c r="B11" s="28" t="s">
        <v>31</v>
      </c>
      <c r="C11" s="74" t="s">
        <v>44</v>
      </c>
      <c r="D11" s="75"/>
      <c r="E11" s="75"/>
      <c r="F11" s="75"/>
      <c r="G11" s="75"/>
      <c r="H11" s="76"/>
    </row>
    <row r="12" spans="1:8" x14ac:dyDescent="0.3">
      <c r="A12" s="26"/>
      <c r="B12" s="28" t="s">
        <v>32</v>
      </c>
      <c r="C12" s="74" t="s">
        <v>17</v>
      </c>
      <c r="D12" s="75"/>
      <c r="E12" s="75"/>
      <c r="F12" s="75"/>
      <c r="G12" s="75"/>
      <c r="H12" s="76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7" t="s">
        <v>14</v>
      </c>
      <c r="D14" s="88"/>
      <c r="E14" s="88"/>
      <c r="F14" s="88"/>
      <c r="G14" s="88"/>
      <c r="H14" s="89"/>
    </row>
    <row r="15" spans="1:8" x14ac:dyDescent="0.3">
      <c r="B15" s="28" t="s">
        <v>33</v>
      </c>
      <c r="C15" s="74" t="s">
        <v>44</v>
      </c>
      <c r="D15" s="75"/>
      <c r="E15" s="75"/>
      <c r="F15" s="75"/>
      <c r="G15" s="75"/>
      <c r="H15" s="76"/>
    </row>
    <row r="16" spans="1:8" x14ac:dyDescent="0.3">
      <c r="B16" s="28" t="s">
        <v>34</v>
      </c>
      <c r="C16" s="74" t="s">
        <v>17</v>
      </c>
      <c r="D16" s="75"/>
      <c r="E16" s="75"/>
      <c r="F16" s="75"/>
      <c r="G16" s="75"/>
      <c r="H16" s="76"/>
    </row>
    <row r="18" spans="2:8" x14ac:dyDescent="0.3">
      <c r="B18" s="36" t="s">
        <v>39</v>
      </c>
      <c r="C18" s="77" t="s">
        <v>22</v>
      </c>
      <c r="D18" s="78"/>
      <c r="E18" s="78"/>
      <c r="F18" s="78"/>
      <c r="G18" s="78"/>
      <c r="H18" s="79"/>
    </row>
    <row r="19" spans="2:8" x14ac:dyDescent="0.3">
      <c r="B19" s="37" t="s">
        <v>35</v>
      </c>
      <c r="C19" s="80" t="s">
        <v>44</v>
      </c>
      <c r="D19" s="81"/>
      <c r="E19" s="81"/>
      <c r="F19" s="81"/>
      <c r="G19" s="81"/>
      <c r="H19" s="82"/>
    </row>
    <row r="20" spans="2:8" x14ac:dyDescent="0.3">
      <c r="B20" s="38" t="s">
        <v>36</v>
      </c>
      <c r="C20" s="71" t="s">
        <v>17</v>
      </c>
      <c r="D20" s="72"/>
      <c r="E20" s="72"/>
      <c r="F20" s="72"/>
      <c r="G20" s="72"/>
      <c r="H20" s="73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B28" sqref="B28:P28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45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4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9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9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9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9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9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9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9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9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9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100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8">
        <v>1694613623.1200001</v>
      </c>
      <c r="J21" s="68">
        <v>1710545742.76</v>
      </c>
      <c r="K21" s="34">
        <v>1726494632.49</v>
      </c>
      <c r="L21" s="68">
        <v>1742685563.52</v>
      </c>
      <c r="M21" s="68">
        <v>1758823075.6600001</v>
      </c>
      <c r="N21" s="61"/>
      <c r="O21" s="61"/>
      <c r="P21" s="35">
        <f>(M21-M20)/M20</f>
        <v>0.13864518141123983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ht="27.6" customHeight="1" x14ac:dyDescent="0.3">
      <c r="B25" s="90" t="s">
        <v>46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47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ht="27.6" customHeight="1" x14ac:dyDescent="0.3">
      <c r="B27" s="90" t="s">
        <v>48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1" customHeight="1" x14ac:dyDescent="0.3">
      <c r="B28" s="90" t="s">
        <v>49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 x14ac:dyDescent="0.3">
      <c r="B31" s="90" t="s">
        <v>56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 x14ac:dyDescent="0.3">
      <c r="B32" s="90" t="s">
        <v>62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79" x14ac:dyDescent="0.3">
      <c r="B33" s="4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D7:E7"/>
    <mergeCell ref="D9:O9"/>
    <mergeCell ref="B24:P24"/>
    <mergeCell ref="F3:M3"/>
    <mergeCell ref="F4:M4"/>
    <mergeCell ref="F5:M5"/>
    <mergeCell ref="F6:M6"/>
    <mergeCell ref="P9:P10"/>
    <mergeCell ref="B11:B21"/>
    <mergeCell ref="B32:P32"/>
    <mergeCell ref="B31:P31"/>
    <mergeCell ref="B30:P30"/>
    <mergeCell ref="B28:P28"/>
    <mergeCell ref="B25:P25"/>
    <mergeCell ref="B26:P26"/>
    <mergeCell ref="B27:P27"/>
  </mergeCells>
  <hyperlinks>
    <hyperlink ref="D7:E7" location="ÍNDICE!A1" display="&lt;- Volver a índice"/>
    <hyperlink ref="L21" r:id="rId1" display="callto:1,742,679.906,37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P22" sqref="P22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60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9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9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9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9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9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9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9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9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9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3">
      <c r="B21" s="100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371345876.63</v>
      </c>
      <c r="K21" s="68">
        <v>377333327.13999999</v>
      </c>
      <c r="L21" s="34">
        <v>383175090.54000002</v>
      </c>
      <c r="M21" s="34">
        <v>389235592.13</v>
      </c>
      <c r="N21" s="34"/>
      <c r="O21" s="34"/>
      <c r="P21" s="35">
        <f>(M21-M20)/M20</f>
        <v>0.15772523594152185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7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7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7" ht="15" customHeight="1" x14ac:dyDescent="0.3">
      <c r="B27" s="90" t="s">
        <v>51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7" ht="15" customHeight="1" x14ac:dyDescent="0.3">
      <c r="B31" s="90" t="s">
        <v>58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7" ht="15" customHeight="1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zoomScale="80" zoomScaleNormal="80" workbookViewId="0">
      <selection activeCell="B30" sqref="B30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tr">
        <f>'Pat PS'!$F$5</f>
        <v>Al 31 de octubre de 2019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66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102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102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102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102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102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102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102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102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102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3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2081891619.3899999</v>
      </c>
      <c r="K21" s="33">
        <f>+'Pat P'!K21+'Pat PS'!K21</f>
        <v>2103827959.6300001</v>
      </c>
      <c r="L21" s="33">
        <f>+'Pat P'!L21+'Pat PS'!L21</f>
        <v>2125860654.0599999</v>
      </c>
      <c r="M21" s="33">
        <f>+'Pat P'!M21+'Pat PS'!M21</f>
        <v>2148058667.79</v>
      </c>
      <c r="N21" s="33"/>
      <c r="O21" s="33"/>
      <c r="P21" s="35">
        <f>(M21-M20)/M20</f>
        <v>0.14205575815579052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0" t="s">
        <v>53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90" t="s">
        <v>57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 x14ac:dyDescent="0.3">
      <c r="B30" s="48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9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3">
      <c r="B13" s="99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3">
      <c r="B14" s="99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9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9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9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9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9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9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100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>
        <v>15948069.730000002</v>
      </c>
      <c r="L21" s="34">
        <v>16190931.029999999</v>
      </c>
      <c r="M21" s="34">
        <v>16137512.139999999</v>
      </c>
      <c r="N21" s="34"/>
      <c r="O21" s="34"/>
      <c r="P21" s="35">
        <f>+M21/M20-1</f>
        <v>5.2371635617772583E-2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A10" sqref="A10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61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102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102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102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102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102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102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102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102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102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3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>
        <v>5841763.3999999976</v>
      </c>
      <c r="L21" s="34">
        <v>5832024.8199999984</v>
      </c>
      <c r="M21" s="34">
        <v>6373464.6300000008</v>
      </c>
      <c r="N21" s="34"/>
      <c r="O21" s="34"/>
      <c r="P21" s="35">
        <f>+M21/M20-1</f>
        <v>0.22758582971524821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0" zoomScaleNormal="80" workbookViewId="0">
      <selection activeCell="A22" sqref="A22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28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4"/>
    </row>
    <row r="5" spans="2:17" x14ac:dyDescent="0.3">
      <c r="B5" s="9"/>
      <c r="C5" s="9"/>
      <c r="E5" s="29"/>
      <c r="F5" s="95" t="s">
        <v>65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9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9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9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9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9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9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9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9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8.4233186358806597E-2</v>
      </c>
    </row>
    <row r="20" spans="2:16" x14ac:dyDescent="0.3">
      <c r="B20" s="99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3">
      <c r="B21" s="100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>
        <f>+'Con P'!K21+'Con PS'!K21</f>
        <v>21789833.129999999</v>
      </c>
      <c r="L21" s="33">
        <f>+'Con P'!L21+'Con PS'!L21</f>
        <v>22022955.849999998</v>
      </c>
      <c r="M21" s="33">
        <f>+'Con P'!M21+'Con PS'!M21</f>
        <v>22510976.77</v>
      </c>
      <c r="N21" s="33"/>
      <c r="O21" s="33"/>
      <c r="P21" s="35">
        <f>+M21/M20-1</f>
        <v>9.6687099821485933E-2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2016-04-07T15:49:51Z</cp:lastPrinted>
  <dcterms:created xsi:type="dcterms:W3CDTF">2012-07-11T15:55:46Z</dcterms:created>
  <dcterms:modified xsi:type="dcterms:W3CDTF">2019-12-05T14:54:20Z</dcterms:modified>
</cp:coreProperties>
</file>