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iesgos\PEM\Octubre 2019\"/>
    </mc:Choice>
  </mc:AlternateContent>
  <bookViews>
    <workbookView xWindow="0" yWindow="0" windowWidth="23040" windowHeight="9096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21" i="11" l="1"/>
  <c r="M21" i="11"/>
  <c r="P21" i="10"/>
  <c r="P21" i="9"/>
  <c r="P21" i="5" l="1"/>
  <c r="P21" i="8"/>
  <c r="P21" i="7"/>
  <c r="M21" i="8" l="1"/>
  <c r="L21" i="11" l="1"/>
  <c r="K21" i="11"/>
  <c r="L21" i="8" l="1"/>
  <c r="K21" i="8"/>
  <c r="J21" i="11" l="1"/>
  <c r="J21" i="8" l="1"/>
  <c r="I21" i="11" l="1"/>
  <c r="I21" i="8" l="1"/>
  <c r="H21" i="11" l="1"/>
  <c r="H21" i="8" l="1"/>
  <c r="G21" i="11" l="1"/>
  <c r="F21" i="11"/>
  <c r="G21" i="8" l="1"/>
  <c r="F21" i="8" l="1"/>
  <c r="F5" i="8"/>
  <c r="E21" i="8" l="1"/>
  <c r="D21" i="8"/>
  <c r="E21" i="11" l="1"/>
  <c r="D21" i="11" l="1"/>
  <c r="O20" i="9"/>
  <c r="O20" i="10"/>
</calcChain>
</file>

<file path=xl/sharedStrings.xml><?xml version="1.0" encoding="utf-8"?>
<sst xmlns="http://schemas.openxmlformats.org/spreadsheetml/2006/main" count="199" uniqueCount="67">
  <si>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</si>
  <si>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</si>
  <si>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</si>
  <si>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</si>
  <si>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</si>
  <si>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</si>
  <si>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</si>
  <si>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</si>
  <si>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</si>
  <si>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</si>
  <si>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</si>
  <si>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</si>
  <si>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</si>
  <si>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</si>
  <si>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</si>
  <si>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</si>
  <si>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</si>
  <si>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</si>
  <si>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</si>
  <si>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</si>
  <si>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</si>
  <si>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</si>
  <si>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</si>
  <si>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</si>
  <si>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</si>
  <si>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</si>
  <si>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</si>
  <si>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</si>
  <si>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</si>
  <si>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</si>
  <si>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</si>
  <si>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</si>
  <si>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</si>
  <si>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</si>
  <si>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</si>
  <si>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</si>
  <si>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</si>
  <si>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</si>
  <si>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</si>
  <si>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</si>
  <si>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</si>
  <si>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</si>
  <si>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</si>
  <si>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</si>
  <si>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</si>
  <si>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</si>
  <si>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</si>
  <si>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</si>
  <si>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</si>
  <si>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</si>
  <si>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</si>
  <si>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</si>
  <si>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</si>
  <si>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</si>
  <si>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</si>
  <si>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</si>
  <si>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</si>
  <si>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</si>
  <si>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</si>
  <si>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</si>
  <si>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</si>
  <si>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</si>
  <si>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t>(9) El valor del Patrimonio Neto del mes de noviembre de 2018 se mantiene constante, debido a que las constribuciones de este mes fueron registradas en el mes de diciembre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</si>
  <si>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PRIVADO Y POPULAR Y SOLIDARIO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</si>
  <si>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2019)</t>
    </r>
  </si>
  <si>
    <t>Al 31 de octubre de 2019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</si>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</sst>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10" fontId="0" fillId="0" borderId="0" xfId="2" applyNumberFormat="1" applyFont="1"/>
    <xf numFmtId="165" fontId="0" fillId="2" borderId="2" xfId="3" applyNumberFormat="1" applyFont="1" applyFill="1" applyBorder="1"/>
    <xf numFmtId="17" fontId="6" fillId="3" borderId="2" xfId="0" quotePrefix="1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179070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allto:1,742,679.906,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377,333,327.1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zoomScale="85" zoomScaleNormal="85" workbookViewId="0">
      <selection activeCell="G2" sqref="G2:H6"/>
    </sheetView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6" width="11.5546875" style="6"/>
    <col min="7" max="7" width="19.5546875" style="6" customWidth="1"/>
    <col min="8" max="8" width="15" style="6" customWidth="1"/>
    <col min="9" max="16384" width="11.5546875" style="6"/>
  </cols>
  <sheetData>
    <row r="2" spans="1:8" x14ac:dyDescent="0.3">
      <c r="G2" s="70" t="s">
        <v>64</v>
      </c>
      <c r="H2" s="70"/>
    </row>
    <row r="3" spans="1:8" x14ac:dyDescent="0.3">
      <c r="G3" s="70"/>
      <c r="H3" s="70"/>
    </row>
    <row r="4" spans="1:8" ht="22.5" customHeight="1" x14ac:dyDescent="0.3">
      <c r="G4" s="70"/>
      <c r="H4" s="70"/>
    </row>
    <row r="5" spans="1:8" x14ac:dyDescent="0.3">
      <c r="G5" s="70"/>
      <c r="H5" s="70"/>
    </row>
    <row r="6" spans="1:8" x14ac:dyDescent="0.3">
      <c r="G6" s="70"/>
      <c r="H6" s="70"/>
    </row>
    <row r="8" spans="1:8" ht="18" x14ac:dyDescent="0.35">
      <c r="B8" s="83" t="s">
        <v>30</v>
      </c>
      <c r="C8" s="83"/>
      <c r="D8" s="83"/>
      <c r="E8" s="83"/>
      <c r="F8" s="83"/>
      <c r="G8" s="83"/>
      <c r="H8" s="83"/>
    </row>
    <row r="10" spans="1:8" x14ac:dyDescent="0.3">
      <c r="B10" s="27" t="s">
        <v>37</v>
      </c>
      <c r="C10" s="84" t="s">
        <v>13</v>
      </c>
      <c r="D10" s="85"/>
      <c r="E10" s="85"/>
      <c r="F10" s="85"/>
      <c r="G10" s="85"/>
      <c r="H10" s="86"/>
    </row>
    <row r="11" spans="1:8" x14ac:dyDescent="0.3">
      <c r="A11" s="26"/>
      <c r="B11" s="28" t="s">
        <v>31</v>
      </c>
      <c r="C11" s="74" t="s">
        <v>44</v>
      </c>
      <c r="D11" s="75"/>
      <c r="E11" s="75"/>
      <c r="F11" s="75"/>
      <c r="G11" s="75"/>
      <c r="H11" s="76"/>
    </row>
    <row r="12" spans="1:8" x14ac:dyDescent="0.3">
      <c r="A12" s="26"/>
      <c r="B12" s="28" t="s">
        <v>32</v>
      </c>
      <c r="C12" s="74" t="s">
        <v>17</v>
      </c>
      <c r="D12" s="75"/>
      <c r="E12" s="75"/>
      <c r="F12" s="75"/>
      <c r="G12" s="75"/>
      <c r="H12" s="76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38</v>
      </c>
      <c r="C14" s="87" t="s">
        <v>14</v>
      </c>
      <c r="D14" s="88"/>
      <c r="E14" s="88"/>
      <c r="F14" s="88"/>
      <c r="G14" s="88"/>
      <c r="H14" s="89"/>
    </row>
    <row r="15" spans="1:8" x14ac:dyDescent="0.3">
      <c r="B15" s="28" t="s">
        <v>33</v>
      </c>
      <c r="C15" s="74" t="s">
        <v>44</v>
      </c>
      <c r="D15" s="75"/>
      <c r="E15" s="75"/>
      <c r="F15" s="75"/>
      <c r="G15" s="75"/>
      <c r="H15" s="76"/>
    </row>
    <row r="16" spans="1:8" x14ac:dyDescent="0.3">
      <c r="B16" s="28" t="s">
        <v>34</v>
      </c>
      <c r="C16" s="74" t="s">
        <v>17</v>
      </c>
      <c r="D16" s="75"/>
      <c r="E16" s="75"/>
      <c r="F16" s="75"/>
      <c r="G16" s="75"/>
      <c r="H16" s="76"/>
    </row>
    <row r="18" spans="2:8" x14ac:dyDescent="0.3">
      <c r="B18" s="36" t="s">
        <v>39</v>
      </c>
      <c r="C18" s="77" t="s">
        <v>22</v>
      </c>
      <c r="D18" s="78"/>
      <c r="E18" s="78"/>
      <c r="F18" s="78"/>
      <c r="G18" s="78"/>
      <c r="H18" s="79"/>
    </row>
    <row r="19" spans="2:8" x14ac:dyDescent="0.3">
      <c r="B19" s="37" t="s">
        <v>35</v>
      </c>
      <c r="C19" s="80" t="s">
        <v>44</v>
      </c>
      <c r="D19" s="81"/>
      <c r="E19" s="81"/>
      <c r="F19" s="81"/>
      <c r="G19" s="81"/>
      <c r="H19" s="82"/>
    </row>
    <row r="20" spans="2:8" x14ac:dyDescent="0.3">
      <c r="B20" s="38" t="s">
        <v>36</v>
      </c>
      <c r="C20" s="71" t="s">
        <v>17</v>
      </c>
      <c r="D20" s="72"/>
      <c r="E20" s="72"/>
      <c r="F20" s="72"/>
      <c r="G20" s="72"/>
      <c r="H20" s="73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7"/>
  <sheetViews>
    <sheetView showGridLines="0" zoomScale="80" zoomScaleNormal="80" workbookViewId="0">
      <selection activeCell="B28" sqref="B28:P28"/>
    </sheetView>
  </sheetViews>
  <sheetFormatPr baseColWidth="10" defaultRowHeight="14.4" x14ac:dyDescent="0.3"/>
  <cols>
    <col min="1" max="1" width="3.441406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6.2" x14ac:dyDescent="0.3">
      <c r="B4" s="8"/>
      <c r="C4" s="8"/>
      <c r="E4" s="29"/>
      <c r="F4" s="95" t="s">
        <v>45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4"/>
    </row>
    <row r="5" spans="2:17" x14ac:dyDescent="0.3">
      <c r="B5" s="9"/>
      <c r="C5" s="9"/>
      <c r="E5" s="29"/>
      <c r="F5" s="95" t="s">
        <v>65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9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98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9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5">
        <v>0.50741621850480612</v>
      </c>
    </row>
    <row r="13" spans="2:17" x14ac:dyDescent="0.3">
      <c r="B13" s="99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5">
        <v>0.44189334500716493</v>
      </c>
    </row>
    <row r="14" spans="2:17" x14ac:dyDescent="0.3">
      <c r="B14" s="99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5">
        <v>0.3722069799332528</v>
      </c>
    </row>
    <row r="15" spans="2:17" x14ac:dyDescent="0.3">
      <c r="B15" s="99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35">
        <v>0.15947425337536236</v>
      </c>
    </row>
    <row r="16" spans="2:17" x14ac:dyDescent="0.3">
      <c r="B16" s="99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35">
        <v>0.25106322292811645</v>
      </c>
    </row>
    <row r="17" spans="2:16" x14ac:dyDescent="0.3">
      <c r="B17" s="99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35">
        <v>0.20697632940791122</v>
      </c>
    </row>
    <row r="18" spans="2:16" x14ac:dyDescent="0.3">
      <c r="B18" s="99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35">
        <v>0.13440131158664381</v>
      </c>
    </row>
    <row r="19" spans="2:16" x14ac:dyDescent="0.3">
      <c r="B19" s="99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35">
        <v>0.12662707301126153</v>
      </c>
    </row>
    <row r="20" spans="2:16" x14ac:dyDescent="0.3">
      <c r="B20" s="99"/>
      <c r="C20" s="52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35">
        <v>0.1498088090007863</v>
      </c>
    </row>
    <row r="21" spans="2:16" x14ac:dyDescent="0.3">
      <c r="B21" s="100"/>
      <c r="C21" s="52">
        <v>2019</v>
      </c>
      <c r="D21" s="34">
        <v>1616029968.1599998</v>
      </c>
      <c r="E21" s="34">
        <v>1631501434.6399999</v>
      </c>
      <c r="F21" s="34">
        <v>1646990703.3199999</v>
      </c>
      <c r="G21" s="34">
        <v>1662754881.79</v>
      </c>
      <c r="H21" s="34">
        <v>1678734458.1100001</v>
      </c>
      <c r="I21" s="68">
        <v>1694613623.1200001</v>
      </c>
      <c r="J21" s="68">
        <v>1710545742.76</v>
      </c>
      <c r="K21" s="34">
        <v>1726494632.49</v>
      </c>
      <c r="L21" s="68">
        <v>1742685563.52</v>
      </c>
      <c r="M21" s="68">
        <v>1758823075.6600001</v>
      </c>
      <c r="N21" s="61"/>
      <c r="O21" s="61"/>
      <c r="P21" s="35">
        <f>(M21-M20)/M20</f>
        <v>0.13864518141123983</v>
      </c>
    </row>
    <row r="22" spans="2:16" x14ac:dyDescent="0.3">
      <c r="B22" s="13"/>
      <c r="C22" s="5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6"/>
      <c r="P22" s="54"/>
    </row>
    <row r="23" spans="2:16" x14ac:dyDescent="0.3">
      <c r="B23" s="16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75" customHeight="1" x14ac:dyDescent="0.3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 ht="27.6" customHeight="1" x14ac:dyDescent="0.3">
      <c r="B25" s="90" t="s">
        <v>46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ht="27.6" customHeight="1" x14ac:dyDescent="0.3">
      <c r="B26" s="90" t="s">
        <v>47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ht="27.6" customHeight="1" x14ac:dyDescent="0.3">
      <c r="B27" s="90" t="s">
        <v>48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 ht="21" customHeight="1" x14ac:dyDescent="0.3">
      <c r="B28" s="90" t="s">
        <v>49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3">
      <c r="B30" s="90" t="s">
        <v>50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 x14ac:dyDescent="0.3">
      <c r="B31" s="90" t="s">
        <v>56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 x14ac:dyDescent="0.3">
      <c r="B32" s="90" t="s">
        <v>62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79" x14ac:dyDescent="0.3">
      <c r="B33" s="4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79" x14ac:dyDescent="0.3">
      <c r="B34" s="41" t="s">
        <v>41</v>
      </c>
      <c r="C34" s="32"/>
      <c r="D34" s="14"/>
      <c r="E34" s="14"/>
      <c r="F34" s="14"/>
      <c r="G34" s="14"/>
      <c r="H34" s="14"/>
      <c r="I34" s="39"/>
      <c r="J34" s="14"/>
      <c r="K34" s="14"/>
      <c r="L34" s="14"/>
      <c r="M34" s="14"/>
      <c r="N34" s="14"/>
      <c r="O34" s="14"/>
    </row>
    <row r="35" spans="2:79" x14ac:dyDescent="0.3"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79" x14ac:dyDescent="0.3">
      <c r="B36" s="13"/>
      <c r="C36" s="1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2:79" x14ac:dyDescent="0.3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</sheetData>
  <mergeCells count="16">
    <mergeCell ref="D7:E7"/>
    <mergeCell ref="D9:O9"/>
    <mergeCell ref="B24:P24"/>
    <mergeCell ref="F3:M3"/>
    <mergeCell ref="F4:M4"/>
    <mergeCell ref="F5:M5"/>
    <mergeCell ref="F6:M6"/>
    <mergeCell ref="P9:P10"/>
    <mergeCell ref="B11:B21"/>
    <mergeCell ref="B32:P32"/>
    <mergeCell ref="B31:P31"/>
    <mergeCell ref="B30:P30"/>
    <mergeCell ref="B28:P28"/>
    <mergeCell ref="B25:P25"/>
    <mergeCell ref="B26:P26"/>
    <mergeCell ref="B27:P27"/>
  </mergeCells>
  <hyperlinks>
    <hyperlink ref="D7:E7" location="ÍNDICE!A1" display="&lt;- Volver a índice"/>
    <hyperlink ref="L21" r:id="rId1" display="callto:1,742,679.906,37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6"/>
  <sheetViews>
    <sheetView showGridLines="0" zoomScale="80" zoomScaleNormal="80" workbookViewId="0">
      <selection activeCell="P22" sqref="P22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6.2" x14ac:dyDescent="0.3">
      <c r="B4" s="8"/>
      <c r="C4" s="8"/>
      <c r="E4" s="29"/>
      <c r="F4" s="95" t="s">
        <v>60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3">
      <c r="B5" s="9"/>
      <c r="C5" s="9"/>
      <c r="E5" s="29"/>
      <c r="F5" s="95" t="s">
        <v>65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9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98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3">
      <c r="B12" s="99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3">
      <c r="B13" s="99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3">
      <c r="B14" s="99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3">
      <c r="B15" s="99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3">
      <c r="B16" s="99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3">
      <c r="B17" s="99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3">
      <c r="B18" s="99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3">
      <c r="B19" s="99"/>
      <c r="C19" s="65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3">
      <c r="B20" s="99"/>
      <c r="C20" s="65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0.17806932758709901</v>
      </c>
      <c r="Q20" s="67"/>
    </row>
    <row r="21" spans="2:17" x14ac:dyDescent="0.3">
      <c r="B21" s="100"/>
      <c r="C21" s="65">
        <v>2019</v>
      </c>
      <c r="D21" s="34">
        <v>337561926.88999999</v>
      </c>
      <c r="E21" s="34">
        <v>342939934.83999997</v>
      </c>
      <c r="F21" s="34">
        <v>353850386.36000001</v>
      </c>
      <c r="G21" s="34">
        <v>353992757.49000001</v>
      </c>
      <c r="H21" s="34">
        <v>359643577.55000001</v>
      </c>
      <c r="I21" s="34">
        <v>365322633.81</v>
      </c>
      <c r="J21" s="34">
        <v>371345876.63</v>
      </c>
      <c r="K21" s="68">
        <v>377333327.13999999</v>
      </c>
      <c r="L21" s="34">
        <v>383175090.54000002</v>
      </c>
      <c r="M21" s="34">
        <v>389235592.13</v>
      </c>
      <c r="N21" s="34"/>
      <c r="O21" s="34"/>
      <c r="P21" s="35">
        <f>(M21-M20)/M20</f>
        <v>0.15772523594152185</v>
      </c>
    </row>
    <row r="22" spans="2:17" x14ac:dyDescent="0.3">
      <c r="B22" s="13"/>
      <c r="C22" s="14"/>
      <c r="D22" s="59"/>
      <c r="E22" s="60"/>
      <c r="F22" s="15"/>
      <c r="G22" s="15"/>
      <c r="H22" s="15"/>
      <c r="I22" s="15"/>
      <c r="J22" s="42"/>
      <c r="K22" s="42"/>
      <c r="L22" s="15"/>
      <c r="M22" s="15"/>
      <c r="N22" s="15"/>
      <c r="O22" s="57"/>
    </row>
    <row r="23" spans="2:17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7" ht="26.25" customHeight="1" x14ac:dyDescent="0.3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7" x14ac:dyDescent="0.3">
      <c r="B25" s="90" t="s">
        <v>20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7" ht="27.6" customHeight="1" x14ac:dyDescent="0.3">
      <c r="B26" s="90" t="s">
        <v>27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7" ht="15" customHeight="1" x14ac:dyDescent="0.3">
      <c r="B27" s="90" t="s">
        <v>51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7" ht="15" customHeight="1" x14ac:dyDescent="0.3">
      <c r="B28" s="48" t="s">
        <v>52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7" ht="15" customHeight="1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7" ht="15" customHeight="1" x14ac:dyDescent="0.3">
      <c r="B30" s="90" t="s">
        <v>50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7" ht="15" customHeight="1" x14ac:dyDescent="0.3">
      <c r="B31" s="90" t="s">
        <v>58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7" ht="15" customHeight="1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8" x14ac:dyDescent="0.3">
      <c r="B33" s="41" t="s">
        <v>41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2:18" x14ac:dyDescent="0.3">
      <c r="B34" s="13"/>
      <c r="C34" s="14"/>
      <c r="D34" s="43"/>
      <c r="E34" s="43"/>
      <c r="F34" s="43"/>
      <c r="I34" s="40"/>
    </row>
    <row r="35" spans="2:18" x14ac:dyDescent="0.3">
      <c r="B35" s="13"/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x14ac:dyDescent="0.3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14">
    <mergeCell ref="B31:P31"/>
    <mergeCell ref="B30:P30"/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  <hyperlink ref="K21" r:id="rId1" display="callto:377,333,327.14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7"/>
  <sheetViews>
    <sheetView showGridLines="0" zoomScale="80" zoomScaleNormal="80" workbookViewId="0">
      <selection activeCell="B30" sqref="B30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5" width="16.6640625" customWidth="1"/>
    <col min="6" max="6" width="18.6640625" customWidth="1"/>
    <col min="7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6.2" x14ac:dyDescent="0.3">
      <c r="B4" s="8"/>
      <c r="C4" s="8"/>
      <c r="E4" s="29"/>
      <c r="F4" s="95" t="s">
        <v>63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3">
      <c r="B5" s="9"/>
      <c r="C5" s="9"/>
      <c r="E5" s="29"/>
      <c r="F5" s="95" t="str">
        <f>'Pat PS'!$F$5</f>
        <v>Al 31 de octubre de 2019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66</v>
      </c>
      <c r="N10" s="20" t="s">
        <v>4</v>
      </c>
      <c r="O10" s="20" t="s">
        <v>5</v>
      </c>
      <c r="P10" s="97"/>
    </row>
    <row r="11" spans="2:17" ht="15" customHeight="1" x14ac:dyDescent="0.3">
      <c r="B11" s="101" t="s">
        <v>18</v>
      </c>
      <c r="C11" s="23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102"/>
      <c r="C12" s="23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35">
        <v>0.50741621850480612</v>
      </c>
    </row>
    <row r="13" spans="2:17" x14ac:dyDescent="0.3">
      <c r="B13" s="102"/>
      <c r="C13" s="23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35">
        <v>0.44189334500716493</v>
      </c>
    </row>
    <row r="14" spans="2:17" x14ac:dyDescent="0.3">
      <c r="B14" s="102"/>
      <c r="C14" s="23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35">
        <v>0.3722069799332528</v>
      </c>
    </row>
    <row r="15" spans="2:17" x14ac:dyDescent="0.3">
      <c r="B15" s="102"/>
      <c r="C15" s="23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35">
        <v>0.28334803130044284</v>
      </c>
    </row>
    <row r="16" spans="2:17" x14ac:dyDescent="0.3">
      <c r="B16" s="102"/>
      <c r="C16" s="23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35">
        <v>0.2642464587493476</v>
      </c>
    </row>
    <row r="17" spans="2:16" x14ac:dyDescent="0.3">
      <c r="B17" s="102"/>
      <c r="C17" s="23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35">
        <v>0.22412391617464267</v>
      </c>
    </row>
    <row r="18" spans="2:16" x14ac:dyDescent="0.3">
      <c r="B18" s="102"/>
      <c r="C18" s="23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35">
        <v>0.17550473528162347</v>
      </c>
    </row>
    <row r="19" spans="2:16" x14ac:dyDescent="0.3">
      <c r="B19" s="102"/>
      <c r="C19" s="52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35">
        <v>0.15545166810851452</v>
      </c>
    </row>
    <row r="20" spans="2:16" x14ac:dyDescent="0.3">
      <c r="B20" s="102"/>
      <c r="C20" s="52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35">
        <v>0.15462766526363839</v>
      </c>
    </row>
    <row r="21" spans="2:16" x14ac:dyDescent="0.3">
      <c r="B21" s="103"/>
      <c r="C21" s="63">
        <v>2019</v>
      </c>
      <c r="D21" s="33">
        <f>+'Pat P'!D21+'Pat PS'!D21</f>
        <v>1953591895.0499997</v>
      </c>
      <c r="E21" s="33">
        <f>+'Pat P'!E21+'Pat PS'!E21</f>
        <v>1974441369.4799998</v>
      </c>
      <c r="F21" s="33">
        <f>+'Pat P'!F21+'Pat PS'!F21</f>
        <v>2000841089.6799998</v>
      </c>
      <c r="G21" s="33">
        <f>+'Pat P'!G21+'Pat PS'!G21</f>
        <v>2016747639.28</v>
      </c>
      <c r="H21" s="33">
        <f>+'Pat P'!H21+'Pat PS'!H21</f>
        <v>2038378035.6600001</v>
      </c>
      <c r="I21" s="33">
        <f>+'Pat P'!I21+'Pat PS'!I21</f>
        <v>2059936256.9300001</v>
      </c>
      <c r="J21" s="33">
        <f>+'Pat P'!J21+'Pat PS'!J21</f>
        <v>2081891619.3899999</v>
      </c>
      <c r="K21" s="33">
        <f>+'Pat P'!K21+'Pat PS'!K21</f>
        <v>2103827959.6300001</v>
      </c>
      <c r="L21" s="33">
        <f>+'Pat P'!L21+'Pat PS'!L21</f>
        <v>2125860654.0599999</v>
      </c>
      <c r="M21" s="33">
        <f>+'Pat P'!M21+'Pat PS'!M21</f>
        <v>2148058667.79</v>
      </c>
      <c r="N21" s="33"/>
      <c r="O21" s="33"/>
      <c r="P21" s="35">
        <f>(M21-M20)/M20</f>
        <v>0.14205575815579052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8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8.5" customHeight="1" x14ac:dyDescent="0.3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 x14ac:dyDescent="0.3">
      <c r="B25" s="90" t="s">
        <v>20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ht="27.6" customHeight="1" x14ac:dyDescent="0.3">
      <c r="B26" s="90" t="s">
        <v>27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x14ac:dyDescent="0.3">
      <c r="B27" s="48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2:16" x14ac:dyDescent="0.3">
      <c r="B28" s="90" t="s">
        <v>53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 x14ac:dyDescent="0.3">
      <c r="B29" s="90" t="s">
        <v>57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 x14ac:dyDescent="0.3">
      <c r="B30" s="48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x14ac:dyDescent="0.3">
      <c r="B31" s="41" t="s">
        <v>41</v>
      </c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3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3">
      <c r="E36" s="14"/>
    </row>
    <row r="37" spans="2:15" x14ac:dyDescent="0.3">
      <c r="E37" s="14"/>
    </row>
  </sheetData>
  <mergeCells count="13">
    <mergeCell ref="B29:P29"/>
    <mergeCell ref="F3:M3"/>
    <mergeCell ref="F4:M4"/>
    <mergeCell ref="F5:M5"/>
    <mergeCell ref="F6:M6"/>
    <mergeCell ref="D7:E7"/>
    <mergeCell ref="B28:P28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31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6" x14ac:dyDescent="0.3">
      <c r="B4" s="8"/>
      <c r="C4" s="8"/>
      <c r="E4" s="29"/>
      <c r="F4" s="95" t="s">
        <v>23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3">
      <c r="B5" s="9"/>
      <c r="C5" s="9"/>
      <c r="E5" s="29"/>
      <c r="F5" s="95" t="s">
        <v>65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98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3">
      <c r="B12" s="99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6.7932210134356005E-2</v>
      </c>
    </row>
    <row r="13" spans="2:17" x14ac:dyDescent="0.3">
      <c r="B13" s="99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</v>
      </c>
    </row>
    <row r="14" spans="2:17" x14ac:dyDescent="0.3">
      <c r="B14" s="99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3">
      <c r="B15" s="99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3">
      <c r="B16" s="99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3">
      <c r="B17" s="99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3">
      <c r="B18" s="99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3">
      <c r="B19" s="99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3">
      <c r="B20" s="99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3">
      <c r="B21" s="100"/>
      <c r="C21" s="52">
        <v>2019</v>
      </c>
      <c r="D21" s="34">
        <v>15517370.710000001</v>
      </c>
      <c r="E21" s="34">
        <v>15471346.130000003</v>
      </c>
      <c r="F21" s="34">
        <v>15489268.679999998</v>
      </c>
      <c r="G21" s="34">
        <v>15764178.470000003</v>
      </c>
      <c r="H21" s="34">
        <v>15979576.319999998</v>
      </c>
      <c r="I21" s="34">
        <v>15879165.009999998</v>
      </c>
      <c r="J21" s="34">
        <v>15932119.640000002</v>
      </c>
      <c r="K21" s="34">
        <v>15948069.730000002</v>
      </c>
      <c r="L21" s="34">
        <v>16190931.029999999</v>
      </c>
      <c r="M21" s="34">
        <v>16137512.139999999</v>
      </c>
      <c r="N21" s="34"/>
      <c r="O21" s="34"/>
      <c r="P21" s="35">
        <f>+M21/M20-1</f>
        <v>5.2371635617772583E-2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0" t="s">
        <v>26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ht="27.6" customHeight="1" x14ac:dyDescent="0.3">
      <c r="B25" s="90" t="s">
        <v>21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x14ac:dyDescent="0.3">
      <c r="B26" s="90" t="s">
        <v>42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40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1"/>
  <sheetViews>
    <sheetView showGridLines="0" zoomScale="80" zoomScaleNormal="80" workbookViewId="0">
      <selection activeCell="A10" sqref="A10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6" x14ac:dyDescent="0.3">
      <c r="B4" s="8"/>
      <c r="C4" s="8"/>
      <c r="E4" s="29"/>
      <c r="F4" s="95" t="s">
        <v>61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3">
      <c r="B5" s="9"/>
      <c r="C5" s="9"/>
      <c r="E5" s="29"/>
      <c r="F5" s="95" t="s">
        <v>65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101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3">
      <c r="B12" s="102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3">
      <c r="B13" s="102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3">
      <c r="B14" s="102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3">
      <c r="B15" s="102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3">
      <c r="B16" s="102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3">
      <c r="B17" s="102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3">
      <c r="B18" s="102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3">
      <c r="B19" s="102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3">
      <c r="B20" s="102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3">
      <c r="B21" s="103"/>
      <c r="C21" s="52">
        <v>2019</v>
      </c>
      <c r="D21" s="34">
        <v>5377975.4499999993</v>
      </c>
      <c r="E21" s="34">
        <v>5450190.3999999994</v>
      </c>
      <c r="F21" s="34">
        <v>5602599.3300000001</v>
      </c>
      <c r="G21" s="34">
        <v>5644832.1499999994</v>
      </c>
      <c r="H21" s="34">
        <v>5678946.3100000005</v>
      </c>
      <c r="I21" s="34">
        <v>6023242.8200000003</v>
      </c>
      <c r="J21" s="34">
        <v>5997745.1400000015</v>
      </c>
      <c r="K21" s="34">
        <v>5841763.3999999976</v>
      </c>
      <c r="L21" s="34">
        <v>5832024.8199999984</v>
      </c>
      <c r="M21" s="34">
        <v>6373464.6300000008</v>
      </c>
      <c r="N21" s="34"/>
      <c r="O21" s="34"/>
      <c r="P21" s="35">
        <f>+M21/M20-1</f>
        <v>0.22758582971524821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42"/>
      <c r="J22" s="42"/>
      <c r="K22" s="42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45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0" t="s">
        <v>26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ht="27.6" customHeight="1" x14ac:dyDescent="0.3">
      <c r="B25" s="90" t="s">
        <v>21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x14ac:dyDescent="0.3">
      <c r="B26" s="90" t="s">
        <v>42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41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30"/>
  <sheetViews>
    <sheetView showGridLines="0" zoomScale="80" zoomScaleNormal="80" workbookViewId="0">
      <selection activeCell="A22" sqref="A22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6" x14ac:dyDescent="0.3">
      <c r="B4" s="8"/>
      <c r="C4" s="8"/>
      <c r="E4" s="29"/>
      <c r="F4" s="95" t="s">
        <v>28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4"/>
    </row>
    <row r="5" spans="2:17" x14ac:dyDescent="0.3">
      <c r="B5" s="9"/>
      <c r="C5" s="9"/>
      <c r="E5" s="29"/>
      <c r="F5" s="95" t="s">
        <v>65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3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3">
      <c r="D7" s="91" t="s">
        <v>15</v>
      </c>
      <c r="E7" s="91"/>
      <c r="F7" s="25"/>
      <c r="G7" s="25"/>
      <c r="H7" s="25"/>
      <c r="I7" s="25"/>
      <c r="J7" s="25"/>
      <c r="K7" s="25"/>
    </row>
    <row r="9" spans="2:17" x14ac:dyDescent="0.3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3">
      <c r="B11" s="98" t="s">
        <v>18</v>
      </c>
      <c r="C11" s="50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 t="s">
        <v>59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3">
      <c r="B12" s="99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3">
      <c r="B13" s="99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3">
      <c r="B14" s="99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3">
      <c r="B15" s="99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3">
      <c r="B16" s="99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3">
      <c r="B17" s="99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3">
      <c r="B18" s="99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3">
      <c r="B19" s="99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8.4233186358806597E-2</v>
      </c>
    </row>
    <row r="20" spans="2:16" x14ac:dyDescent="0.3">
      <c r="B20" s="99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5.5817669763290702E-2</v>
      </c>
    </row>
    <row r="21" spans="2:16" x14ac:dyDescent="0.3">
      <c r="B21" s="100"/>
      <c r="C21" s="52">
        <v>2019</v>
      </c>
      <c r="D21" s="33">
        <f>+'Con P'!D21+'Con PS'!D21</f>
        <v>20895346.16</v>
      </c>
      <c r="E21" s="33">
        <f>+'Con P'!E21+'Con PS'!E21</f>
        <v>20921536.530000001</v>
      </c>
      <c r="F21" s="33">
        <f>+'Con P'!F21+'Con PS'!F21</f>
        <v>21091868.009999998</v>
      </c>
      <c r="G21" s="33">
        <f>+'Con P'!G21+'Con PS'!G21</f>
        <v>21409010.620000001</v>
      </c>
      <c r="H21" s="33">
        <f>+'Con P'!H21+'Con PS'!H21</f>
        <v>21658522.629999999</v>
      </c>
      <c r="I21" s="33">
        <f>+'Con P'!I21+'Con PS'!I21</f>
        <v>21902407.829999998</v>
      </c>
      <c r="J21" s="33">
        <f>+'Con P'!J21+'Con PS'!J21</f>
        <v>21929864.780000005</v>
      </c>
      <c r="K21" s="33">
        <f>+'Con P'!K21+'Con PS'!K21</f>
        <v>21789833.129999999</v>
      </c>
      <c r="L21" s="33">
        <f>+'Con P'!L21+'Con PS'!L21</f>
        <v>22022955.849999998</v>
      </c>
      <c r="M21" s="33">
        <f>+'Con P'!M21+'Con PS'!M21</f>
        <v>22510976.77</v>
      </c>
      <c r="N21" s="33"/>
      <c r="O21" s="33"/>
      <c r="P21" s="35">
        <f>+M21/M20-1</f>
        <v>9.6687099821485933E-2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16</v>
      </c>
      <c r="C23" s="14"/>
      <c r="D23" s="14"/>
      <c r="E23" s="14"/>
      <c r="F23" s="14"/>
      <c r="G23" s="14"/>
      <c r="H23" s="4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0" t="s">
        <v>26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ht="27.6" customHeight="1" x14ac:dyDescent="0.3">
      <c r="B25" s="90" t="s">
        <v>21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x14ac:dyDescent="0.3">
      <c r="B26" s="18"/>
      <c r="C26" s="14"/>
      <c r="D26" s="14"/>
      <c r="E26" s="14"/>
      <c r="F26" s="14"/>
      <c r="G26" s="14"/>
      <c r="H26" s="17"/>
      <c r="I26" s="17"/>
      <c r="J26" s="17"/>
      <c r="K26" s="17"/>
      <c r="L26" s="17"/>
      <c r="M26" s="17"/>
      <c r="N26" s="17"/>
      <c r="O26" s="17"/>
    </row>
    <row r="27" spans="2:16" x14ac:dyDescent="0.3">
      <c r="B27" s="41" t="s">
        <v>41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0">
    <mergeCell ref="P9:P10"/>
    <mergeCell ref="B24:P24"/>
    <mergeCell ref="B25:P25"/>
    <mergeCell ref="F3:M3"/>
    <mergeCell ref="F4:M4"/>
    <mergeCell ref="F5:M5"/>
    <mergeCell ref="F6:M6"/>
    <mergeCell ref="D7:E7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2016-04-07T15:49:51Z</cp:lastPrinted>
  <dcterms:created xsi:type="dcterms:W3CDTF">2012-07-11T15:55:46Z</dcterms:created>
  <dcterms:modified xsi:type="dcterms:W3CDTF">2019-12-05T14:54:20Z</dcterms:modified>
</cp:coreProperties>
</file>