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COSEDE\Riesgos\PEM\Diciembre 2017\"/>
    </mc:Choice>
  </mc:AlternateContent>
  <bookViews>
    <workbookView showSheetTabs="0" xWindow="0" yWindow="0" windowWidth="23040" windowHeight="9120"/>
  </bookViews>
  <sheets>
    <sheet name="ÍNDICE" sheetId="2" r:id="rId1"/>
    <sheet name="Privado" sheetId="5" r:id="rId2"/>
    <sheet name="Popular y Solidario" sheetId="6" r:id="rId3"/>
  </sheets>
  <definedNames>
    <definedName name="_xlnm.Print_Area" localSheetId="2">'Popular y Solidario'!$B$2:$BG$7</definedName>
    <definedName name="_xlnm.Print_Area" localSheetId="1">Privado!$B$2:$AO$7</definedName>
  </definedNames>
  <calcPr calcId="152511"/>
</workbook>
</file>

<file path=xl/calcChain.xml><?xml version="1.0" encoding="utf-8"?>
<calcChain xmlns="http://schemas.openxmlformats.org/spreadsheetml/2006/main">
  <c r="AZ25" i="5" l="1"/>
  <c r="AY25" i="5"/>
  <c r="AX25" i="5"/>
  <c r="AW25" i="5"/>
  <c r="AN25" i="6"/>
  <c r="AM25" i="6"/>
  <c r="AL25" i="6"/>
  <c r="AK25" i="6"/>
  <c r="AY16" i="5"/>
  <c r="AZ11" i="5"/>
  <c r="AZ16" i="5" s="1"/>
  <c r="AY11" i="5"/>
  <c r="AX11" i="5"/>
  <c r="AX16" i="5" s="1"/>
  <c r="AW11" i="5"/>
  <c r="AW16" i="5" s="1"/>
  <c r="AJ25" i="6" l="1"/>
  <c r="AJ16" i="6"/>
  <c r="AV11" i="5" l="1"/>
  <c r="AV16" i="5" s="1"/>
  <c r="AV25" i="5"/>
  <c r="D38" i="6" l="1"/>
  <c r="E38" i="6"/>
  <c r="F38" i="6"/>
  <c r="G38" i="6"/>
  <c r="H38" i="6"/>
  <c r="I38" i="6"/>
  <c r="J38" i="6"/>
  <c r="K38" i="6"/>
  <c r="L38" i="6"/>
  <c r="M38" i="6"/>
  <c r="N38" i="6"/>
  <c r="O38" i="6"/>
  <c r="P38" i="6"/>
  <c r="Q38" i="6"/>
  <c r="AK42" i="5" l="1"/>
  <c r="AJ42" i="5"/>
  <c r="AI42" i="5"/>
  <c r="AH42" i="5"/>
  <c r="AG42" i="5"/>
  <c r="AF42" i="5"/>
  <c r="AE42" i="5"/>
  <c r="AD42" i="5"/>
  <c r="AC42" i="5"/>
  <c r="AB42" i="5"/>
  <c r="AK41" i="5"/>
  <c r="AJ41" i="5"/>
  <c r="AI41" i="5"/>
  <c r="AH41" i="5"/>
  <c r="AG41" i="5"/>
  <c r="AF41" i="5"/>
  <c r="AE41" i="5"/>
  <c r="AD41" i="5"/>
  <c r="AC41" i="5"/>
  <c r="AB41" i="5"/>
  <c r="AK40" i="5"/>
  <c r="AJ40" i="5"/>
  <c r="AI40" i="5"/>
  <c r="AH40" i="5"/>
  <c r="AG40" i="5"/>
  <c r="AF40" i="5"/>
  <c r="AE40" i="5"/>
  <c r="AD40" i="5"/>
  <c r="AC40" i="5"/>
  <c r="AB40" i="5"/>
  <c r="AK39" i="5"/>
  <c r="AJ39" i="5"/>
  <c r="AI39" i="5"/>
  <c r="AH39" i="5"/>
  <c r="AG39" i="5"/>
  <c r="AF39" i="5"/>
  <c r="AE39" i="5"/>
  <c r="AD39" i="5"/>
  <c r="AC39" i="5"/>
  <c r="AB39" i="5"/>
  <c r="X39" i="5"/>
  <c r="Q39" i="5"/>
  <c r="AA42" i="5"/>
  <c r="Z42" i="5"/>
  <c r="Y42" i="5"/>
  <c r="X42" i="5"/>
  <c r="W42" i="5"/>
  <c r="V42" i="5"/>
  <c r="U42" i="5"/>
  <c r="T42" i="5"/>
  <c r="S42" i="5"/>
  <c r="R42" i="5"/>
  <c r="Q42" i="5"/>
  <c r="P42" i="5"/>
  <c r="O42" i="5"/>
  <c r="N42" i="5"/>
  <c r="M42" i="5"/>
  <c r="L42" i="5"/>
  <c r="K42" i="5"/>
  <c r="J42" i="5"/>
  <c r="I42" i="5"/>
  <c r="H42" i="5"/>
  <c r="G42" i="5"/>
  <c r="F42" i="5"/>
  <c r="E42" i="5"/>
  <c r="D42" i="5"/>
  <c r="AA41" i="5"/>
  <c r="Z41" i="5"/>
  <c r="Y41" i="5"/>
  <c r="X41" i="5"/>
  <c r="W41" i="5"/>
  <c r="V41" i="5"/>
  <c r="U41" i="5"/>
  <c r="T41" i="5"/>
  <c r="S41" i="5"/>
  <c r="R41" i="5"/>
  <c r="Q41" i="5"/>
  <c r="P41" i="5"/>
  <c r="O41" i="5"/>
  <c r="N41" i="5"/>
  <c r="M41" i="5"/>
  <c r="L41" i="5"/>
  <c r="K41" i="5"/>
  <c r="J41" i="5"/>
  <c r="I41" i="5"/>
  <c r="H41" i="5"/>
  <c r="G41" i="5"/>
  <c r="F41" i="5"/>
  <c r="E41" i="5"/>
  <c r="D41" i="5"/>
  <c r="AA40" i="5"/>
  <c r="Z40" i="5"/>
  <c r="Y40" i="5"/>
  <c r="X40" i="5"/>
  <c r="W40" i="5"/>
  <c r="V40" i="5"/>
  <c r="U40" i="5"/>
  <c r="T40" i="5"/>
  <c r="S40" i="5"/>
  <c r="R40" i="5"/>
  <c r="Q40" i="5"/>
  <c r="P40" i="5"/>
  <c r="O40" i="5"/>
  <c r="N40" i="5"/>
  <c r="M40" i="5"/>
  <c r="L40" i="5"/>
  <c r="K40" i="5"/>
  <c r="J40" i="5"/>
  <c r="I40" i="5"/>
  <c r="H40" i="5"/>
  <c r="G40" i="5"/>
  <c r="F40" i="5"/>
  <c r="E40" i="5"/>
  <c r="D40" i="5"/>
  <c r="AA39" i="5"/>
  <c r="Z39" i="5"/>
  <c r="Y39" i="5"/>
  <c r="W39" i="5"/>
  <c r="V39" i="5"/>
  <c r="U39" i="5"/>
  <c r="T39" i="5"/>
  <c r="S39" i="5"/>
  <c r="R39" i="5"/>
  <c r="P39" i="5"/>
  <c r="O39" i="5"/>
  <c r="N39" i="5"/>
  <c r="M39" i="5"/>
  <c r="L39" i="5"/>
  <c r="K39" i="5"/>
  <c r="J39" i="5"/>
  <c r="I39" i="5"/>
  <c r="H39" i="5"/>
  <c r="G39" i="5"/>
  <c r="F39" i="5"/>
  <c r="E39" i="5"/>
  <c r="D39" i="5"/>
  <c r="Q41" i="6"/>
  <c r="P41" i="6"/>
  <c r="O41" i="6"/>
  <c r="N41" i="6"/>
  <c r="M41" i="6"/>
  <c r="L41" i="6"/>
  <c r="K41" i="6"/>
  <c r="J41" i="6"/>
  <c r="I41" i="6"/>
  <c r="H41" i="6"/>
  <c r="G41" i="6"/>
  <c r="F41" i="6"/>
  <c r="E41" i="6"/>
  <c r="D41" i="6"/>
  <c r="G40" i="6"/>
  <c r="Q40" i="6"/>
  <c r="P40" i="6"/>
  <c r="O40" i="6"/>
  <c r="N40" i="6"/>
  <c r="M40" i="6"/>
  <c r="L40" i="6"/>
  <c r="K40" i="6"/>
  <c r="J40" i="6"/>
  <c r="I40" i="6"/>
  <c r="H40" i="6"/>
  <c r="F40" i="6"/>
  <c r="E40" i="6"/>
  <c r="D40" i="6"/>
  <c r="Q39" i="6"/>
  <c r="P39" i="6"/>
  <c r="O39" i="6"/>
  <c r="N39" i="6"/>
  <c r="M39" i="6"/>
  <c r="L39" i="6"/>
  <c r="K39" i="6"/>
  <c r="J39" i="6"/>
  <c r="I39" i="6"/>
  <c r="H39" i="6"/>
  <c r="G39" i="6"/>
  <c r="F39" i="6"/>
  <c r="E39" i="6"/>
  <c r="D39" i="6"/>
</calcChain>
</file>

<file path=xl/sharedStrings.xml><?xml version="1.0" encoding="utf-8"?>
<sst xmlns="http://schemas.openxmlformats.org/spreadsheetml/2006/main" count="190" uniqueCount="88">
  <si>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</si>
  <si>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</si>
  <si>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</si>
  <si>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</si>
  <si>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</si>
  <si>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</si>
  <si>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</si>
  <si>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</si>
  <si>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</si>
  <si>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</si>
  <si>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</si>
  <si>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</si>
  <si>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</si>
  <si>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</si>
  <si>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</si>
  <si>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</si>
  <si>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</si>
  <si>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</si>
  <si>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</si>
  <si>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</si>
  <si>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ESTADO DE SITUACIÓN CONSOLIDADO DEL FONDO DE SEGURO DE DEPÓSITOS DEL SISTEMA PRIVADO</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</si>
  <si>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</si>
  <si>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</si>
  <si>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</si>
  <si>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</si>
  <si>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</si>
  <si>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</si>
  <si>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</si>
  <si>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</si>
  <si>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</si>
  <si>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</si>
  <si>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</si>
  <si>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</si>
  <si>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</si>
  <si>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</si>
  <si>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</si>
  <si>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</si>
  <si>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</si>
  <si>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</si>
  <si>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</si>
  <si>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</si>
  <si>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</si>
  <si>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</si>
  <si>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</si>
  <si>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</si>
  <si>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</si>
  <si>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</si>
  <si>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</si>
  <si>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</si>
  <si>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</si>
  <si>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</si>
  <si>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</si>
  <si>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</si>
  <si>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</si>
  <si>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r>
      <rPr>
        <b/>
        <sz val="10"/>
        <color theme="1"/>
        <rFont val="Calibri"/>
        <family val="2"/>
        <scheme val="minor"/>
      </rPr>
      <t>Fuente:</t>
    </r>
    <r>
      <rPr>
        <sz val="10"/>
        <color theme="1"/>
        <rFont val="Calibri"/>
        <family val="2"/>
        <scheme val="minor"/>
      </rPr>
      <t xml:space="preserve"> COSEDE</t>
    </r>
  </si>
  <si>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</si>
  <si>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</si>
  <si>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</si>
  <si>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</si>
  <si>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</si>
  <si>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</si>
  <si>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</si>
  <si>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</si>
  <si>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</si>
  <si>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</si>
  <si>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</si>
  <si>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</si>
  <si>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</si>
  <si>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</si>
  <si>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</si>
  <si>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</si>
  <si>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</si>
  <si>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</si>
  <si>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</si>
  <si>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</si>
  <si>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</si>
  <si>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</si>
  <si>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</si>
  <si>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</si>
  <si>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</si>
  <si>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</si>
  <si>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</si>
  <si>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r>
      <t xml:space="preserve">PUBLICACIÓN ESTADÍSTICA MENSUAL 
</t>
    </r>
    <r>
      <rPr>
        <b/>
        <sz val="11"/>
        <color theme="0" tint="-0.499984740745262"/>
        <rFont val="Garamond"/>
        <family val="1"/>
      </rPr>
      <t>(datos a diciembre de 2017)</t>
    </r>
  </si>
  <si>
    <t>Al 31 de diciembre de 2017</t>
  </si>
  <si>
    <r>
      <t xml:space="preserve">Diciembre </t>
    </r>
    <r>
      <rPr>
        <b/>
        <vertAlign val="superscript"/>
        <sz val="11"/>
        <color theme="0"/>
        <rFont val="Calibri"/>
        <family val="2"/>
        <scheme val="minor"/>
      </rPr>
      <t>(10)</t>
    </r>
    <r>
      <rPr>
        <b/>
        <sz val="11"/>
        <color theme="0"/>
        <rFont val="Calibri"/>
        <family val="2"/>
        <scheme val="minor"/>
      </rPr>
      <t xml:space="preserve"> </t>
    </r>
  </si>
  <si>
    <t>(10) Conforme establece el Catálogo de Cuentas del Fideicomiso del Seguro de Depósitos de las Entidades del Sector Financiero Privado expedido por la Superintendencia de Bancos a través de Resolución No. SB-2015-0935 de 01 de octubre de 2015, al 31 de diciembre de 2017 la cuenta patrimonial registra los excedentes del ejercicio.</t>
  </si>
  <si>
    <t>(9) Conforme establece el Catálogo de Único de Cuentas para el Fideicomiso del Seguro de Depósitos del Sector Financiero Popular y Solidario expedido por la Superintendencia de Economía Popular y Solidaria a través de Resolución No. SEPS-IGT-IFPS-IEN-IGPJ-2015-087 de 09 de septiembre de 2015, al 31 de diciembre de 2017 la cuenta patrimonial registra la pérdida operativa del ejercicio.</t>
  </si>
  <si>
    <r>
      <t xml:space="preserve">Diciembre </t>
    </r>
    <r>
      <rPr>
        <b/>
        <vertAlign val="superscript"/>
        <sz val="11"/>
        <color theme="0"/>
        <rFont val="Calibri"/>
        <family val="2"/>
        <scheme val="minor"/>
      </rPr>
      <t>(9)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</si>
</sst>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0"/>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s>
  <borders count="8">
    <border>
      <left/>
      <right/>
      <top/>
      <bottom/>
      <diagonal/>
    </border>
    <border>
      <left style="hair">
        <color auto="1"/>
      </left>
      <right style="hair">
        <color auto="1"/>
      </right>
      <top style="hair">
        <color auto="1"/>
      </top>
      <bottom style="hair">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dotted">
        <color indexed="64"/>
      </top>
      <bottom style="dotted">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114">
    <xf numFmtId="0" fontId="0" fillId="0" borderId="0" xfId="0"/>
    <xf numFmtId="0" fontId="0" fillId="0" borderId="0" xfId="0" applyBorder="1"/>
    <xf numFmtId="0" fontId="4" fillId="0" borderId="0" xfId="0" applyFont="1" applyAlignment="1">
      <alignment horizontal="center" vertical="center"/>
    </xf>
    <xf numFmtId="0" fontId="2" fillId="0" borderId="0" xfId="0" applyFont="1" applyAlignment="1">
      <alignment horizontal="center"/>
    </xf>
    <xf numFmtId="0" fontId="0" fillId="2" borderId="0" xfId="0" applyFill="1" applyBorder="1"/>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applyAlignment="1"/>
    <xf numFmtId="0" fontId="0" fillId="0" borderId="0" xfId="0" applyFont="1" applyBorder="1" applyAlignment="1">
      <alignment horizontal="center" vertical="center"/>
    </xf>
    <xf numFmtId="0" fontId="0" fillId="2" borderId="0" xfId="0" quotePrefix="1" applyFill="1" applyBorder="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9" fillId="2" borderId="2" xfId="0" applyFont="1" applyFill="1" applyBorder="1" applyAlignment="1">
      <alignment horizontal="center"/>
    </xf>
    <xf numFmtId="0" fontId="9" fillId="2" borderId="2" xfId="0" applyFont="1" applyFill="1" applyBorder="1"/>
    <xf numFmtId="43" fontId="10" fillId="2" borderId="2" xfId="0" applyNumberFormat="1" applyFont="1" applyFill="1" applyBorder="1"/>
    <xf numFmtId="43" fontId="10" fillId="2" borderId="2" xfId="1" applyNumberFormat="1" applyFont="1" applyFill="1" applyBorder="1"/>
    <xf numFmtId="43" fontId="0" fillId="2" borderId="2" xfId="0" applyNumberFormat="1" applyFont="1" applyFill="1" applyBorder="1"/>
    <xf numFmtId="43" fontId="1" fillId="2" borderId="2" xfId="1" applyNumberFormat="1" applyFont="1" applyFill="1" applyBorder="1"/>
    <xf numFmtId="43" fontId="9" fillId="2" borderId="2" xfId="0" applyNumberFormat="1" applyFont="1" applyFill="1" applyBorder="1"/>
    <xf numFmtId="0" fontId="0" fillId="2" borderId="0" xfId="0" applyFont="1" applyFill="1" applyAlignment="1">
      <alignment horizontal="right"/>
    </xf>
    <xf numFmtId="0" fontId="0" fillId="2" borderId="0" xfId="0" applyFont="1" applyFill="1"/>
    <xf numFmtId="0" fontId="0" fillId="2" borderId="0" xfId="0" applyFont="1" applyFill="1" applyBorder="1" applyAlignment="1">
      <alignment horizontal="left"/>
    </xf>
    <xf numFmtId="4" fontId="0" fillId="2" borderId="0" xfId="0" applyNumberFormat="1" applyFont="1" applyFill="1" applyBorder="1" applyAlignment="1">
      <alignment horizontal="left"/>
    </xf>
    <xf numFmtId="0" fontId="5" fillId="2" borderId="0" xfId="0" applyFont="1" applyFill="1" applyAlignment="1">
      <alignment horizontal="left"/>
    </xf>
    <xf numFmtId="4" fontId="0" fillId="2" borderId="0" xfId="0" applyNumberFormat="1" applyFont="1" applyFill="1"/>
    <xf numFmtId="43" fontId="0" fillId="2" borderId="0" xfId="0" applyNumberFormat="1" applyFont="1" applyFill="1"/>
    <xf numFmtId="0" fontId="11" fillId="2" borderId="0" xfId="0" applyFont="1" applyFill="1" applyAlignment="1">
      <alignment horizontal="left"/>
    </xf>
    <xf numFmtId="43" fontId="10" fillId="2" borderId="3" xfId="0" applyNumberFormat="1" applyFont="1" applyFill="1" applyBorder="1"/>
    <xf numFmtId="43" fontId="10" fillId="2" borderId="3" xfId="1" applyNumberFormat="1" applyFont="1" applyFill="1" applyBorder="1"/>
    <xf numFmtId="0" fontId="9" fillId="2" borderId="0" xfId="0" applyFont="1" applyFill="1" applyBorder="1" applyAlignment="1">
      <alignment horizontal="center"/>
    </xf>
    <xf numFmtId="0" fontId="6" fillId="3" borderId="2" xfId="0" applyFont="1" applyFill="1" applyBorder="1" applyAlignment="1">
      <alignment horizontal="center"/>
    </xf>
    <xf numFmtId="17" fontId="6" fillId="3" borderId="2" xfId="0" applyNumberFormat="1" applyFont="1" applyFill="1" applyBorder="1" applyAlignment="1">
      <alignment horizontal="center"/>
    </xf>
    <xf numFmtId="0" fontId="12" fillId="2" borderId="2" xfId="0" applyFont="1" applyFill="1" applyBorder="1"/>
    <xf numFmtId="0" fontId="6" fillId="3" borderId="2" xfId="0" applyFont="1" applyFill="1" applyBorder="1" applyAlignment="1">
      <alignment horizontal="center"/>
    </xf>
    <xf numFmtId="43" fontId="0" fillId="0" borderId="0" xfId="0" applyNumberFormat="1"/>
    <xf numFmtId="43" fontId="0" fillId="0" borderId="2" xfId="0" applyNumberFormat="1" applyFont="1" applyFill="1" applyBorder="1"/>
    <xf numFmtId="43" fontId="1" fillId="0" borderId="2" xfId="1" applyNumberFormat="1" applyFont="1" applyFill="1" applyBorder="1"/>
    <xf numFmtId="43" fontId="9" fillId="0" borderId="2" xfId="0" applyNumberFormat="1" applyFont="1" applyFill="1" applyBorder="1"/>
    <xf numFmtId="0" fontId="2" fillId="2" borderId="0" xfId="0" applyFont="1" applyFill="1" applyAlignment="1">
      <alignment horizontal="left"/>
    </xf>
    <xf numFmtId="164" fontId="0" fillId="0" borderId="0" xfId="1" applyNumberFormat="1" applyFont="1"/>
    <xf numFmtId="17" fontId="6" fillId="3" borderId="6" xfId="0" applyNumberFormat="1" applyFont="1" applyFill="1" applyBorder="1" applyAlignment="1">
      <alignment horizontal="center"/>
    </xf>
    <xf numFmtId="43" fontId="5" fillId="2" borderId="2" xfId="1" applyNumberFormat="1" applyFont="1" applyFill="1" applyBorder="1" applyAlignment="1">
      <alignment horizontal="left"/>
    </xf>
    <xf numFmtId="43" fontId="2" fillId="2" borderId="2" xfId="1" applyNumberFormat="1" applyFont="1" applyFill="1" applyBorder="1" applyAlignment="1">
      <alignment horizontal="left"/>
    </xf>
    <xf numFmtId="0" fontId="9" fillId="0" borderId="2" xfId="0" applyFont="1" applyFill="1" applyBorder="1" applyAlignment="1">
      <alignment horizontal="center"/>
    </xf>
    <xf numFmtId="0" fontId="9" fillId="0" borderId="2" xfId="0" applyFont="1" applyFill="1" applyBorder="1"/>
    <xf numFmtId="43" fontId="5" fillId="0" borderId="2" xfId="1" applyNumberFormat="1" applyFont="1" applyFill="1" applyBorder="1" applyAlignment="1">
      <alignment horizontal="left"/>
    </xf>
    <xf numFmtId="0" fontId="0" fillId="0" borderId="0" xfId="0" applyFill="1"/>
    <xf numFmtId="0" fontId="12" fillId="0" borderId="2" xfId="0" applyFont="1" applyFill="1" applyBorder="1"/>
    <xf numFmtId="43" fontId="2" fillId="0" borderId="2" xfId="1" applyNumberFormat="1" applyFont="1" applyFill="1" applyBorder="1" applyAlignment="1">
      <alignment horizontal="left"/>
    </xf>
    <xf numFmtId="0" fontId="0" fillId="2" borderId="0" xfId="0" applyFont="1" applyFill="1" applyAlignment="1"/>
    <xf numFmtId="4" fontId="0" fillId="2" borderId="0" xfId="0" applyNumberFormat="1" applyFont="1" applyFill="1" applyAlignment="1"/>
    <xf numFmtId="43" fontId="0" fillId="2" borderId="0" xfId="0" applyNumberFormat="1" applyFont="1" applyFill="1" applyAlignment="1"/>
    <xf numFmtId="0" fontId="0" fillId="0" borderId="0" xfId="0" applyAlignment="1"/>
    <xf numFmtId="0" fontId="13" fillId="0" borderId="0" xfId="0" applyFont="1"/>
    <xf numFmtId="43" fontId="13" fillId="0" borderId="0" xfId="0" applyNumberFormat="1" applyFont="1"/>
    <xf numFmtId="43" fontId="13" fillId="0" borderId="0" xfId="1" applyNumberFormat="1" applyFont="1"/>
    <xf numFmtId="0" fontId="13" fillId="2" borderId="0" xfId="0" applyFont="1" applyFill="1" applyAlignment="1">
      <alignment horizontal="right"/>
    </xf>
    <xf numFmtId="0" fontId="13" fillId="2" borderId="0" xfId="0" applyFont="1" applyFill="1"/>
    <xf numFmtId="4" fontId="13" fillId="2" borderId="0" xfId="0" applyNumberFormat="1" applyFont="1" applyFill="1"/>
    <xf numFmtId="0" fontId="6" fillId="3" borderId="2" xfId="0" applyFont="1" applyFill="1" applyBorder="1" applyAlignment="1">
      <alignment horizontal="center"/>
    </xf>
    <xf numFmtId="43" fontId="12" fillId="2" borderId="3" xfId="1" applyNumberFormat="1" applyFont="1" applyFill="1" applyBorder="1"/>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5" fillId="0" borderId="0" xfId="0" applyFont="1"/>
    <xf numFmtId="0" fontId="11" fillId="0" borderId="0" xfId="0" applyFont="1"/>
    <xf numFmtId="0" fontId="6" fillId="3" borderId="2" xfId="0" applyFont="1" applyFill="1" applyBorder="1" applyAlignment="1">
      <alignment horizontal="center"/>
    </xf>
    <xf numFmtId="0" fontId="9" fillId="7" borderId="2" xfId="0" applyFont="1" applyFill="1" applyBorder="1" applyAlignment="1">
      <alignment horizontal="center"/>
    </xf>
    <xf numFmtId="0" fontId="9" fillId="7" borderId="2" xfId="0" applyFont="1" applyFill="1" applyBorder="1"/>
    <xf numFmtId="43" fontId="2" fillId="7" borderId="2" xfId="1" applyNumberFormat="1" applyFont="1" applyFill="1" applyBorder="1" applyAlignment="1">
      <alignment horizontal="left"/>
    </xf>
    <xf numFmtId="43" fontId="5" fillId="7" borderId="2" xfId="1" applyNumberFormat="1" applyFont="1" applyFill="1" applyBorder="1" applyAlignment="1">
      <alignment horizontal="left"/>
    </xf>
    <xf numFmtId="43" fontId="10" fillId="2" borderId="0" xfId="0" applyNumberFormat="1" applyFont="1" applyFill="1" applyBorder="1"/>
    <xf numFmtId="43" fontId="10" fillId="2" borderId="0" xfId="1" applyNumberFormat="1" applyFont="1" applyFill="1" applyBorder="1"/>
    <xf numFmtId="43" fontId="0" fillId="7" borderId="2" xfId="0" applyNumberFormat="1" applyFont="1" applyFill="1" applyBorder="1"/>
    <xf numFmtId="43" fontId="1" fillId="7" borderId="2" xfId="1" applyNumberFormat="1" applyFont="1" applyFill="1" applyBorder="1"/>
    <xf numFmtId="43" fontId="12" fillId="7" borderId="3" xfId="1" applyNumberFormat="1" applyFont="1" applyFill="1" applyBorder="1"/>
    <xf numFmtId="43" fontId="10" fillId="7" borderId="3" xfId="1" applyNumberFormat="1" applyFont="1" applyFill="1" applyBorder="1"/>
    <xf numFmtId="43" fontId="12" fillId="7" borderId="2" xfId="1" applyNumberFormat="1" applyFont="1" applyFill="1" applyBorder="1"/>
    <xf numFmtId="43" fontId="10" fillId="7" borderId="2" xfId="1" applyNumberFormat="1" applyFont="1" applyFill="1" applyBorder="1"/>
    <xf numFmtId="164" fontId="0" fillId="2" borderId="0" xfId="1" applyNumberFormat="1" applyFont="1" applyFill="1"/>
    <xf numFmtId="164" fontId="0" fillId="0" borderId="0" xfId="1" applyNumberFormat="1" applyFont="1" applyAlignment="1"/>
    <xf numFmtId="0" fontId="6" fillId="3" borderId="2" xfId="0" applyFont="1" applyFill="1" applyBorder="1" applyAlignment="1">
      <alignment horizontal="center"/>
    </xf>
    <xf numFmtId="0" fontId="11" fillId="2" borderId="0" xfId="0" applyFont="1" applyFill="1" applyAlignment="1">
      <alignment horizontal="left" vertical="center" wrapText="1"/>
    </xf>
    <xf numFmtId="0" fontId="6" fillId="3" borderId="2" xfId="0" applyFont="1" applyFill="1" applyBorder="1" applyAlignment="1">
      <alignment horizontal="center"/>
    </xf>
    <xf numFmtId="17" fontId="6" fillId="3" borderId="3" xfId="0" applyNumberFormat="1" applyFont="1" applyFill="1" applyBorder="1" applyAlignment="1">
      <alignment horizontal="center"/>
    </xf>
    <xf numFmtId="43" fontId="0" fillId="0" borderId="0" xfId="0" applyNumberFormat="1" applyAlignment="1"/>
    <xf numFmtId="17" fontId="6" fillId="3" borderId="3" xfId="0" quotePrefix="1" applyNumberFormat="1" applyFont="1" applyFill="1" applyBorder="1" applyAlignment="1">
      <alignment horizontal="center"/>
    </xf>
    <xf numFmtId="43" fontId="10" fillId="2" borderId="3" xfId="1" applyFont="1" applyFill="1" applyBorder="1"/>
    <xf numFmtId="43" fontId="12" fillId="2" borderId="3" xfId="1" applyFont="1" applyFill="1" applyBorder="1"/>
    <xf numFmtId="43" fontId="10" fillId="7" borderId="3" xfId="1" applyFont="1" applyFill="1" applyBorder="1"/>
    <xf numFmtId="43" fontId="5" fillId="2" borderId="0" xfId="1" applyNumberFormat="1" applyFont="1" applyFill="1" applyBorder="1" applyAlignment="1">
      <alignment horizontal="left"/>
    </xf>
    <xf numFmtId="0" fontId="7" fillId="4" borderId="0" xfId="0" applyFont="1" applyFill="1" applyAlignment="1">
      <alignment horizontal="center"/>
    </xf>
    <xf numFmtId="0" fontId="8" fillId="5" borderId="1" xfId="2" applyFill="1" applyBorder="1"/>
    <xf numFmtId="0" fontId="8" fillId="6" borderId="1" xfId="2" applyFill="1" applyBorder="1"/>
    <xf numFmtId="0" fontId="14" fillId="2" borderId="0" xfId="0" applyFont="1" applyFill="1" applyAlignment="1">
      <alignment horizontal="center" vertical="center" wrapText="1"/>
    </xf>
    <xf numFmtId="0" fontId="11" fillId="2" borderId="0" xfId="0" applyFont="1" applyFill="1" applyAlignment="1">
      <alignment horizontal="left" vertical="center" wrapText="1"/>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7" xfId="0" applyFont="1" applyFill="1" applyBorder="1" applyAlignment="1">
      <alignment horizontal="center"/>
    </xf>
    <xf numFmtId="0" fontId="6" fillId="3" borderId="2" xfId="0" applyFont="1" applyFill="1" applyBorder="1" applyAlignment="1">
      <alignment horizontal="center"/>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8" fillId="0" borderId="0" xfId="2" applyBorder="1" applyAlignment="1">
      <alignment horizontal="left" vertical="center" wrapText="1"/>
    </xf>
    <xf numFmtId="0" fontId="2" fillId="2" borderId="0" xfId="0" applyFont="1" applyFill="1" applyBorder="1" applyAlignment="1">
      <alignment horizontal="left"/>
    </xf>
    <xf numFmtId="0" fontId="11" fillId="2" borderId="0" xfId="0" applyFont="1" applyFill="1" applyAlignment="1">
      <alignment horizontal="justify" vertical="center" wrapText="1"/>
    </xf>
  </cellXfs>
  <cellStyles count="3">
    <cellStyle name="Hipervínculo" xfId="2" builtinId="8"/>
    <cellStyle name="Millares" xfId="1" builtinId="3"/>
    <cellStyle name="Normal" xfId="0" builtinId="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5</xdr:row>
      <xdr:rowOff>91440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1578838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1578838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3:H12"/>
  <sheetViews>
    <sheetView tabSelected="1" workbookViewId="0"/>
  </sheetViews>
  <sheetFormatPr baseColWidth="10" defaultColWidth="11.5546875" defaultRowHeight="14.4" x14ac:dyDescent="0.3"/>
  <cols>
    <col min="1" max="1" width="11.5546875" style="5"/>
    <col min="2" max="2" width="4.6640625" style="5" customWidth="1"/>
    <col min="3" max="6" width="11.5546875" style="5"/>
    <col min="7" max="7" width="16.44140625" style="5" customWidth="1"/>
    <col min="8" max="16384" width="11.5546875" style="5"/>
  </cols>
  <sheetData>
    <row r="3" spans="2:8" ht="15" customHeight="1" x14ac:dyDescent="0.3">
      <c r="G3" s="102" t="s">
        <v>82</v>
      </c>
      <c r="H3" s="102"/>
    </row>
    <row r="4" spans="2:8" ht="15" customHeight="1" x14ac:dyDescent="0.3">
      <c r="G4" s="102"/>
      <c r="H4" s="102"/>
    </row>
    <row r="5" spans="2:8" ht="15" customHeight="1" x14ac:dyDescent="0.3">
      <c r="G5" s="102"/>
      <c r="H5" s="102"/>
    </row>
    <row r="6" spans="2:8" ht="22.5" customHeight="1" x14ac:dyDescent="0.3">
      <c r="G6" s="102"/>
      <c r="H6" s="102"/>
    </row>
    <row r="7" spans="2:8" ht="15" customHeight="1" x14ac:dyDescent="0.3">
      <c r="G7" s="102"/>
      <c r="H7" s="102"/>
    </row>
    <row r="8" spans="2:8" ht="18" x14ac:dyDescent="0.35">
      <c r="B8" s="99" t="s">
        <v>37</v>
      </c>
      <c r="C8" s="99"/>
      <c r="D8" s="99"/>
      <c r="E8" s="99"/>
      <c r="F8" s="99"/>
      <c r="G8" s="99"/>
      <c r="H8" s="99"/>
    </row>
    <row r="10" spans="2:8" x14ac:dyDescent="0.3">
      <c r="B10" s="11" t="s">
        <v>38</v>
      </c>
      <c r="C10" s="100" t="s">
        <v>17</v>
      </c>
      <c r="D10" s="100"/>
      <c r="E10" s="100"/>
      <c r="F10" s="100"/>
      <c r="G10" s="100"/>
      <c r="H10" s="100"/>
    </row>
    <row r="11" spans="2:8" x14ac:dyDescent="0.3">
      <c r="B11" s="10"/>
      <c r="C11" s="4"/>
      <c r="D11" s="4"/>
      <c r="E11" s="4"/>
      <c r="F11" s="4"/>
      <c r="G11" s="4"/>
      <c r="H11" s="4"/>
    </row>
    <row r="12" spans="2:8" x14ac:dyDescent="0.3">
      <c r="B12" s="12" t="s">
        <v>39</v>
      </c>
      <c r="C12" s="101" t="s">
        <v>18</v>
      </c>
      <c r="D12" s="101"/>
      <c r="E12" s="101"/>
      <c r="F12" s="101"/>
      <c r="G12" s="101"/>
      <c r="H12" s="101"/>
    </row>
  </sheetData>
  <mergeCells count="4">
    <mergeCell ref="B8:H8"/>
    <mergeCell ref="C10:H10"/>
    <mergeCell ref="C12:H12"/>
    <mergeCell ref="G3:H7"/>
  </mergeCells>
  <hyperlinks>
    <hyperlink ref="C12:H12" location="'Popular y Solidario'!A1" display="SISTEMA FINANCIERO POPULAR Y SOLIDARIO"/>
    <hyperlink ref="C10:H10" location="Privado!A1" display="SISTEMA FINANCIERO PRIVAD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BM67"/>
  <sheetViews>
    <sheetView showGridLines="0" zoomScale="90" zoomScaleNormal="90" workbookViewId="0">
      <pane xSplit="3" ySplit="10" topLeftCell="D11" activePane="bottomRight" state="frozen"/>
      <selection pane="topRight" activeCell="D1" sqref="D1"/>
      <selection pane="bottomLeft" activeCell="A11" sqref="A11"/>
      <selection pane="bottomRight" activeCell="D7" sqref="D7:E7"/>
    </sheetView>
  </sheetViews>
  <sheetFormatPr baseColWidth="10" defaultRowHeight="14.4" x14ac:dyDescent="0.3"/>
  <cols>
    <col min="1" max="1" width="2.109375" customWidth="1"/>
    <col min="2" max="2" width="5.109375" customWidth="1"/>
    <col min="3" max="3" width="31.33203125" customWidth="1"/>
    <col min="4" max="9" width="13" customWidth="1"/>
    <col min="10" max="28" width="13.88671875" customWidth="1"/>
    <col min="29" max="32" width="13" customWidth="1"/>
    <col min="33" max="33" width="13.109375" customWidth="1"/>
    <col min="34" max="40" width="14.44140625" bestFit="1" customWidth="1"/>
    <col min="41" max="50" width="16" customWidth="1"/>
    <col min="51" max="51" width="16.44140625" customWidth="1"/>
    <col min="52" max="52" width="14.88671875" bestFit="1" customWidth="1"/>
    <col min="53" max="62" width="14.88671875" customWidth="1"/>
    <col min="63" max="63" width="15.6640625" customWidth="1"/>
  </cols>
  <sheetData>
    <row r="1" spans="2:65" ht="4.5" customHeight="1" x14ac:dyDescent="0.3"/>
    <row r="3" spans="2:65" ht="18" x14ac:dyDescent="0.3">
      <c r="B3" s="6"/>
      <c r="C3" s="6"/>
      <c r="D3" s="108" t="s">
        <v>16</v>
      </c>
      <c r="E3" s="108"/>
      <c r="F3" s="108"/>
      <c r="G3" s="108"/>
      <c r="H3" s="108"/>
      <c r="I3" s="108"/>
      <c r="J3" s="108"/>
      <c r="K3" s="108"/>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row>
    <row r="4" spans="2:65" ht="15.6" x14ac:dyDescent="0.3">
      <c r="B4" s="7"/>
      <c r="C4" s="7"/>
      <c r="D4" s="109" t="s">
        <v>20</v>
      </c>
      <c r="E4" s="109"/>
      <c r="F4" s="109"/>
      <c r="G4" s="109"/>
      <c r="H4" s="109"/>
      <c r="I4" s="109"/>
      <c r="J4" s="109"/>
      <c r="K4" s="109"/>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row>
    <row r="5" spans="2:65" x14ac:dyDescent="0.3">
      <c r="B5" s="8"/>
      <c r="C5" s="8"/>
      <c r="D5" s="109" t="s">
        <v>83</v>
      </c>
      <c r="E5" s="109"/>
      <c r="F5" s="109"/>
      <c r="G5" s="109"/>
      <c r="H5" s="109"/>
      <c r="I5" s="109"/>
      <c r="J5" s="109"/>
      <c r="K5" s="109"/>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row>
    <row r="6" spans="2:65" x14ac:dyDescent="0.3">
      <c r="D6" s="110" t="s">
        <v>35</v>
      </c>
      <c r="E6" s="110"/>
      <c r="F6" s="110"/>
      <c r="G6" s="110"/>
      <c r="H6" s="110"/>
      <c r="I6" s="110"/>
      <c r="J6" s="110"/>
      <c r="K6" s="110"/>
      <c r="AV6" s="42"/>
      <c r="AW6" s="42"/>
      <c r="AX6" s="42"/>
    </row>
    <row r="7" spans="2:65" x14ac:dyDescent="0.3">
      <c r="D7" s="111" t="s">
        <v>19</v>
      </c>
      <c r="E7" s="111"/>
      <c r="F7" s="9"/>
      <c r="G7" s="9"/>
      <c r="H7" s="9"/>
      <c r="I7" s="9"/>
      <c r="J7" s="9"/>
      <c r="K7" s="9"/>
    </row>
    <row r="8" spans="2:65" x14ac:dyDescent="0.3">
      <c r="J8" s="37"/>
    </row>
    <row r="9" spans="2:65" x14ac:dyDescent="0.3">
      <c r="B9" s="1"/>
      <c r="C9" s="1"/>
      <c r="D9" s="107" t="s">
        <v>6</v>
      </c>
      <c r="E9" s="107"/>
      <c r="F9" s="107"/>
      <c r="G9" s="107"/>
      <c r="H9" s="107"/>
      <c r="I9" s="107"/>
      <c r="J9" s="107"/>
      <c r="K9" s="107"/>
      <c r="L9" s="107"/>
      <c r="M9" s="107"/>
      <c r="N9" s="107"/>
      <c r="O9" s="107"/>
      <c r="P9" s="107" t="s">
        <v>13</v>
      </c>
      <c r="Q9" s="107"/>
      <c r="R9" s="107"/>
      <c r="S9" s="107"/>
      <c r="T9" s="107"/>
      <c r="U9" s="107"/>
      <c r="V9" s="107"/>
      <c r="W9" s="107"/>
      <c r="X9" s="107"/>
      <c r="Y9" s="107"/>
      <c r="Z9" s="107"/>
      <c r="AA9" s="107"/>
      <c r="AB9" s="107" t="s">
        <v>14</v>
      </c>
      <c r="AC9" s="107"/>
      <c r="AD9" s="107"/>
      <c r="AE9" s="107"/>
      <c r="AF9" s="107"/>
      <c r="AG9" s="107"/>
      <c r="AH9" s="107"/>
      <c r="AI9" s="107"/>
      <c r="AJ9" s="107"/>
      <c r="AK9" s="107"/>
      <c r="AL9" s="107"/>
      <c r="AM9" s="107"/>
      <c r="AN9" s="107" t="s">
        <v>15</v>
      </c>
      <c r="AO9" s="107"/>
      <c r="AP9" s="107"/>
      <c r="AQ9" s="107"/>
      <c r="AR9" s="107"/>
      <c r="AS9" s="107"/>
      <c r="AT9" s="107"/>
      <c r="AU9" s="107"/>
      <c r="AV9" s="107"/>
      <c r="AW9" s="107"/>
      <c r="AX9" s="107"/>
      <c r="AY9" s="107"/>
      <c r="AZ9" s="104" t="s">
        <v>69</v>
      </c>
      <c r="BA9" s="105"/>
      <c r="BB9" s="105"/>
      <c r="BC9" s="105"/>
      <c r="BD9" s="105"/>
      <c r="BE9" s="105"/>
      <c r="BF9" s="105"/>
      <c r="BG9" s="105"/>
      <c r="BH9" s="105"/>
      <c r="BI9" s="105"/>
      <c r="BJ9" s="105"/>
      <c r="BK9" s="106"/>
    </row>
    <row r="10" spans="2:65" ht="16.2" x14ac:dyDescent="0.3">
      <c r="B10" s="32"/>
      <c r="C10" s="32"/>
      <c r="D10" s="43" t="s">
        <v>42</v>
      </c>
      <c r="E10" s="43" t="s">
        <v>43</v>
      </c>
      <c r="F10" s="43" t="s">
        <v>44</v>
      </c>
      <c r="G10" s="43" t="s">
        <v>45</v>
      </c>
      <c r="H10" s="43" t="s">
        <v>46</v>
      </c>
      <c r="I10" s="43" t="s">
        <v>47</v>
      </c>
      <c r="J10" s="43" t="s">
        <v>48</v>
      </c>
      <c r="K10" s="43" t="s">
        <v>49</v>
      </c>
      <c r="L10" s="43" t="s">
        <v>50</v>
      </c>
      <c r="M10" s="43" t="s">
        <v>51</v>
      </c>
      <c r="N10" s="43" t="s">
        <v>52</v>
      </c>
      <c r="O10" s="43" t="s">
        <v>53</v>
      </c>
      <c r="P10" s="43" t="s">
        <v>42</v>
      </c>
      <c r="Q10" s="43" t="s">
        <v>43</v>
      </c>
      <c r="R10" s="43" t="s">
        <v>44</v>
      </c>
      <c r="S10" s="43" t="s">
        <v>45</v>
      </c>
      <c r="T10" s="43" t="s">
        <v>46</v>
      </c>
      <c r="U10" s="43" t="s">
        <v>47</v>
      </c>
      <c r="V10" s="43" t="s">
        <v>48</v>
      </c>
      <c r="W10" s="43" t="s">
        <v>49</v>
      </c>
      <c r="X10" s="43" t="s">
        <v>50</v>
      </c>
      <c r="Y10" s="43" t="s">
        <v>51</v>
      </c>
      <c r="Z10" s="43" t="s">
        <v>52</v>
      </c>
      <c r="AA10" s="43" t="s">
        <v>53</v>
      </c>
      <c r="AB10" s="43" t="s">
        <v>42</v>
      </c>
      <c r="AC10" s="43" t="s">
        <v>43</v>
      </c>
      <c r="AD10" s="43" t="s">
        <v>44</v>
      </c>
      <c r="AE10" s="43" t="s">
        <v>45</v>
      </c>
      <c r="AF10" s="43" t="s">
        <v>46</v>
      </c>
      <c r="AG10" s="43" t="s">
        <v>47</v>
      </c>
      <c r="AH10" s="43" t="s">
        <v>48</v>
      </c>
      <c r="AI10" s="43" t="s">
        <v>49</v>
      </c>
      <c r="AJ10" s="43" t="s">
        <v>50</v>
      </c>
      <c r="AK10" s="43" t="s">
        <v>51</v>
      </c>
      <c r="AL10" s="43" t="s">
        <v>52</v>
      </c>
      <c r="AM10" s="43" t="s">
        <v>53</v>
      </c>
      <c r="AN10" s="92" t="s">
        <v>10</v>
      </c>
      <c r="AO10" s="92" t="s">
        <v>0</v>
      </c>
      <c r="AP10" s="92" t="s">
        <v>7</v>
      </c>
      <c r="AQ10" s="92" t="s">
        <v>8</v>
      </c>
      <c r="AR10" s="92" t="s">
        <v>9</v>
      </c>
      <c r="AS10" s="92" t="s">
        <v>11</v>
      </c>
      <c r="AT10" s="92" t="s">
        <v>56</v>
      </c>
      <c r="AU10" s="92" t="s">
        <v>12</v>
      </c>
      <c r="AV10" s="92" t="s">
        <v>2</v>
      </c>
      <c r="AW10" s="92" t="s">
        <v>3</v>
      </c>
      <c r="AX10" s="92" t="s">
        <v>4</v>
      </c>
      <c r="AY10" s="94" t="s">
        <v>75</v>
      </c>
      <c r="AZ10" s="94" t="s">
        <v>10</v>
      </c>
      <c r="BA10" s="94" t="s">
        <v>0</v>
      </c>
      <c r="BB10" s="94" t="s">
        <v>7</v>
      </c>
      <c r="BC10" s="94" t="s">
        <v>8</v>
      </c>
      <c r="BD10" s="94" t="s">
        <v>78</v>
      </c>
      <c r="BE10" s="94" t="s">
        <v>55</v>
      </c>
      <c r="BF10" s="94" t="s">
        <v>1</v>
      </c>
      <c r="BG10" s="94" t="s">
        <v>12</v>
      </c>
      <c r="BH10" s="94" t="s">
        <v>2</v>
      </c>
      <c r="BI10" s="94" t="s">
        <v>3</v>
      </c>
      <c r="BJ10" s="94" t="s">
        <v>4</v>
      </c>
      <c r="BK10" s="94" t="s">
        <v>84</v>
      </c>
    </row>
    <row r="11" spans="2:65" x14ac:dyDescent="0.3">
      <c r="B11" s="15">
        <v>1</v>
      </c>
      <c r="C11" s="16" t="s">
        <v>21</v>
      </c>
      <c r="D11" s="44">
        <v>636435.14507999993</v>
      </c>
      <c r="E11" s="44">
        <v>651443.48765000002</v>
      </c>
      <c r="F11" s="44">
        <v>665837.30559</v>
      </c>
      <c r="G11" s="44">
        <v>680717.65462000004</v>
      </c>
      <c r="H11" s="44">
        <v>695180.48152999999</v>
      </c>
      <c r="I11" s="44">
        <v>709810.73713999998</v>
      </c>
      <c r="J11" s="44">
        <v>724477.30945000006</v>
      </c>
      <c r="K11" s="44">
        <v>739242.08759000001</v>
      </c>
      <c r="L11" s="44">
        <v>754121.22584000009</v>
      </c>
      <c r="M11" s="44">
        <v>769171.77506999997</v>
      </c>
      <c r="N11" s="44">
        <v>783159.57817999995</v>
      </c>
      <c r="O11" s="44">
        <v>795749.99976999999</v>
      </c>
      <c r="P11" s="44">
        <v>811730.34299999999</v>
      </c>
      <c r="Q11" s="44">
        <v>828660.7220200001</v>
      </c>
      <c r="R11" s="44">
        <v>768056.9124899999</v>
      </c>
      <c r="S11" s="44">
        <v>783463.96006000007</v>
      </c>
      <c r="T11" s="44">
        <v>797083.79955</v>
      </c>
      <c r="U11" s="44">
        <v>798518.66322999995</v>
      </c>
      <c r="V11" s="44">
        <v>799913.42927999992</v>
      </c>
      <c r="W11" s="44">
        <v>841492.91809000005</v>
      </c>
      <c r="X11" s="44">
        <v>842846.64267000009</v>
      </c>
      <c r="Y11" s="44">
        <v>871560.75478000008</v>
      </c>
      <c r="Z11" s="44">
        <v>886787.64746000001</v>
      </c>
      <c r="AA11" s="44">
        <v>902411.81455000001</v>
      </c>
      <c r="AB11" s="44">
        <v>923467.52627999999</v>
      </c>
      <c r="AC11" s="44">
        <v>925014.45889000001</v>
      </c>
      <c r="AD11" s="44">
        <v>950392.83270999999</v>
      </c>
      <c r="AE11" s="44">
        <v>966851.45559999987</v>
      </c>
      <c r="AF11" s="44">
        <v>982878.39644999988</v>
      </c>
      <c r="AG11" s="44">
        <v>998510.68111</v>
      </c>
      <c r="AH11" s="44">
        <v>1014031.43743</v>
      </c>
      <c r="AI11" s="44">
        <v>1029436.1723000001</v>
      </c>
      <c r="AJ11" s="44">
        <v>1044331.43273</v>
      </c>
      <c r="AK11" s="44">
        <v>1059447.3496099999</v>
      </c>
      <c r="AL11" s="44">
        <v>1074241.9699600001</v>
      </c>
      <c r="AM11" s="44">
        <v>1089164.0474200002</v>
      </c>
      <c r="AN11" s="44">
        <v>1103960.7059599999</v>
      </c>
      <c r="AO11" s="44">
        <v>1118847.7017000001</v>
      </c>
      <c r="AP11" s="44">
        <v>1133986.6404499998</v>
      </c>
      <c r="AQ11" s="44">
        <v>1148931.5014099998</v>
      </c>
      <c r="AR11" s="44">
        <v>1164347.5440400001</v>
      </c>
      <c r="AS11" s="44">
        <v>1179449.0116499998</v>
      </c>
      <c r="AT11" s="44">
        <v>1194630.2210200001</v>
      </c>
      <c r="AU11" s="44">
        <v>1179531.9924600001</v>
      </c>
      <c r="AV11" s="44">
        <f>+SUM(AV12:AV14)</f>
        <v>1194551.8299700001</v>
      </c>
      <c r="AW11" s="44">
        <f>+SUM(AW12:AW14)</f>
        <v>1209838.5172600001</v>
      </c>
      <c r="AX11" s="44">
        <f>+SUM(AX12:AX14)</f>
        <v>1225577.43805</v>
      </c>
      <c r="AY11" s="44">
        <f>+SUM(AY12:AY14)</f>
        <v>1197800.3924400001</v>
      </c>
      <c r="AZ11" s="44">
        <f>+SUM(AZ12:AZ14)</f>
        <v>1213442.0610199999</v>
      </c>
      <c r="BA11" s="44">
        <v>1229444.6391299998</v>
      </c>
      <c r="BB11" s="44">
        <v>1245360.7330999998</v>
      </c>
      <c r="BC11" s="44">
        <v>1262584.4959699998</v>
      </c>
      <c r="BD11" s="44">
        <v>1279937.51254</v>
      </c>
      <c r="BE11" s="44">
        <v>1296008.8001900001</v>
      </c>
      <c r="BF11" s="44">
        <v>1312274.5456300001</v>
      </c>
      <c r="BG11" s="44">
        <v>1328385.45297</v>
      </c>
      <c r="BH11" s="44">
        <v>1342944.1030899999</v>
      </c>
      <c r="BI11" s="44">
        <v>1360663.9186799999</v>
      </c>
      <c r="BJ11" s="44">
        <v>1376805.8597899999</v>
      </c>
      <c r="BK11" s="44">
        <v>1393225.2643900001</v>
      </c>
      <c r="BL11" s="37"/>
      <c r="BM11" s="98"/>
    </row>
    <row r="12" spans="2:65" x14ac:dyDescent="0.3">
      <c r="B12" s="15" t="s">
        <v>22</v>
      </c>
      <c r="C12" s="35" t="s">
        <v>23</v>
      </c>
      <c r="D12" s="45">
        <v>82267.310689999998</v>
      </c>
      <c r="E12" s="45">
        <v>95644.748550000004</v>
      </c>
      <c r="F12" s="45">
        <v>63609.145409999997</v>
      </c>
      <c r="G12" s="45">
        <v>77278.168839999998</v>
      </c>
      <c r="H12" s="45">
        <v>70683.166920000003</v>
      </c>
      <c r="I12" s="45">
        <v>108866.78129000001</v>
      </c>
      <c r="J12" s="45">
        <v>122446.52501000001</v>
      </c>
      <c r="K12" s="45">
        <v>136088.70791</v>
      </c>
      <c r="L12" s="45">
        <v>149885.64587000001</v>
      </c>
      <c r="M12" s="45">
        <v>163950.64999000001</v>
      </c>
      <c r="N12" s="45">
        <v>176754.52502</v>
      </c>
      <c r="O12" s="45">
        <v>153725.35096000001</v>
      </c>
      <c r="P12" s="45">
        <v>168358.64885</v>
      </c>
      <c r="Q12" s="45">
        <v>206544.89812</v>
      </c>
      <c r="R12" s="45">
        <v>164561.08113999999</v>
      </c>
      <c r="S12" s="45">
        <v>178313.57450999998</v>
      </c>
      <c r="T12" s="45">
        <v>146523.53702000002</v>
      </c>
      <c r="U12" s="45">
        <v>131523.43703</v>
      </c>
      <c r="V12" s="45">
        <v>131410.44837999999</v>
      </c>
      <c r="W12" s="45">
        <v>213391.50753</v>
      </c>
      <c r="X12" s="45">
        <v>252155.75652000002</v>
      </c>
      <c r="Y12" s="45">
        <v>244032.14098</v>
      </c>
      <c r="Z12" s="45">
        <v>149875.58807</v>
      </c>
      <c r="AA12" s="45">
        <v>167072.74562999999</v>
      </c>
      <c r="AB12" s="45">
        <v>153478.30375999998</v>
      </c>
      <c r="AC12" s="45">
        <v>153463.48387999999</v>
      </c>
      <c r="AD12" s="45">
        <v>129549.71170999999</v>
      </c>
      <c r="AE12" s="45">
        <v>127297.8238</v>
      </c>
      <c r="AF12" s="45">
        <v>156376.05927999999</v>
      </c>
      <c r="AG12" s="45">
        <v>165295.18136000002</v>
      </c>
      <c r="AH12" s="45">
        <v>168529.39755000002</v>
      </c>
      <c r="AI12" s="45">
        <v>148469.75963999997</v>
      </c>
      <c r="AJ12" s="45">
        <v>164161.15328</v>
      </c>
      <c r="AK12" s="45">
        <v>119198.9458</v>
      </c>
      <c r="AL12" s="45">
        <v>134197.21460000001</v>
      </c>
      <c r="AM12" s="45">
        <v>178984.46734</v>
      </c>
      <c r="AN12" s="45">
        <v>108760.71143000001</v>
      </c>
      <c r="AO12" s="45">
        <v>123925.60193</v>
      </c>
      <c r="AP12" s="45">
        <v>188017.13336000001</v>
      </c>
      <c r="AQ12" s="45">
        <v>226893.73083000001</v>
      </c>
      <c r="AR12" s="45">
        <v>223525.72390000001</v>
      </c>
      <c r="AS12" s="45">
        <v>272652.75477</v>
      </c>
      <c r="AT12" s="45">
        <v>322877.88308999996</v>
      </c>
      <c r="AU12" s="45">
        <v>334170.73911000002</v>
      </c>
      <c r="AV12" s="45">
        <v>353408.83344000002</v>
      </c>
      <c r="AW12" s="45">
        <v>405192.56348000001</v>
      </c>
      <c r="AX12" s="45">
        <v>423379.71707999997</v>
      </c>
      <c r="AY12" s="45">
        <v>437355.17479000002</v>
      </c>
      <c r="AZ12" s="45">
        <v>447031.03988</v>
      </c>
      <c r="BA12" s="45">
        <v>464814.24789999996</v>
      </c>
      <c r="BB12" s="45">
        <v>482021.53249999997</v>
      </c>
      <c r="BC12" s="45">
        <v>498216.65924000001</v>
      </c>
      <c r="BD12" s="45">
        <v>463962.32991000003</v>
      </c>
      <c r="BE12" s="45">
        <v>471965.74362000002</v>
      </c>
      <c r="BF12" s="45">
        <v>488926.60933999997</v>
      </c>
      <c r="BG12" s="45">
        <v>507267.36082</v>
      </c>
      <c r="BH12" s="45">
        <v>460764.34097999998</v>
      </c>
      <c r="BI12" s="45">
        <v>476951.57207999995</v>
      </c>
      <c r="BJ12" s="45">
        <v>486342.88150000002</v>
      </c>
      <c r="BK12" s="45">
        <v>384793.37868999998</v>
      </c>
    </row>
    <row r="13" spans="2:65" x14ac:dyDescent="0.3">
      <c r="B13" s="15" t="s">
        <v>24</v>
      </c>
      <c r="C13" s="35" t="s">
        <v>25</v>
      </c>
      <c r="D13" s="45">
        <v>550720.20340999996</v>
      </c>
      <c r="E13" s="45">
        <v>553326.11474999995</v>
      </c>
      <c r="F13" s="45">
        <v>543309.23707000003</v>
      </c>
      <c r="G13" s="45">
        <v>547201.95973999996</v>
      </c>
      <c r="H13" s="45">
        <v>568538.88288000005</v>
      </c>
      <c r="I13" s="45">
        <v>544807.60732000007</v>
      </c>
      <c r="J13" s="45">
        <v>545646.05109000008</v>
      </c>
      <c r="K13" s="45">
        <v>546663.87086000002</v>
      </c>
      <c r="L13" s="45">
        <v>547884.67949000001</v>
      </c>
      <c r="M13" s="45">
        <v>548913.74315999995</v>
      </c>
      <c r="N13" s="45">
        <v>550044.54960999999</v>
      </c>
      <c r="O13" s="45">
        <v>585288.81816999998</v>
      </c>
      <c r="P13" s="45">
        <v>586251.40966</v>
      </c>
      <c r="Q13" s="45">
        <v>565093.54545000009</v>
      </c>
      <c r="R13" s="45">
        <v>546197.03229999996</v>
      </c>
      <c r="S13" s="45">
        <v>547306.88320000004</v>
      </c>
      <c r="T13" s="45">
        <v>594117.19726000004</v>
      </c>
      <c r="U13" s="45">
        <v>610772.89928999997</v>
      </c>
      <c r="V13" s="45">
        <v>611742.04911999998</v>
      </c>
      <c r="W13" s="45">
        <v>570730.99398000003</v>
      </c>
      <c r="X13" s="45">
        <v>530770.80404000008</v>
      </c>
      <c r="Y13" s="45">
        <v>566880.69244000001</v>
      </c>
      <c r="Z13" s="45">
        <v>676116.24284000008</v>
      </c>
      <c r="AA13" s="45">
        <v>677803.53738999995</v>
      </c>
      <c r="AB13" s="45">
        <v>717319.21160000004</v>
      </c>
      <c r="AC13" s="45">
        <v>719207.13491000002</v>
      </c>
      <c r="AD13" s="45">
        <v>774368.52885999996</v>
      </c>
      <c r="AE13" s="45">
        <v>793447.48626999999</v>
      </c>
      <c r="AF13" s="45">
        <v>781803.13405999995</v>
      </c>
      <c r="AG13" s="45">
        <v>788036.95713999995</v>
      </c>
      <c r="AH13" s="45">
        <v>791774.29459000006</v>
      </c>
      <c r="AI13" s="45">
        <v>834965.95144000009</v>
      </c>
      <c r="AJ13" s="45">
        <v>834184.06357</v>
      </c>
      <c r="AK13" s="45">
        <v>894754.50977</v>
      </c>
      <c r="AL13" s="45">
        <v>894572.16312000004</v>
      </c>
      <c r="AM13" s="45">
        <v>865260.13364000001</v>
      </c>
      <c r="AN13" s="45">
        <v>950503.74511000002</v>
      </c>
      <c r="AO13" s="45">
        <v>950474.42520000006</v>
      </c>
      <c r="AP13" s="45">
        <v>901314.35104999994</v>
      </c>
      <c r="AQ13" s="45">
        <v>877785.58854999999</v>
      </c>
      <c r="AR13" s="45">
        <v>896652.84236000001</v>
      </c>
      <c r="AS13" s="45">
        <v>862041.35265999998</v>
      </c>
      <c r="AT13" s="45">
        <v>827506.28520000004</v>
      </c>
      <c r="AU13" s="45">
        <v>801052.67521999998</v>
      </c>
      <c r="AV13" s="45">
        <v>797088.49936999998</v>
      </c>
      <c r="AW13" s="45">
        <v>759955.62233000004</v>
      </c>
      <c r="AX13" s="45">
        <v>756949.18538000004</v>
      </c>
      <c r="AY13" s="45">
        <v>757902.54842000001</v>
      </c>
      <c r="AZ13" s="45">
        <v>764899.95952999999</v>
      </c>
      <c r="BA13" s="45">
        <v>762776.43986000004</v>
      </c>
      <c r="BB13" s="45">
        <v>762553.55697999999</v>
      </c>
      <c r="BC13" s="45">
        <v>763036.90813</v>
      </c>
      <c r="BD13" s="45">
        <v>814080.89353999996</v>
      </c>
      <c r="BE13" s="45">
        <v>821710.98361</v>
      </c>
      <c r="BF13" s="45">
        <v>822111.80964999995</v>
      </c>
      <c r="BG13" s="45">
        <v>819583.51170000003</v>
      </c>
      <c r="BH13" s="45">
        <v>881368.98638999998</v>
      </c>
      <c r="BI13" s="45">
        <v>882454.87722999998</v>
      </c>
      <c r="BJ13" s="45">
        <v>888917.21273000003</v>
      </c>
      <c r="BK13" s="45">
        <v>1006741.148</v>
      </c>
    </row>
    <row r="14" spans="2:65" x14ac:dyDescent="0.3">
      <c r="B14" s="15" t="s">
        <v>26</v>
      </c>
      <c r="C14" s="35" t="s">
        <v>27</v>
      </c>
      <c r="D14" s="45">
        <v>3447.6309799999999</v>
      </c>
      <c r="E14" s="45">
        <v>2472.62435</v>
      </c>
      <c r="F14" s="45">
        <v>58918.923109999996</v>
      </c>
      <c r="G14" s="45">
        <v>56237.526039999997</v>
      </c>
      <c r="H14" s="45">
        <v>55958.431729999997</v>
      </c>
      <c r="I14" s="45">
        <v>56136.348530000003</v>
      </c>
      <c r="J14" s="45">
        <v>56384.733350000002</v>
      </c>
      <c r="K14" s="45">
        <v>56489.508820000003</v>
      </c>
      <c r="L14" s="45">
        <v>56350.900479999997</v>
      </c>
      <c r="M14" s="45">
        <v>56307.38192</v>
      </c>
      <c r="N14" s="45">
        <v>56360.503549999994</v>
      </c>
      <c r="O14" s="45">
        <v>56735.83064</v>
      </c>
      <c r="P14" s="45">
        <v>57120.284490000005</v>
      </c>
      <c r="Q14" s="45">
        <v>57022.278450000005</v>
      </c>
      <c r="R14" s="45">
        <v>57298.799049999994</v>
      </c>
      <c r="S14" s="45">
        <v>57843.502350000002</v>
      </c>
      <c r="T14" s="45">
        <v>56443.065270000006</v>
      </c>
      <c r="U14" s="45">
        <v>56222.326909999996</v>
      </c>
      <c r="V14" s="45">
        <v>56760.931779999999</v>
      </c>
      <c r="W14" s="45">
        <v>57370.416579999997</v>
      </c>
      <c r="X14" s="45">
        <v>59920.082110000003</v>
      </c>
      <c r="Y14" s="45">
        <v>60647.92136</v>
      </c>
      <c r="Z14" s="45">
        <v>60795.816549999996</v>
      </c>
      <c r="AA14" s="45">
        <v>57535.53153</v>
      </c>
      <c r="AB14" s="45">
        <v>52670.010920000001</v>
      </c>
      <c r="AC14" s="45">
        <v>52343.840100000001</v>
      </c>
      <c r="AD14" s="45">
        <v>46474.592140000001</v>
      </c>
      <c r="AE14" s="45">
        <v>46106.145530000002</v>
      </c>
      <c r="AF14" s="45">
        <v>44699.203110000002</v>
      </c>
      <c r="AG14" s="45">
        <v>45178.542609999997</v>
      </c>
      <c r="AH14" s="45">
        <v>53727.745289999999</v>
      </c>
      <c r="AI14" s="45">
        <v>46000.461219999997</v>
      </c>
      <c r="AJ14" s="45">
        <v>45986.215880000003</v>
      </c>
      <c r="AK14" s="45">
        <v>45493.894039999999</v>
      </c>
      <c r="AL14" s="45">
        <v>45472.592240000005</v>
      </c>
      <c r="AM14" s="45">
        <v>44919.44644</v>
      </c>
      <c r="AN14" s="45">
        <v>44696.24942</v>
      </c>
      <c r="AO14" s="45">
        <v>44447.674570000003</v>
      </c>
      <c r="AP14" s="45">
        <v>44655.156040000002</v>
      </c>
      <c r="AQ14" s="45">
        <v>44252.182030000004</v>
      </c>
      <c r="AR14" s="45">
        <v>44168.977780000001</v>
      </c>
      <c r="AS14" s="45">
        <v>44754.904219999997</v>
      </c>
      <c r="AT14" s="45">
        <v>44246.052729999996</v>
      </c>
      <c r="AU14" s="45">
        <v>44308.578130000002</v>
      </c>
      <c r="AV14" s="45">
        <v>44054.497159999999</v>
      </c>
      <c r="AW14" s="45">
        <v>44690.331450000005</v>
      </c>
      <c r="AX14" s="45">
        <v>45248.535590000007</v>
      </c>
      <c r="AY14" s="45">
        <v>2542.66923</v>
      </c>
      <c r="AZ14" s="45">
        <v>1511.0616100000002</v>
      </c>
      <c r="BA14" s="45">
        <v>1853.9513699999998</v>
      </c>
      <c r="BB14" s="45">
        <v>785.64361999999994</v>
      </c>
      <c r="BC14" s="45">
        <v>1330.9286</v>
      </c>
      <c r="BD14" s="45">
        <v>1894.28909</v>
      </c>
      <c r="BE14" s="45">
        <v>2332.07296</v>
      </c>
      <c r="BF14" s="45">
        <v>1236.12664</v>
      </c>
      <c r="BG14" s="45">
        <v>1534.5804499999999</v>
      </c>
      <c r="BH14" s="45">
        <v>810.77571999999998</v>
      </c>
      <c r="BI14" s="45">
        <v>1257.46937</v>
      </c>
      <c r="BJ14" s="45">
        <v>1545.7655600000001</v>
      </c>
      <c r="BK14" s="45">
        <v>1690.7376999999999</v>
      </c>
    </row>
    <row r="15" spans="2:65" x14ac:dyDescent="0.3">
      <c r="B15" s="15">
        <v>4</v>
      </c>
      <c r="C15" s="35" t="s">
        <v>57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v>288.45666999999997</v>
      </c>
      <c r="AW15" s="45">
        <v>452.36613</v>
      </c>
      <c r="AX15" s="45">
        <v>633.47261000000003</v>
      </c>
      <c r="AY15" s="45">
        <v>43540.576789999999</v>
      </c>
      <c r="AZ15" s="45">
        <v>52.222929999999998</v>
      </c>
      <c r="BA15" s="45">
        <v>99.06671</v>
      </c>
      <c r="BB15" s="45">
        <v>149.57882000000001</v>
      </c>
      <c r="BC15" s="45">
        <v>197.99746999999999</v>
      </c>
      <c r="BD15" s="45">
        <v>248.72099</v>
      </c>
      <c r="BE15" s="45">
        <v>300.02537000000001</v>
      </c>
      <c r="BF15" s="45">
        <v>352.66131999999993</v>
      </c>
      <c r="BG15" s="45">
        <v>418.76017999999999</v>
      </c>
      <c r="BH15" s="45">
        <v>469.13006000000001</v>
      </c>
      <c r="BI15" s="45">
        <v>523.39356999999995</v>
      </c>
      <c r="BJ15" s="45">
        <v>576.59265999999991</v>
      </c>
      <c r="BK15" s="45">
        <v>0</v>
      </c>
    </row>
    <row r="16" spans="2:65" x14ac:dyDescent="0.3">
      <c r="B16" s="75"/>
      <c r="C16" s="76" t="s">
        <v>63</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8">
        <f>+AV11+AV15</f>
        <v>1194840.2866400001</v>
      </c>
      <c r="AW16" s="78">
        <f t="shared" ref="AW16:AZ16" si="0">+AW11+AW15</f>
        <v>1210290.8833900001</v>
      </c>
      <c r="AX16" s="78">
        <f t="shared" si="0"/>
        <v>1226210.9106600001</v>
      </c>
      <c r="AY16" s="78">
        <f>+AY11+AY15</f>
        <v>1241340.9692300002</v>
      </c>
      <c r="AZ16" s="78">
        <f t="shared" si="0"/>
        <v>1213494.2839499998</v>
      </c>
      <c r="BA16" s="78">
        <v>1229543.70584</v>
      </c>
      <c r="BB16" s="78">
        <v>1245510.3119199998</v>
      </c>
      <c r="BC16" s="78">
        <v>1262782.4934399999</v>
      </c>
      <c r="BD16" s="78">
        <v>1280186.2335300001</v>
      </c>
      <c r="BE16" s="78">
        <v>1296308.82556</v>
      </c>
      <c r="BF16" s="78">
        <v>1312627.20695</v>
      </c>
      <c r="BG16" s="78">
        <v>1328804.2131500002</v>
      </c>
      <c r="BH16" s="78">
        <v>1343413.2331499998</v>
      </c>
      <c r="BI16" s="78">
        <v>1361187.3122499997</v>
      </c>
      <c r="BJ16" s="78">
        <v>1377382.45245</v>
      </c>
      <c r="BK16" s="78">
        <v>1393225.2643900001</v>
      </c>
    </row>
    <row r="17" spans="2:63" x14ac:dyDescent="0.3">
      <c r="B17" s="15"/>
      <c r="C17" s="16"/>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v>0</v>
      </c>
      <c r="AX17" s="45">
        <v>0</v>
      </c>
      <c r="AY17" s="45">
        <v>0</v>
      </c>
      <c r="AZ17" s="45">
        <v>0</v>
      </c>
      <c r="BA17" s="45">
        <v>0</v>
      </c>
      <c r="BB17" s="45">
        <v>0</v>
      </c>
      <c r="BC17" s="45">
        <v>0</v>
      </c>
      <c r="BD17" s="45">
        <v>0</v>
      </c>
      <c r="BE17" s="45">
        <v>0</v>
      </c>
      <c r="BF17" s="45">
        <v>0</v>
      </c>
      <c r="BG17" s="45">
        <v>0</v>
      </c>
      <c r="BH17" s="45">
        <v>0</v>
      </c>
      <c r="BI17" s="45">
        <v>0</v>
      </c>
      <c r="BJ17" s="45">
        <v>0</v>
      </c>
      <c r="BK17" s="45">
        <v>0</v>
      </c>
    </row>
    <row r="18" spans="2:63" s="49" customFormat="1" x14ac:dyDescent="0.3">
      <c r="B18" s="46">
        <v>2</v>
      </c>
      <c r="C18" s="47" t="s">
        <v>28</v>
      </c>
      <c r="D18" s="48">
        <v>7.7521199999999997</v>
      </c>
      <c r="E18" s="48">
        <v>6.02407</v>
      </c>
      <c r="F18" s="48">
        <v>13.40179</v>
      </c>
      <c r="G18" s="48">
        <v>13.779879999999999</v>
      </c>
      <c r="H18" s="48">
        <v>12.8058</v>
      </c>
      <c r="I18" s="48">
        <v>12.228399999999999</v>
      </c>
      <c r="J18" s="48">
        <v>68250.706540000014</v>
      </c>
      <c r="K18" s="48">
        <v>69892.042879999994</v>
      </c>
      <c r="L18" s="48">
        <v>71573.321159999992</v>
      </c>
      <c r="M18" s="48">
        <v>73308.317810000008</v>
      </c>
      <c r="N18" s="48">
        <v>73886.83524</v>
      </c>
      <c r="O18" s="48">
        <v>74462.257830000002</v>
      </c>
      <c r="P18" s="48">
        <v>75062.699540000001</v>
      </c>
      <c r="Q18" s="48">
        <v>75590.381900000008</v>
      </c>
      <c r="R18" s="48">
        <v>110.5861</v>
      </c>
      <c r="S18" s="48">
        <v>97.372969999999995</v>
      </c>
      <c r="T18" s="48">
        <v>98.739249999999998</v>
      </c>
      <c r="U18" s="48">
        <v>112.98889</v>
      </c>
      <c r="V18" s="48">
        <v>15.077789999999998</v>
      </c>
      <c r="W18" s="48">
        <v>14.82864</v>
      </c>
      <c r="X18" s="48">
        <v>13.68582</v>
      </c>
      <c r="Y18" s="48">
        <v>34.783299999999997</v>
      </c>
      <c r="Z18" s="48">
        <v>45.220459999999996</v>
      </c>
      <c r="AA18" s="48">
        <v>35.247459999999997</v>
      </c>
      <c r="AB18" s="48">
        <v>5014.8201200000003</v>
      </c>
      <c r="AC18" s="48">
        <v>5014.0560099999993</v>
      </c>
      <c r="AD18" s="48">
        <v>15.572119999999998</v>
      </c>
      <c r="AE18" s="48">
        <v>15.718819999999999</v>
      </c>
      <c r="AF18" s="48">
        <v>16.385300000000004</v>
      </c>
      <c r="AG18" s="48">
        <v>39.52355</v>
      </c>
      <c r="AH18" s="48">
        <v>14.658100000000001</v>
      </c>
      <c r="AI18" s="48">
        <v>15.017520000000001</v>
      </c>
      <c r="AJ18" s="48">
        <v>14.928510000000001</v>
      </c>
      <c r="AK18" s="48">
        <v>15.06142</v>
      </c>
      <c r="AL18" s="48">
        <v>12.99868</v>
      </c>
      <c r="AM18" s="48">
        <v>16.890730000000005</v>
      </c>
      <c r="AN18" s="48">
        <v>15.203430000000001</v>
      </c>
      <c r="AO18" s="48">
        <v>14.655010000000001</v>
      </c>
      <c r="AP18" s="48">
        <v>15.50967</v>
      </c>
      <c r="AQ18" s="48">
        <v>14.53758</v>
      </c>
      <c r="AR18" s="48">
        <v>27.772190000000002</v>
      </c>
      <c r="AS18" s="48">
        <v>13.023239999999999</v>
      </c>
      <c r="AT18" s="48">
        <v>25.39958</v>
      </c>
      <c r="AU18" s="48">
        <v>12.830879999999999</v>
      </c>
      <c r="AV18" s="48">
        <v>288.45690999999999</v>
      </c>
      <c r="AW18" s="48">
        <v>430.23361999999997</v>
      </c>
      <c r="AX18" s="48">
        <v>576.27703000000008</v>
      </c>
      <c r="AY18" s="48">
        <v>718.69619999999998</v>
      </c>
      <c r="AZ18" s="48">
        <v>479.84138999999999</v>
      </c>
      <c r="BA18" s="48">
        <v>345.65156999999999</v>
      </c>
      <c r="BB18" s="48">
        <v>197.91374999999999</v>
      </c>
      <c r="BC18" s="48">
        <v>1619.2226699999999</v>
      </c>
      <c r="BD18" s="48">
        <v>1636.34609</v>
      </c>
      <c r="BE18" s="48">
        <v>1648.42156</v>
      </c>
      <c r="BF18" s="48">
        <v>1547.4877799999999</v>
      </c>
      <c r="BG18" s="48">
        <v>1137.6646899999998</v>
      </c>
      <c r="BH18" s="48">
        <v>1125.3059699999999</v>
      </c>
      <c r="BI18" s="48">
        <v>1165.2583300000001</v>
      </c>
      <c r="BJ18" s="48">
        <v>1200.9729299999999</v>
      </c>
      <c r="BK18" s="48">
        <v>1243.7584899999999</v>
      </c>
    </row>
    <row r="19" spans="2:63" s="49" customFormat="1" x14ac:dyDescent="0.3">
      <c r="B19" s="46" t="s">
        <v>29</v>
      </c>
      <c r="C19" s="50" t="s">
        <v>33</v>
      </c>
      <c r="D19" s="51">
        <v>7.7521199999999997</v>
      </c>
      <c r="E19" s="51">
        <v>6.02407</v>
      </c>
      <c r="F19" s="51">
        <v>13.40179</v>
      </c>
      <c r="G19" s="51">
        <v>13.779879999999999</v>
      </c>
      <c r="H19" s="51">
        <v>12.8058</v>
      </c>
      <c r="I19" s="51">
        <v>12.228399999999999</v>
      </c>
      <c r="J19" s="51">
        <v>0</v>
      </c>
      <c r="K19" s="51">
        <v>69892.042879999994</v>
      </c>
      <c r="L19" s="51">
        <v>0</v>
      </c>
      <c r="M19" s="51">
        <v>0</v>
      </c>
      <c r="N19" s="51">
        <v>0</v>
      </c>
      <c r="O19" s="51">
        <v>74462.257830000002</v>
      </c>
      <c r="P19" s="51">
        <v>75062.699540000001</v>
      </c>
      <c r="Q19" s="51">
        <v>75590.381900000008</v>
      </c>
      <c r="R19" s="51">
        <v>110.58586</v>
      </c>
      <c r="S19" s="51">
        <v>97.37272999999999</v>
      </c>
      <c r="T19" s="51">
        <v>98.739009999999993</v>
      </c>
      <c r="U19" s="51">
        <v>112.98864999999999</v>
      </c>
      <c r="V19" s="51">
        <v>15.077549999999999</v>
      </c>
      <c r="W19" s="51">
        <v>14.8284</v>
      </c>
      <c r="X19" s="51">
        <v>13.68558</v>
      </c>
      <c r="Y19" s="51">
        <v>34.783059999999999</v>
      </c>
      <c r="Z19" s="51">
        <v>45.220219999999998</v>
      </c>
      <c r="AA19" s="51">
        <v>35.247219999999999</v>
      </c>
      <c r="AB19" s="51">
        <v>14.819879999999999</v>
      </c>
      <c r="AC19" s="51">
        <v>14.055770000000001</v>
      </c>
      <c r="AD19" s="51">
        <v>15.571879999999998</v>
      </c>
      <c r="AE19" s="51">
        <v>15.718579999999999</v>
      </c>
      <c r="AF19" s="51">
        <v>16.385060000000003</v>
      </c>
      <c r="AG19" s="51">
        <v>15.63128</v>
      </c>
      <c r="AH19" s="51">
        <v>14.657860000000001</v>
      </c>
      <c r="AI19" s="51">
        <v>15.017280000000001</v>
      </c>
      <c r="AJ19" s="51">
        <v>14.928270000000001</v>
      </c>
      <c r="AK19" s="51">
        <v>15.06118</v>
      </c>
      <c r="AL19" s="51">
        <v>12.99844</v>
      </c>
      <c r="AM19" s="51">
        <v>16.890490000000003</v>
      </c>
      <c r="AN19" s="51">
        <v>15.203190000000001</v>
      </c>
      <c r="AO19" s="51">
        <v>14.654770000000001</v>
      </c>
      <c r="AP19" s="51">
        <v>15.50943</v>
      </c>
      <c r="AQ19" s="51">
        <v>14.53734</v>
      </c>
      <c r="AR19" s="51">
        <v>27.77195</v>
      </c>
      <c r="AS19" s="51">
        <v>13.023</v>
      </c>
      <c r="AT19" s="51">
        <v>25.399339999999999</v>
      </c>
      <c r="AU19" s="51">
        <v>12.830639999999999</v>
      </c>
      <c r="AV19" s="51">
        <v>288.45666999999997</v>
      </c>
      <c r="AW19" s="51">
        <v>430.23338000000001</v>
      </c>
      <c r="AX19" s="51">
        <v>576.27703000000008</v>
      </c>
      <c r="AY19" s="51">
        <v>718.69619999999998</v>
      </c>
      <c r="AZ19" s="51">
        <v>479.84138999999999</v>
      </c>
      <c r="BA19" s="51">
        <v>345.65156999999999</v>
      </c>
      <c r="BB19" s="51">
        <v>197.91374999999999</v>
      </c>
      <c r="BC19" s="51">
        <v>1619.2226699999999</v>
      </c>
      <c r="BD19" s="51">
        <v>1636.34609</v>
      </c>
      <c r="BE19" s="51">
        <v>1648.42156</v>
      </c>
      <c r="BF19" s="51">
        <v>1547.4877799999999</v>
      </c>
      <c r="BG19" s="51">
        <v>1137.6646899999998</v>
      </c>
      <c r="BH19" s="51">
        <v>1125.3059699999999</v>
      </c>
      <c r="BI19" s="51">
        <v>1165.2583300000001</v>
      </c>
      <c r="BJ19" s="51">
        <v>1200.9729299999999</v>
      </c>
      <c r="BK19" s="51">
        <v>1243.7584899999999</v>
      </c>
    </row>
    <row r="20" spans="2:63" s="49" customFormat="1" x14ac:dyDescent="0.3">
      <c r="B20" s="46" t="s">
        <v>30</v>
      </c>
      <c r="C20" s="50" t="s">
        <v>31</v>
      </c>
      <c r="D20" s="51">
        <v>0</v>
      </c>
      <c r="E20" s="51">
        <v>0</v>
      </c>
      <c r="F20" s="51">
        <v>0</v>
      </c>
      <c r="G20" s="51">
        <v>0</v>
      </c>
      <c r="H20" s="51">
        <v>0</v>
      </c>
      <c r="I20" s="51">
        <v>0</v>
      </c>
      <c r="J20" s="51">
        <v>68250.706540000014</v>
      </c>
      <c r="K20" s="51">
        <v>0</v>
      </c>
      <c r="L20" s="51">
        <v>71573.321159999992</v>
      </c>
      <c r="M20" s="51">
        <v>73308.317810000008</v>
      </c>
      <c r="N20" s="51">
        <v>73886.83524</v>
      </c>
      <c r="O20" s="51">
        <v>0</v>
      </c>
      <c r="P20" s="51">
        <v>0</v>
      </c>
      <c r="Q20" s="51">
        <v>0</v>
      </c>
      <c r="R20" s="51">
        <v>2.3999999999999998E-4</v>
      </c>
      <c r="S20" s="51">
        <v>2.3999999999999998E-4</v>
      </c>
      <c r="T20" s="51">
        <v>2.3999999999999998E-4</v>
      </c>
      <c r="U20" s="51">
        <v>2.3999999999999998E-4</v>
      </c>
      <c r="V20" s="51">
        <v>2.3999999999999998E-4</v>
      </c>
      <c r="W20" s="51">
        <v>2.3999999999999998E-4</v>
      </c>
      <c r="X20" s="51">
        <v>2.3999999999999998E-4</v>
      </c>
      <c r="Y20" s="51">
        <v>2.3999999999999998E-4</v>
      </c>
      <c r="Z20" s="51">
        <v>2.3999999999999998E-4</v>
      </c>
      <c r="AA20" s="51">
        <v>2.3999999999999998E-4</v>
      </c>
      <c r="AB20" s="51">
        <v>5000.0002400000003</v>
      </c>
      <c r="AC20" s="51">
        <v>5000.0002400000003</v>
      </c>
      <c r="AD20" s="51">
        <v>2.3999999999999998E-4</v>
      </c>
      <c r="AE20" s="51">
        <v>2.3999999999999998E-4</v>
      </c>
      <c r="AF20" s="51">
        <v>2.3999999999999998E-4</v>
      </c>
      <c r="AG20" s="51">
        <v>23.89227</v>
      </c>
      <c r="AH20" s="51">
        <v>2.3999999999999998E-4</v>
      </c>
      <c r="AI20" s="51">
        <v>2.3999999999999998E-4</v>
      </c>
      <c r="AJ20" s="51">
        <v>2.3999999999999998E-4</v>
      </c>
      <c r="AK20" s="51">
        <v>2.3999999999999998E-4</v>
      </c>
      <c r="AL20" s="51">
        <v>2.3999999999999998E-4</v>
      </c>
      <c r="AM20" s="51">
        <v>2.3999999999999998E-4</v>
      </c>
      <c r="AN20" s="51">
        <v>2.3999999999999998E-4</v>
      </c>
      <c r="AO20" s="51">
        <v>2.3999999999999998E-4</v>
      </c>
      <c r="AP20" s="51">
        <v>2.3999999999999998E-4</v>
      </c>
      <c r="AQ20" s="51">
        <v>2.3999999999999998E-4</v>
      </c>
      <c r="AR20" s="51">
        <v>2.3999999999999998E-4</v>
      </c>
      <c r="AS20" s="51">
        <v>2.3999999999999998E-4</v>
      </c>
      <c r="AT20" s="51">
        <v>2.3999999999999998E-4</v>
      </c>
      <c r="AU20" s="51">
        <v>2.3999999999999998E-4</v>
      </c>
      <c r="AV20" s="51">
        <v>2.3999999999999998E-4</v>
      </c>
      <c r="AW20" s="51">
        <v>2.3999999999999998E-4</v>
      </c>
      <c r="AX20" s="51">
        <v>0</v>
      </c>
      <c r="AY20" s="51">
        <v>0</v>
      </c>
      <c r="AZ20" s="51">
        <v>0</v>
      </c>
      <c r="BA20" s="51">
        <v>0</v>
      </c>
      <c r="BB20" s="51">
        <v>0</v>
      </c>
      <c r="BC20" s="51">
        <v>0</v>
      </c>
      <c r="BD20" s="51">
        <v>0</v>
      </c>
      <c r="BE20" s="51">
        <v>0</v>
      </c>
      <c r="BF20" s="51">
        <v>0</v>
      </c>
      <c r="BG20" s="51">
        <v>0</v>
      </c>
      <c r="BH20" s="51">
        <v>0</v>
      </c>
      <c r="BI20" s="51">
        <v>0</v>
      </c>
      <c r="BJ20" s="51">
        <v>0</v>
      </c>
      <c r="BK20" s="51">
        <v>0</v>
      </c>
    </row>
    <row r="21" spans="2:63" s="49" customFormat="1" x14ac:dyDescent="0.3">
      <c r="B21" s="46">
        <v>5</v>
      </c>
      <c r="C21" s="50" t="s">
        <v>58</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v>3036.386</v>
      </c>
      <c r="AW21" s="51">
        <v>4733.1246100000008</v>
      </c>
      <c r="AX21" s="51">
        <v>6613.1929</v>
      </c>
      <c r="AY21" s="51">
        <v>5092.3099699999993</v>
      </c>
      <c r="AZ21" s="51">
        <v>1657.43049</v>
      </c>
      <c r="BA21" s="51">
        <v>3135.5562999999997</v>
      </c>
      <c r="BB21" s="51">
        <v>4735.4725599999992</v>
      </c>
      <c r="BC21" s="51">
        <v>6266.0903600000001</v>
      </c>
      <c r="BD21" s="51">
        <v>8523.5369300000002</v>
      </c>
      <c r="BE21" s="51">
        <v>10150.322630000001</v>
      </c>
      <c r="BF21" s="51">
        <v>11821.520199999999</v>
      </c>
      <c r="BG21" s="51">
        <v>13739.47392</v>
      </c>
      <c r="BH21" s="51">
        <v>15335.13032</v>
      </c>
      <c r="BI21" s="51">
        <v>17060.577379999999</v>
      </c>
      <c r="BJ21" s="51">
        <v>18762.970380000002</v>
      </c>
      <c r="BK21" s="51">
        <v>0</v>
      </c>
    </row>
    <row r="22" spans="2:63" x14ac:dyDescent="0.3">
      <c r="B22" s="15"/>
      <c r="C22" s="16"/>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v>0</v>
      </c>
      <c r="AX22" s="45">
        <v>0</v>
      </c>
      <c r="AY22" s="45">
        <v>0</v>
      </c>
      <c r="AZ22" s="45">
        <v>0</v>
      </c>
      <c r="BA22" s="45">
        <v>0</v>
      </c>
      <c r="BB22" s="45">
        <v>0</v>
      </c>
      <c r="BC22" s="45">
        <v>0</v>
      </c>
      <c r="BD22" s="45">
        <v>0</v>
      </c>
      <c r="BE22" s="45">
        <v>0</v>
      </c>
      <c r="BF22" s="45">
        <v>0</v>
      </c>
      <c r="BG22" s="45">
        <v>0</v>
      </c>
      <c r="BH22" s="45">
        <v>0</v>
      </c>
      <c r="BI22" s="45">
        <v>0</v>
      </c>
      <c r="BJ22" s="45">
        <v>0</v>
      </c>
      <c r="BK22" s="45">
        <v>0</v>
      </c>
    </row>
    <row r="23" spans="2:63" x14ac:dyDescent="0.3">
      <c r="B23" s="15">
        <v>3</v>
      </c>
      <c r="C23" s="16" t="s">
        <v>79</v>
      </c>
      <c r="D23" s="44">
        <v>636427.39296000008</v>
      </c>
      <c r="E23" s="44">
        <v>651437.4635800001</v>
      </c>
      <c r="F23" s="44">
        <v>665823.90379999997</v>
      </c>
      <c r="G23" s="44">
        <v>680703.87474</v>
      </c>
      <c r="H23" s="44">
        <v>695167.67573000002</v>
      </c>
      <c r="I23" s="44">
        <v>709798.50873999996</v>
      </c>
      <c r="J23" s="44">
        <v>656226.60291000002</v>
      </c>
      <c r="K23" s="44">
        <v>669350.04471000005</v>
      </c>
      <c r="L23" s="44">
        <v>682547.90467999992</v>
      </c>
      <c r="M23" s="44">
        <v>695863.45725999994</v>
      </c>
      <c r="N23" s="44">
        <v>709272.74294000003</v>
      </c>
      <c r="O23" s="44">
        <v>721287.74194000009</v>
      </c>
      <c r="P23" s="44">
        <v>736667.64346000005</v>
      </c>
      <c r="Q23" s="44">
        <v>753070.34011999995</v>
      </c>
      <c r="R23" s="44">
        <v>767946.32638999994</v>
      </c>
      <c r="S23" s="44">
        <v>783366.58709000004</v>
      </c>
      <c r="T23" s="44">
        <v>796985.0602999999</v>
      </c>
      <c r="U23" s="44">
        <v>798405.67434000003</v>
      </c>
      <c r="V23" s="44">
        <v>799898.35149000003</v>
      </c>
      <c r="W23" s="44">
        <v>841478.08945000009</v>
      </c>
      <c r="X23" s="44">
        <v>842832.95685000008</v>
      </c>
      <c r="Y23" s="44">
        <v>871525.97148000007</v>
      </c>
      <c r="Z23" s="44">
        <v>886742.42700000003</v>
      </c>
      <c r="AA23" s="44">
        <v>902376.56709000003</v>
      </c>
      <c r="AB23" s="44">
        <v>918452.70615999994</v>
      </c>
      <c r="AC23" s="44">
        <v>920000.40287999995</v>
      </c>
      <c r="AD23" s="44">
        <v>950377.26059000008</v>
      </c>
      <c r="AE23" s="44">
        <v>966835.73677999992</v>
      </c>
      <c r="AF23" s="44">
        <v>982862.01114999992</v>
      </c>
      <c r="AG23" s="44">
        <v>998471.15755999996</v>
      </c>
      <c r="AH23" s="44">
        <v>1014016.77933</v>
      </c>
      <c r="AI23" s="44">
        <v>1029421.15478</v>
      </c>
      <c r="AJ23" s="44">
        <v>1044316.50422</v>
      </c>
      <c r="AK23" s="44">
        <v>1059432.28819</v>
      </c>
      <c r="AL23" s="44">
        <v>1074228.9712799999</v>
      </c>
      <c r="AM23" s="44">
        <v>1089147.1566900001</v>
      </c>
      <c r="AN23" s="44">
        <v>1103945.5025299999</v>
      </c>
      <c r="AO23" s="44">
        <v>1118833.04669</v>
      </c>
      <c r="AP23" s="44">
        <v>1133971.13078</v>
      </c>
      <c r="AQ23" s="44">
        <v>1148916.96383</v>
      </c>
      <c r="AR23" s="44">
        <v>1164319.7718499999</v>
      </c>
      <c r="AS23" s="44">
        <v>1179435.98841</v>
      </c>
      <c r="AT23" s="44">
        <v>1194604.8214400001</v>
      </c>
      <c r="AU23" s="44">
        <v>1179519.1615799998</v>
      </c>
      <c r="AV23" s="44">
        <v>1191515.4437299999</v>
      </c>
      <c r="AW23" s="44">
        <v>1205127.52516</v>
      </c>
      <c r="AX23" s="44">
        <v>1219021.4407299999</v>
      </c>
      <c r="AY23" s="44">
        <v>1235529.96306</v>
      </c>
      <c r="AZ23" s="44">
        <v>1211357.0120699999</v>
      </c>
      <c r="BA23" s="44">
        <v>1226062.4979700001</v>
      </c>
      <c r="BB23" s="44">
        <v>1240576.9256099998</v>
      </c>
      <c r="BC23" s="44">
        <v>1254897.1804099998</v>
      </c>
      <c r="BD23" s="44">
        <v>1270026.35051</v>
      </c>
      <c r="BE23" s="44">
        <v>1284510.0813699998</v>
      </c>
      <c r="BF23" s="44">
        <v>1299258.19897</v>
      </c>
      <c r="BG23" s="44">
        <v>1313927.0745399999</v>
      </c>
      <c r="BH23" s="44">
        <v>1326952.7968599999</v>
      </c>
      <c r="BI23" s="44">
        <v>1342961.4765399999</v>
      </c>
      <c r="BJ23" s="44">
        <v>1357418.50914</v>
      </c>
      <c r="BK23" s="44">
        <v>1391981.5058999998</v>
      </c>
    </row>
    <row r="24" spans="2:63" x14ac:dyDescent="0.3">
      <c r="B24" s="15"/>
      <c r="C24" s="16"/>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v>0</v>
      </c>
      <c r="AX24" s="45">
        <v>0</v>
      </c>
      <c r="AY24" s="45">
        <v>0</v>
      </c>
      <c r="AZ24" s="45">
        <v>0</v>
      </c>
      <c r="BA24" s="45">
        <v>0</v>
      </c>
      <c r="BB24" s="45">
        <v>0</v>
      </c>
      <c r="BC24" s="45">
        <v>0</v>
      </c>
      <c r="BD24" s="45">
        <v>0</v>
      </c>
      <c r="BE24" s="45">
        <v>0</v>
      </c>
      <c r="BF24" s="45">
        <v>0</v>
      </c>
      <c r="BG24" s="45">
        <v>0</v>
      </c>
      <c r="BH24" s="45">
        <v>0</v>
      </c>
      <c r="BI24" s="45">
        <v>0</v>
      </c>
      <c r="BJ24" s="45">
        <v>0</v>
      </c>
      <c r="BK24" s="45">
        <v>0</v>
      </c>
    </row>
    <row r="25" spans="2:63" x14ac:dyDescent="0.3">
      <c r="B25" s="75"/>
      <c r="C25" s="76" t="s">
        <v>64</v>
      </c>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8">
        <f>+AV23+AV18+AV21</f>
        <v>1194840.2866399998</v>
      </c>
      <c r="AW25" s="78">
        <f t="shared" ref="AW25:AY25" si="1">+AW23+AW18+AW21</f>
        <v>1210290.8833900001</v>
      </c>
      <c r="AX25" s="78">
        <f t="shared" si="1"/>
        <v>1226210.9106599998</v>
      </c>
      <c r="AY25" s="78">
        <f t="shared" si="1"/>
        <v>1241340.9692299999</v>
      </c>
      <c r="AZ25" s="78">
        <f>+AZ23+AZ18+AZ21</f>
        <v>1213494.2839499998</v>
      </c>
      <c r="BA25" s="78">
        <v>1229543.70584</v>
      </c>
      <c r="BB25" s="78">
        <v>1245510.3119199998</v>
      </c>
      <c r="BC25" s="78">
        <v>1262782.4934399999</v>
      </c>
      <c r="BD25" s="78">
        <v>1280186.2335300001</v>
      </c>
      <c r="BE25" s="78">
        <v>1296308.82556</v>
      </c>
      <c r="BF25" s="78">
        <v>1312627.20695</v>
      </c>
      <c r="BG25" s="78">
        <v>1328804.2131500002</v>
      </c>
      <c r="BH25" s="78">
        <v>1343413.2331499998</v>
      </c>
      <c r="BI25" s="78">
        <v>1361187.31225</v>
      </c>
      <c r="BJ25" s="78">
        <v>1377382.45245</v>
      </c>
      <c r="BK25" s="78">
        <v>1393225.2643899999</v>
      </c>
    </row>
    <row r="26" spans="2:63" x14ac:dyDescent="0.3">
      <c r="B26" s="22"/>
      <c r="C26" s="23"/>
      <c r="D26" s="24"/>
      <c r="E26" s="24"/>
      <c r="F26" s="24"/>
      <c r="G26" s="24"/>
      <c r="H26" s="24"/>
      <c r="I26" s="24"/>
      <c r="J26" s="24"/>
      <c r="K26" s="24"/>
      <c r="L26" s="24"/>
      <c r="M26" s="24"/>
      <c r="N26" s="24"/>
      <c r="O26" s="24"/>
      <c r="P26" s="25"/>
      <c r="Q26" s="25"/>
      <c r="R26" s="25"/>
      <c r="S26" s="25"/>
      <c r="T26" s="25"/>
      <c r="U26" s="25"/>
      <c r="V26" s="25"/>
      <c r="W26" s="25"/>
      <c r="X26" s="25"/>
      <c r="Y26" s="25"/>
      <c r="Z26" s="25"/>
      <c r="AA26" s="25"/>
      <c r="AB26" s="23"/>
      <c r="AC26" s="23"/>
      <c r="AD26" s="23"/>
      <c r="AE26" s="23"/>
      <c r="AF26" s="23"/>
      <c r="AG26" s="23"/>
      <c r="AH26" s="23"/>
      <c r="AI26" s="23"/>
      <c r="AJ26" s="23"/>
      <c r="AK26" s="23"/>
      <c r="AL26" s="23"/>
      <c r="AM26" s="23"/>
    </row>
    <row r="27" spans="2:63" s="55" customFormat="1" x14ac:dyDescent="0.3">
      <c r="B27" s="26" t="s">
        <v>32</v>
      </c>
      <c r="C27" s="52"/>
      <c r="D27" s="52"/>
      <c r="E27" s="52"/>
      <c r="F27" s="52"/>
      <c r="G27" s="52"/>
      <c r="H27" s="52"/>
      <c r="I27" s="52"/>
      <c r="J27" s="52"/>
      <c r="K27" s="52"/>
      <c r="L27" s="52"/>
      <c r="M27" s="52"/>
      <c r="N27" s="52"/>
      <c r="O27" s="52"/>
      <c r="P27" s="53"/>
      <c r="Q27" s="53"/>
      <c r="R27" s="53"/>
      <c r="S27" s="53"/>
      <c r="T27" s="53"/>
      <c r="U27" s="53"/>
      <c r="V27" s="53"/>
      <c r="W27" s="53"/>
      <c r="X27" s="53"/>
      <c r="Y27" s="53"/>
      <c r="Z27" s="53"/>
      <c r="AA27" s="53"/>
      <c r="AB27" s="54"/>
      <c r="AC27" s="54"/>
      <c r="AD27" s="54"/>
      <c r="AE27" s="54"/>
      <c r="AF27" s="54"/>
      <c r="AG27" s="54"/>
      <c r="AH27" s="54"/>
      <c r="AI27" s="54"/>
      <c r="AJ27" s="54"/>
      <c r="AK27" s="52"/>
      <c r="AL27" s="52"/>
      <c r="AM27" s="52"/>
      <c r="AV27" s="88"/>
      <c r="AW27" s="88"/>
      <c r="AX27" s="88"/>
      <c r="AY27" s="88"/>
      <c r="AZ27" s="88"/>
      <c r="BA27" s="88"/>
      <c r="BB27" s="88"/>
      <c r="BC27" s="88"/>
      <c r="BD27" s="88"/>
      <c r="BE27" s="88"/>
      <c r="BF27" s="88"/>
      <c r="BG27" s="88"/>
      <c r="BH27" s="88"/>
      <c r="BI27" s="88"/>
      <c r="BJ27" s="88"/>
      <c r="BK27" s="88"/>
    </row>
    <row r="28" spans="2:63" s="55" customFormat="1" x14ac:dyDescent="0.3">
      <c r="B28" s="29" t="s">
        <v>41</v>
      </c>
      <c r="C28" s="52"/>
      <c r="D28" s="52"/>
      <c r="E28" s="52"/>
      <c r="F28" s="52"/>
      <c r="G28" s="52"/>
      <c r="H28" s="53"/>
      <c r="I28" s="53"/>
      <c r="J28" s="53"/>
      <c r="K28" s="53"/>
      <c r="L28" s="53"/>
      <c r="M28" s="53"/>
      <c r="N28" s="53"/>
      <c r="O28" s="53"/>
      <c r="P28" s="53"/>
      <c r="Q28" s="53"/>
      <c r="R28" s="53"/>
      <c r="S28" s="53"/>
      <c r="T28" s="53"/>
      <c r="U28" s="53"/>
      <c r="V28" s="53"/>
      <c r="W28" s="53"/>
      <c r="X28" s="53"/>
      <c r="Y28" s="53"/>
      <c r="Z28" s="53"/>
      <c r="AA28" s="53"/>
      <c r="AB28" s="52"/>
      <c r="AC28" s="52"/>
      <c r="AD28" s="52"/>
      <c r="AE28" s="52"/>
      <c r="AF28" s="52"/>
      <c r="AG28" s="52"/>
      <c r="AH28" s="52"/>
      <c r="AI28" s="52"/>
      <c r="AJ28" s="52"/>
      <c r="AK28" s="52"/>
      <c r="AL28" s="52"/>
      <c r="AM28" s="52"/>
      <c r="AX28" s="93"/>
      <c r="AY28" s="93"/>
      <c r="AZ28" s="93"/>
      <c r="BA28" s="93"/>
      <c r="BB28" s="93"/>
      <c r="BC28" s="93"/>
      <c r="BD28" s="93"/>
      <c r="BE28" s="93"/>
      <c r="BF28" s="93"/>
      <c r="BG28" s="93"/>
      <c r="BH28" s="93"/>
      <c r="BI28" s="93"/>
      <c r="BJ28" s="93"/>
      <c r="BK28" s="93"/>
    </row>
    <row r="29" spans="2:63" s="55" customFormat="1" x14ac:dyDescent="0.3">
      <c r="B29" s="29" t="s">
        <v>40</v>
      </c>
      <c r="C29" s="52"/>
      <c r="D29" s="52"/>
      <c r="E29" s="52"/>
      <c r="F29" s="52"/>
      <c r="G29" s="52"/>
      <c r="H29" s="53"/>
      <c r="I29" s="53"/>
      <c r="J29" s="53"/>
      <c r="K29" s="53"/>
      <c r="L29" s="53"/>
      <c r="M29" s="53"/>
      <c r="N29" s="53"/>
      <c r="O29" s="53"/>
      <c r="P29" s="53"/>
      <c r="Q29" s="53"/>
      <c r="R29" s="53"/>
      <c r="S29" s="53"/>
      <c r="T29" s="53"/>
      <c r="U29" s="53"/>
      <c r="V29" s="53"/>
      <c r="W29" s="53"/>
      <c r="X29" s="53"/>
      <c r="Y29" s="53"/>
      <c r="Z29" s="53"/>
      <c r="AA29" s="53"/>
      <c r="AB29" s="52"/>
      <c r="AC29" s="52"/>
      <c r="AD29" s="52"/>
      <c r="AE29" s="52"/>
      <c r="AF29" s="52"/>
      <c r="AG29" s="52"/>
      <c r="AH29" s="52"/>
      <c r="AI29" s="52"/>
      <c r="AJ29" s="52"/>
      <c r="AK29" s="52"/>
      <c r="AL29" s="52"/>
      <c r="AM29" s="52"/>
      <c r="AW29" s="88"/>
      <c r="AX29" s="88"/>
      <c r="AY29" s="88"/>
      <c r="AZ29" s="88"/>
      <c r="BA29" s="88"/>
      <c r="BB29" s="88"/>
      <c r="BC29" s="88"/>
      <c r="BD29" s="88"/>
    </row>
    <row r="30" spans="2:63" s="55" customFormat="1" ht="15" customHeight="1" x14ac:dyDescent="0.3">
      <c r="B30" s="103" t="s">
        <v>36</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53"/>
      <c r="AA30" s="53"/>
      <c r="AB30" s="52"/>
      <c r="AC30" s="52"/>
      <c r="AD30" s="52"/>
      <c r="AE30" s="52"/>
      <c r="AF30" s="52"/>
      <c r="AG30" s="52"/>
      <c r="AH30" s="52"/>
      <c r="AI30" s="52"/>
      <c r="AJ30" s="52"/>
      <c r="AK30" s="52"/>
      <c r="AL30" s="52"/>
      <c r="AM30" s="52"/>
    </row>
    <row r="31" spans="2:63" s="55" customFormat="1" ht="15" customHeight="1" x14ac:dyDescent="0.3">
      <c r="B31" s="71" t="s">
        <v>61</v>
      </c>
      <c r="C31" s="70"/>
      <c r="D31" s="70"/>
      <c r="E31" s="70"/>
      <c r="F31" s="70"/>
      <c r="G31" s="70"/>
      <c r="H31" s="70"/>
      <c r="I31" s="70"/>
      <c r="J31" s="70"/>
      <c r="K31" s="70"/>
      <c r="L31" s="70"/>
      <c r="M31" s="70"/>
      <c r="N31" s="70"/>
      <c r="O31" s="70"/>
      <c r="P31" s="70"/>
      <c r="Q31" s="70"/>
      <c r="R31" s="70"/>
      <c r="S31" s="70"/>
      <c r="T31" s="70"/>
      <c r="U31" s="70"/>
      <c r="V31" s="70"/>
      <c r="W31" s="70"/>
      <c r="X31" s="70"/>
      <c r="Y31" s="70"/>
      <c r="Z31" s="53"/>
      <c r="AA31" s="53"/>
      <c r="AB31" s="52"/>
      <c r="AC31" s="52"/>
      <c r="AD31" s="52"/>
      <c r="AE31" s="52"/>
      <c r="AF31" s="52"/>
      <c r="AG31" s="52"/>
      <c r="AH31" s="52"/>
      <c r="AI31" s="52"/>
      <c r="AJ31" s="52"/>
      <c r="AK31" s="52"/>
      <c r="AL31" s="52"/>
      <c r="AM31" s="52"/>
    </row>
    <row r="32" spans="2:63" s="55" customFormat="1" ht="15" customHeight="1" x14ac:dyDescent="0.3">
      <c r="B32" s="71" t="s">
        <v>67</v>
      </c>
      <c r="C32" s="90"/>
      <c r="D32" s="90"/>
      <c r="E32" s="90"/>
      <c r="F32" s="90"/>
      <c r="G32" s="90"/>
      <c r="H32" s="90"/>
      <c r="I32" s="90"/>
      <c r="J32" s="90"/>
      <c r="K32" s="90"/>
      <c r="L32" s="90"/>
      <c r="M32" s="90"/>
      <c r="N32" s="90"/>
      <c r="O32" s="90"/>
      <c r="P32" s="90"/>
      <c r="Q32" s="90"/>
      <c r="R32" s="90"/>
      <c r="S32" s="90"/>
      <c r="T32" s="90"/>
      <c r="U32" s="90"/>
      <c r="V32" s="90"/>
      <c r="W32" s="90"/>
      <c r="X32" s="90"/>
      <c r="Y32" s="90"/>
      <c r="Z32" s="53"/>
      <c r="AA32" s="53"/>
      <c r="AB32" s="52"/>
      <c r="AC32" s="52"/>
      <c r="AD32" s="52"/>
      <c r="AE32" s="52"/>
      <c r="AF32" s="52"/>
      <c r="AG32" s="52"/>
      <c r="AH32" s="52"/>
      <c r="AI32" s="52"/>
      <c r="AJ32" s="52"/>
      <c r="AK32" s="52"/>
      <c r="AL32" s="52"/>
      <c r="AM32" s="52"/>
    </row>
    <row r="33" spans="2:51" x14ac:dyDescent="0.3">
      <c r="B33" s="71" t="s">
        <v>68</v>
      </c>
      <c r="C33" s="23"/>
      <c r="D33" s="23"/>
      <c r="E33" s="23"/>
      <c r="F33" s="23"/>
      <c r="G33" s="23"/>
      <c r="H33" s="27"/>
      <c r="I33" s="27"/>
      <c r="J33" s="27"/>
      <c r="K33" s="27"/>
      <c r="L33" s="27"/>
      <c r="M33" s="27"/>
      <c r="N33" s="27"/>
      <c r="O33" s="27"/>
      <c r="P33" s="27"/>
      <c r="Q33" s="27"/>
      <c r="R33" s="27"/>
      <c r="S33" s="27"/>
      <c r="T33" s="27"/>
      <c r="U33" s="27"/>
      <c r="V33" s="27"/>
      <c r="W33" s="27"/>
      <c r="X33" s="27"/>
      <c r="Y33" s="27"/>
      <c r="Z33" s="27"/>
      <c r="AA33" s="27"/>
      <c r="AB33" s="23"/>
      <c r="AC33" s="23"/>
      <c r="AD33" s="23"/>
      <c r="AE33" s="23"/>
      <c r="AF33" s="23"/>
      <c r="AG33" s="23"/>
      <c r="AH33" s="23"/>
      <c r="AI33" s="23"/>
      <c r="AJ33" s="23"/>
      <c r="AK33" s="23"/>
      <c r="AL33" s="23"/>
      <c r="AM33" s="23"/>
    </row>
    <row r="34" spans="2:51" x14ac:dyDescent="0.3">
      <c r="B34" s="71" t="s">
        <v>74</v>
      </c>
      <c r="C34" s="23"/>
      <c r="D34" s="23"/>
      <c r="E34" s="23"/>
      <c r="F34" s="23"/>
      <c r="G34" s="23"/>
      <c r="H34" s="27"/>
      <c r="I34" s="27"/>
      <c r="J34" s="27"/>
      <c r="K34" s="27"/>
      <c r="L34" s="27"/>
      <c r="M34" s="27"/>
      <c r="N34" s="27"/>
      <c r="O34" s="27"/>
      <c r="P34" s="27"/>
      <c r="Q34" s="27"/>
      <c r="R34" s="27"/>
      <c r="S34" s="27"/>
      <c r="T34" s="27"/>
      <c r="U34" s="27"/>
      <c r="V34" s="27"/>
      <c r="W34" s="27"/>
      <c r="X34" s="27"/>
      <c r="Y34" s="27"/>
      <c r="Z34" s="27"/>
      <c r="AA34" s="27"/>
      <c r="AB34" s="23"/>
      <c r="AC34" s="23"/>
      <c r="AD34" s="23"/>
      <c r="AE34" s="23"/>
      <c r="AF34" s="23"/>
      <c r="AG34" s="23"/>
      <c r="AH34" s="23"/>
      <c r="AI34" s="23"/>
      <c r="AJ34" s="23"/>
      <c r="AK34" s="23"/>
      <c r="AL34" s="23"/>
      <c r="AM34" s="23"/>
    </row>
    <row r="35" spans="2:51" x14ac:dyDescent="0.3">
      <c r="B35" s="71" t="s">
        <v>70</v>
      </c>
      <c r="C35" s="23"/>
      <c r="D35" s="23"/>
      <c r="E35" s="23"/>
      <c r="F35" s="23"/>
      <c r="G35" s="23"/>
      <c r="H35" s="27"/>
      <c r="I35" s="27"/>
      <c r="J35" s="27"/>
      <c r="K35" s="27"/>
      <c r="L35" s="27"/>
      <c r="M35" s="27"/>
      <c r="N35" s="27"/>
      <c r="O35" s="27"/>
      <c r="P35" s="27"/>
      <c r="Q35" s="27"/>
      <c r="R35" s="27"/>
      <c r="S35" s="27"/>
      <c r="T35" s="27"/>
      <c r="U35" s="27"/>
      <c r="V35" s="27"/>
      <c r="W35" s="27"/>
      <c r="X35" s="27"/>
      <c r="Y35" s="27"/>
      <c r="Z35" s="27"/>
      <c r="AA35" s="27"/>
      <c r="AB35" s="23"/>
      <c r="AC35" s="23"/>
      <c r="AD35" s="23"/>
      <c r="AE35" s="23"/>
      <c r="AF35" s="23"/>
      <c r="AG35" s="23"/>
      <c r="AH35" s="23"/>
      <c r="AI35" s="23"/>
      <c r="AJ35" s="23"/>
      <c r="AK35" s="23"/>
      <c r="AL35" s="23"/>
      <c r="AM35" s="23"/>
    </row>
    <row r="36" spans="2:51" x14ac:dyDescent="0.3">
      <c r="B36" s="71" t="s">
        <v>71</v>
      </c>
      <c r="C36" s="23"/>
      <c r="D36" s="23"/>
      <c r="E36" s="23"/>
      <c r="F36" s="23"/>
      <c r="G36" s="23"/>
      <c r="H36" s="27"/>
      <c r="I36" s="27"/>
      <c r="J36" s="27"/>
      <c r="K36" s="27"/>
      <c r="L36" s="27"/>
      <c r="M36" s="27"/>
      <c r="N36" s="27"/>
      <c r="O36" s="27"/>
      <c r="P36" s="27"/>
      <c r="Q36" s="27"/>
      <c r="R36" s="27"/>
      <c r="S36" s="27"/>
      <c r="T36" s="27"/>
      <c r="U36" s="27"/>
      <c r="V36" s="27"/>
      <c r="W36" s="27"/>
      <c r="X36" s="27"/>
      <c r="Y36" s="27"/>
      <c r="Z36" s="27"/>
      <c r="AA36" s="27"/>
      <c r="AB36" s="23"/>
      <c r="AC36" s="23"/>
      <c r="AD36" s="23"/>
      <c r="AE36" s="23"/>
      <c r="AF36" s="23"/>
      <c r="AG36" s="23"/>
      <c r="AH36" s="23"/>
      <c r="AI36" s="23"/>
      <c r="AJ36" s="23"/>
      <c r="AK36" s="23"/>
      <c r="AL36" s="23"/>
      <c r="AM36" s="23"/>
    </row>
    <row r="37" spans="2:51" ht="25.5" customHeight="1" x14ac:dyDescent="0.3">
      <c r="B37" s="103" t="s">
        <v>85</v>
      </c>
      <c r="C37" s="103"/>
      <c r="D37" s="103"/>
      <c r="E37" s="103"/>
      <c r="F37" s="103"/>
      <c r="G37" s="103"/>
      <c r="H37" s="103"/>
      <c r="I37" s="103"/>
      <c r="J37" s="103"/>
      <c r="K37" s="103"/>
      <c r="L37" s="103"/>
      <c r="M37" s="103"/>
      <c r="N37" s="103"/>
      <c r="O37" s="27"/>
      <c r="P37" s="27"/>
      <c r="Q37" s="27"/>
      <c r="R37" s="27"/>
      <c r="S37" s="27"/>
      <c r="T37" s="27"/>
      <c r="U37" s="27"/>
      <c r="V37" s="27"/>
      <c r="W37" s="27"/>
      <c r="X37" s="27"/>
      <c r="Y37" s="27"/>
      <c r="Z37" s="27"/>
      <c r="AA37" s="27"/>
      <c r="AB37" s="23"/>
      <c r="AC37" s="23"/>
      <c r="AD37" s="23"/>
      <c r="AE37" s="23"/>
      <c r="AF37" s="23"/>
      <c r="AG37" s="23"/>
      <c r="AH37" s="23"/>
      <c r="AI37" s="23"/>
      <c r="AJ37" s="23"/>
      <c r="AK37" s="23"/>
      <c r="AL37" s="23"/>
      <c r="AM37" s="23"/>
    </row>
    <row r="38" spans="2:51" x14ac:dyDescent="0.3">
      <c r="B38" s="41" t="s">
        <v>54</v>
      </c>
      <c r="C38" s="23"/>
      <c r="D38" s="23"/>
      <c r="E38" s="23"/>
      <c r="F38" s="23"/>
      <c r="G38" s="23"/>
      <c r="H38" s="27"/>
      <c r="I38" s="27"/>
      <c r="J38" s="27"/>
      <c r="K38" s="27"/>
      <c r="L38" s="27"/>
      <c r="M38" s="27"/>
      <c r="N38" s="27"/>
      <c r="O38" s="27"/>
      <c r="P38" s="27"/>
      <c r="Q38" s="27"/>
      <c r="R38" s="27"/>
      <c r="S38" s="27"/>
      <c r="T38" s="27"/>
      <c r="U38" s="27"/>
      <c r="V38" s="27"/>
      <c r="W38" s="27"/>
      <c r="X38" s="27"/>
      <c r="Y38" s="27"/>
      <c r="Z38" s="27"/>
      <c r="AA38" s="27"/>
      <c r="AB38" s="23"/>
      <c r="AC38" s="23"/>
      <c r="AD38" s="23"/>
      <c r="AE38" s="23"/>
      <c r="AF38" s="23"/>
      <c r="AG38" s="23"/>
      <c r="AH38" s="23"/>
      <c r="AI38" s="23"/>
      <c r="AJ38" s="23"/>
      <c r="AK38" s="23"/>
      <c r="AL38" s="23"/>
      <c r="AM38" s="37"/>
      <c r="AN38" s="37"/>
      <c r="AO38" s="37"/>
      <c r="AP38" s="37"/>
      <c r="AQ38" s="37"/>
      <c r="AR38" s="37"/>
      <c r="AS38" s="37"/>
      <c r="AT38" s="37"/>
      <c r="AU38" s="37"/>
      <c r="AV38" s="37"/>
      <c r="AW38" s="37"/>
      <c r="AX38" s="37"/>
      <c r="AY38" s="37"/>
    </row>
    <row r="39" spans="2:51" s="56" customFormat="1" x14ac:dyDescent="0.3">
      <c r="D39" s="57">
        <f t="shared" ref="D39:AA39" si="2">+D11-(D12+D13+D14)</f>
        <v>0</v>
      </c>
      <c r="E39" s="57">
        <f t="shared" si="2"/>
        <v>0</v>
      </c>
      <c r="F39" s="57">
        <f t="shared" si="2"/>
        <v>0</v>
      </c>
      <c r="G39" s="57">
        <f t="shared" si="2"/>
        <v>0</v>
      </c>
      <c r="H39" s="57">
        <f t="shared" si="2"/>
        <v>0</v>
      </c>
      <c r="I39" s="57">
        <f t="shared" si="2"/>
        <v>0</v>
      </c>
      <c r="J39" s="57">
        <f t="shared" si="2"/>
        <v>0</v>
      </c>
      <c r="K39" s="57">
        <f t="shared" si="2"/>
        <v>0</v>
      </c>
      <c r="L39" s="57">
        <f t="shared" si="2"/>
        <v>0</v>
      </c>
      <c r="M39" s="57">
        <f t="shared" si="2"/>
        <v>0</v>
      </c>
      <c r="N39" s="57">
        <f t="shared" si="2"/>
        <v>0</v>
      </c>
      <c r="O39" s="57">
        <f t="shared" si="2"/>
        <v>0</v>
      </c>
      <c r="P39" s="57">
        <f t="shared" si="2"/>
        <v>0</v>
      </c>
      <c r="Q39" s="57">
        <f>+Q11-(Q12+Q13+Q14)</f>
        <v>0</v>
      </c>
      <c r="R39" s="57">
        <f t="shared" si="2"/>
        <v>0</v>
      </c>
      <c r="S39" s="57">
        <f t="shared" si="2"/>
        <v>0</v>
      </c>
      <c r="T39" s="57">
        <f t="shared" si="2"/>
        <v>0</v>
      </c>
      <c r="U39" s="57">
        <f t="shared" si="2"/>
        <v>0</v>
      </c>
      <c r="V39" s="57">
        <f t="shared" si="2"/>
        <v>0</v>
      </c>
      <c r="W39" s="57">
        <f t="shared" si="2"/>
        <v>0</v>
      </c>
      <c r="X39" s="57">
        <f>+X11-(X12+X13+X14)</f>
        <v>0</v>
      </c>
      <c r="Y39" s="57">
        <f t="shared" si="2"/>
        <v>0</v>
      </c>
      <c r="Z39" s="57">
        <f t="shared" si="2"/>
        <v>0</v>
      </c>
      <c r="AA39" s="57">
        <f t="shared" si="2"/>
        <v>0</v>
      </c>
      <c r="AB39" s="57">
        <f t="shared" ref="AB39:AK39" si="3">+AB11-(AB12+AB13+AB14)</f>
        <v>0</v>
      </c>
      <c r="AC39" s="57">
        <f t="shared" si="3"/>
        <v>0</v>
      </c>
      <c r="AD39" s="57">
        <f t="shared" si="3"/>
        <v>0</v>
      </c>
      <c r="AE39" s="57">
        <f t="shared" si="3"/>
        <v>0</v>
      </c>
      <c r="AF39" s="57">
        <f t="shared" si="3"/>
        <v>0</v>
      </c>
      <c r="AG39" s="57">
        <f t="shared" si="3"/>
        <v>0</v>
      </c>
      <c r="AH39" s="57">
        <f t="shared" si="3"/>
        <v>0</v>
      </c>
      <c r="AI39" s="57">
        <f t="shared" si="3"/>
        <v>0</v>
      </c>
      <c r="AJ39" s="57">
        <f t="shared" si="3"/>
        <v>0</v>
      </c>
      <c r="AK39" s="57">
        <f t="shared" si="3"/>
        <v>0</v>
      </c>
      <c r="AL39" s="57"/>
      <c r="AM39" s="57"/>
      <c r="AN39" s="57"/>
      <c r="AO39" s="57"/>
      <c r="AP39" s="57"/>
      <c r="AQ39" s="57"/>
      <c r="AR39" s="57"/>
      <c r="AS39" s="57"/>
      <c r="AT39" s="57"/>
      <c r="AU39" s="57"/>
      <c r="AV39" s="57"/>
      <c r="AW39" s="57"/>
      <c r="AX39" s="57"/>
    </row>
    <row r="40" spans="2:51" s="56" customFormat="1" x14ac:dyDescent="0.3">
      <c r="D40" s="57">
        <f t="shared" ref="D40:AA40" si="4">+D18-(D19+D20)</f>
        <v>0</v>
      </c>
      <c r="E40" s="57">
        <f t="shared" si="4"/>
        <v>0</v>
      </c>
      <c r="F40" s="57">
        <f t="shared" si="4"/>
        <v>0</v>
      </c>
      <c r="G40" s="57">
        <f t="shared" si="4"/>
        <v>0</v>
      </c>
      <c r="H40" s="57">
        <f t="shared" si="4"/>
        <v>0</v>
      </c>
      <c r="I40" s="57">
        <f t="shared" si="4"/>
        <v>0</v>
      </c>
      <c r="J40" s="57">
        <f t="shared" si="4"/>
        <v>0</v>
      </c>
      <c r="K40" s="57">
        <f t="shared" si="4"/>
        <v>0</v>
      </c>
      <c r="L40" s="57">
        <f t="shared" si="4"/>
        <v>0</v>
      </c>
      <c r="M40" s="57">
        <f t="shared" si="4"/>
        <v>0</v>
      </c>
      <c r="N40" s="57">
        <f t="shared" si="4"/>
        <v>0</v>
      </c>
      <c r="O40" s="57">
        <f t="shared" si="4"/>
        <v>0</v>
      </c>
      <c r="P40" s="57">
        <f t="shared" si="4"/>
        <v>0</v>
      </c>
      <c r="Q40" s="57">
        <f t="shared" si="4"/>
        <v>0</v>
      </c>
      <c r="R40" s="57">
        <f t="shared" si="4"/>
        <v>0</v>
      </c>
      <c r="S40" s="57">
        <f t="shared" si="4"/>
        <v>0</v>
      </c>
      <c r="T40" s="57">
        <f t="shared" si="4"/>
        <v>0</v>
      </c>
      <c r="U40" s="57">
        <f t="shared" si="4"/>
        <v>0</v>
      </c>
      <c r="V40" s="57">
        <f t="shared" si="4"/>
        <v>0</v>
      </c>
      <c r="W40" s="57">
        <f t="shared" si="4"/>
        <v>0</v>
      </c>
      <c r="X40" s="57">
        <f t="shared" si="4"/>
        <v>0</v>
      </c>
      <c r="Y40" s="57">
        <f t="shared" si="4"/>
        <v>0</v>
      </c>
      <c r="Z40" s="57">
        <f t="shared" si="4"/>
        <v>0</v>
      </c>
      <c r="AA40" s="57">
        <f t="shared" si="4"/>
        <v>0</v>
      </c>
      <c r="AB40" s="57">
        <f t="shared" ref="AB40:AK40" si="5">+AB18-(AB19+AB20)</f>
        <v>0</v>
      </c>
      <c r="AC40" s="57">
        <f t="shared" si="5"/>
        <v>0</v>
      </c>
      <c r="AD40" s="57">
        <f t="shared" si="5"/>
        <v>0</v>
      </c>
      <c r="AE40" s="57">
        <f t="shared" si="5"/>
        <v>0</v>
      </c>
      <c r="AF40" s="57">
        <f t="shared" si="5"/>
        <v>0</v>
      </c>
      <c r="AG40" s="57">
        <f t="shared" si="5"/>
        <v>0</v>
      </c>
      <c r="AH40" s="57">
        <f t="shared" si="5"/>
        <v>0</v>
      </c>
      <c r="AI40" s="57">
        <f t="shared" si="5"/>
        <v>0</v>
      </c>
      <c r="AJ40" s="57">
        <f t="shared" si="5"/>
        <v>0</v>
      </c>
      <c r="AK40" s="57">
        <f t="shared" si="5"/>
        <v>0</v>
      </c>
      <c r="AL40" s="57"/>
      <c r="AM40" s="57"/>
      <c r="AN40" s="57"/>
      <c r="AO40" s="57"/>
      <c r="AP40" s="57"/>
      <c r="AQ40" s="57"/>
      <c r="AR40" s="57"/>
      <c r="AS40" s="57"/>
      <c r="AT40" s="57"/>
      <c r="AU40" s="57"/>
      <c r="AV40" s="57"/>
      <c r="AW40" s="57"/>
      <c r="AX40" s="57"/>
    </row>
    <row r="41" spans="2:51" s="56" customFormat="1" x14ac:dyDescent="0.3">
      <c r="D41" s="57">
        <f>+(D11-(D18+D23))</f>
        <v>-1.1641532182693481E-10</v>
      </c>
      <c r="E41" s="57">
        <f t="shared" ref="E41:AA41" si="6">+(E11-(E18+E23))</f>
        <v>-1.1641532182693481E-10</v>
      </c>
      <c r="F41" s="57">
        <f t="shared" si="6"/>
        <v>0</v>
      </c>
      <c r="G41" s="58">
        <f>+(G11-(G18+G23))</f>
        <v>0</v>
      </c>
      <c r="H41" s="57">
        <f t="shared" si="6"/>
        <v>0</v>
      </c>
      <c r="I41" s="57">
        <f t="shared" si="6"/>
        <v>0</v>
      </c>
      <c r="J41" s="57">
        <f t="shared" si="6"/>
        <v>0</v>
      </c>
      <c r="K41" s="57">
        <f t="shared" si="6"/>
        <v>0</v>
      </c>
      <c r="L41" s="57">
        <f t="shared" si="6"/>
        <v>1.1641532182693481E-10</v>
      </c>
      <c r="M41" s="57">
        <f t="shared" si="6"/>
        <v>0</v>
      </c>
      <c r="N41" s="57">
        <f t="shared" si="6"/>
        <v>-1.1641532182693481E-10</v>
      </c>
      <c r="O41" s="57">
        <f t="shared" si="6"/>
        <v>-1.1641532182693481E-10</v>
      </c>
      <c r="P41" s="57">
        <f t="shared" si="6"/>
        <v>-1.1641532182693481E-10</v>
      </c>
      <c r="Q41" s="57">
        <f t="shared" si="6"/>
        <v>1.1641532182693481E-10</v>
      </c>
      <c r="R41" s="57">
        <f t="shared" si="6"/>
        <v>0</v>
      </c>
      <c r="S41" s="57">
        <f t="shared" si="6"/>
        <v>0</v>
      </c>
      <c r="T41" s="57">
        <f t="shared" si="6"/>
        <v>1.1641532182693481E-10</v>
      </c>
      <c r="U41" s="57">
        <f t="shared" si="6"/>
        <v>-1.1641532182693481E-10</v>
      </c>
      <c r="V41" s="57">
        <f t="shared" si="6"/>
        <v>-1.1641532182693481E-10</v>
      </c>
      <c r="W41" s="57">
        <f t="shared" si="6"/>
        <v>0</v>
      </c>
      <c r="X41" s="57">
        <f t="shared" si="6"/>
        <v>0</v>
      </c>
      <c r="Y41" s="57">
        <f t="shared" si="6"/>
        <v>0</v>
      </c>
      <c r="Z41" s="57">
        <f t="shared" si="6"/>
        <v>0</v>
      </c>
      <c r="AA41" s="57">
        <f t="shared" si="6"/>
        <v>0</v>
      </c>
      <c r="AB41" s="57">
        <f t="shared" ref="AB41:AK41" si="7">+(AB11-(AB18+AB23))</f>
        <v>0</v>
      </c>
      <c r="AC41" s="57">
        <f t="shared" si="7"/>
        <v>1.1641532182693481E-10</v>
      </c>
      <c r="AD41" s="57">
        <f t="shared" si="7"/>
        <v>-1.1641532182693481E-10</v>
      </c>
      <c r="AE41" s="57">
        <f t="shared" si="7"/>
        <v>0</v>
      </c>
      <c r="AF41" s="57">
        <f t="shared" si="7"/>
        <v>0</v>
      </c>
      <c r="AG41" s="57">
        <f t="shared" si="7"/>
        <v>0</v>
      </c>
      <c r="AH41" s="57">
        <f t="shared" si="7"/>
        <v>0</v>
      </c>
      <c r="AI41" s="57">
        <f t="shared" si="7"/>
        <v>1.1641532182693481E-10</v>
      </c>
      <c r="AJ41" s="57">
        <f t="shared" si="7"/>
        <v>0</v>
      </c>
      <c r="AK41" s="57">
        <f t="shared" si="7"/>
        <v>0</v>
      </c>
      <c r="AL41" s="57"/>
      <c r="AM41" s="57"/>
      <c r="AN41" s="57"/>
      <c r="AO41" s="57"/>
      <c r="AP41" s="57"/>
      <c r="AQ41" s="57"/>
      <c r="AR41" s="57"/>
      <c r="AS41" s="57"/>
      <c r="AT41" s="57"/>
      <c r="AU41" s="57"/>
      <c r="AV41" s="57"/>
      <c r="AW41" s="57"/>
      <c r="AX41" s="57"/>
    </row>
    <row r="42" spans="2:51" s="56" customFormat="1" x14ac:dyDescent="0.3">
      <c r="D42" s="57">
        <f t="shared" ref="D42:AA42" si="8">(D23+D18)-D11</f>
        <v>0</v>
      </c>
      <c r="E42" s="57">
        <f t="shared" si="8"/>
        <v>0</v>
      </c>
      <c r="F42" s="57">
        <f t="shared" si="8"/>
        <v>0</v>
      </c>
      <c r="G42" s="57">
        <f t="shared" si="8"/>
        <v>0</v>
      </c>
      <c r="H42" s="57">
        <f t="shared" si="8"/>
        <v>0</v>
      </c>
      <c r="I42" s="57">
        <f t="shared" si="8"/>
        <v>0</v>
      </c>
      <c r="J42" s="57">
        <f t="shared" si="8"/>
        <v>0</v>
      </c>
      <c r="K42" s="57">
        <f t="shared" si="8"/>
        <v>0</v>
      </c>
      <c r="L42" s="57">
        <f t="shared" si="8"/>
        <v>0</v>
      </c>
      <c r="M42" s="57">
        <f t="shared" si="8"/>
        <v>0</v>
      </c>
      <c r="N42" s="57">
        <f t="shared" si="8"/>
        <v>0</v>
      </c>
      <c r="O42" s="57">
        <f t="shared" si="8"/>
        <v>0</v>
      </c>
      <c r="P42" s="57">
        <f t="shared" si="8"/>
        <v>0</v>
      </c>
      <c r="Q42" s="57">
        <f t="shared" si="8"/>
        <v>0</v>
      </c>
      <c r="R42" s="57">
        <f t="shared" si="8"/>
        <v>0</v>
      </c>
      <c r="S42" s="57">
        <f t="shared" si="8"/>
        <v>0</v>
      </c>
      <c r="T42" s="57">
        <f t="shared" si="8"/>
        <v>0</v>
      </c>
      <c r="U42" s="57">
        <f t="shared" si="8"/>
        <v>0</v>
      </c>
      <c r="V42" s="57">
        <f t="shared" si="8"/>
        <v>0</v>
      </c>
      <c r="W42" s="57">
        <f t="shared" si="8"/>
        <v>0</v>
      </c>
      <c r="X42" s="57">
        <f t="shared" si="8"/>
        <v>0</v>
      </c>
      <c r="Y42" s="57">
        <f t="shared" si="8"/>
        <v>0</v>
      </c>
      <c r="Z42" s="57">
        <f t="shared" si="8"/>
        <v>0</v>
      </c>
      <c r="AA42" s="57">
        <f t="shared" si="8"/>
        <v>0</v>
      </c>
      <c r="AB42" s="57">
        <f t="shared" ref="AB42:AK42" si="9">(AB23+AB18)-AB11</f>
        <v>0</v>
      </c>
      <c r="AC42" s="57">
        <f t="shared" si="9"/>
        <v>0</v>
      </c>
      <c r="AD42" s="57">
        <f t="shared" si="9"/>
        <v>0</v>
      </c>
      <c r="AE42" s="57">
        <f t="shared" si="9"/>
        <v>0</v>
      </c>
      <c r="AF42" s="57">
        <f t="shared" si="9"/>
        <v>0</v>
      </c>
      <c r="AG42" s="57">
        <f t="shared" si="9"/>
        <v>0</v>
      </c>
      <c r="AH42" s="57">
        <f t="shared" si="9"/>
        <v>0</v>
      </c>
      <c r="AI42" s="57">
        <f t="shared" si="9"/>
        <v>0</v>
      </c>
      <c r="AJ42" s="57">
        <f t="shared" si="9"/>
        <v>0</v>
      </c>
      <c r="AK42" s="57">
        <f t="shared" si="9"/>
        <v>0</v>
      </c>
      <c r="AL42" s="57"/>
      <c r="AM42" s="57"/>
      <c r="AN42" s="57"/>
      <c r="AO42" s="57"/>
      <c r="AP42" s="57"/>
      <c r="AQ42" s="57"/>
      <c r="AR42" s="57"/>
      <c r="AS42" s="57"/>
      <c r="AT42" s="57"/>
      <c r="AU42" s="57"/>
      <c r="AV42" s="57"/>
      <c r="AW42" s="57"/>
      <c r="AX42" s="57"/>
    </row>
    <row r="43" spans="2:51" s="56" customFormat="1" x14ac:dyDescent="0.3">
      <c r="B43" s="59"/>
      <c r="C43" s="60"/>
      <c r="D43" s="60"/>
      <c r="E43" s="60"/>
      <c r="F43" s="60"/>
      <c r="G43" s="60"/>
      <c r="H43" s="60"/>
      <c r="I43" s="60"/>
      <c r="J43" s="60"/>
      <c r="K43" s="60"/>
      <c r="L43" s="60"/>
      <c r="M43" s="60"/>
      <c r="N43" s="60"/>
      <c r="O43" s="60"/>
      <c r="P43" s="61"/>
      <c r="Q43" s="61"/>
      <c r="R43" s="61"/>
      <c r="S43" s="61"/>
      <c r="T43" s="61"/>
      <c r="U43" s="61"/>
      <c r="V43" s="61"/>
      <c r="W43" s="61"/>
      <c r="X43" s="61"/>
      <c r="Y43" s="61"/>
      <c r="Z43" s="61"/>
      <c r="AA43" s="61"/>
      <c r="AB43" s="60"/>
      <c r="AC43" s="60"/>
      <c r="AD43" s="60"/>
      <c r="AE43" s="60"/>
      <c r="AF43" s="60"/>
      <c r="AG43" s="60"/>
      <c r="AH43" s="60"/>
      <c r="AI43" s="60"/>
      <c r="AJ43" s="60"/>
      <c r="AK43" s="60"/>
      <c r="AL43" s="60"/>
      <c r="AM43" s="60"/>
    </row>
    <row r="58" spans="4:50" x14ac:dyDescent="0.3">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row>
    <row r="59" spans="4:50" x14ac:dyDescent="0.3">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row>
    <row r="60" spans="4:50" x14ac:dyDescent="0.3">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4:50" x14ac:dyDescent="0.3">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row>
    <row r="62" spans="4:50" x14ac:dyDescent="0.3">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row>
    <row r="63" spans="4:50" x14ac:dyDescent="0.3">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row>
    <row r="64" spans="4:50" x14ac:dyDescent="0.3">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row>
    <row r="65" spans="4:50" x14ac:dyDescent="0.3">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row>
    <row r="66" spans="4:50" x14ac:dyDescent="0.3">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row>
    <row r="67" spans="4:50" x14ac:dyDescent="0.3">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row>
  </sheetData>
  <mergeCells count="12">
    <mergeCell ref="D3:K3"/>
    <mergeCell ref="D4:K4"/>
    <mergeCell ref="D5:K5"/>
    <mergeCell ref="D6:K6"/>
    <mergeCell ref="D7:E7"/>
    <mergeCell ref="B37:N37"/>
    <mergeCell ref="AZ9:BK9"/>
    <mergeCell ref="AN9:AY9"/>
    <mergeCell ref="B30:Y30"/>
    <mergeCell ref="P9:AA9"/>
    <mergeCell ref="AB9:AM9"/>
    <mergeCell ref="D9:O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BH41"/>
  <sheetViews>
    <sheetView showGridLines="0" zoomScale="90" zoomScaleNormal="90" workbookViewId="0">
      <pane xSplit="3" ySplit="10" topLeftCell="D11" activePane="bottomRight" state="frozen"/>
      <selection pane="topRight" activeCell="D1" sqref="D1"/>
      <selection pane="bottomLeft" activeCell="A11" sqref="A11"/>
      <selection pane="bottomRight" activeCell="D7" sqref="D7:E7"/>
    </sheetView>
  </sheetViews>
  <sheetFormatPr baseColWidth="10" defaultRowHeight="14.4" x14ac:dyDescent="0.3"/>
  <cols>
    <col min="1" max="1" width="2.109375" customWidth="1"/>
    <col min="2" max="2" width="5.109375" customWidth="1"/>
    <col min="3" max="3" width="24.6640625" customWidth="1"/>
    <col min="4" max="9" width="13" customWidth="1"/>
    <col min="10" max="34" width="13.88671875" customWidth="1"/>
    <col min="35" max="38" width="13.44140625" customWidth="1"/>
    <col min="39" max="39" width="13.6640625" customWidth="1"/>
    <col min="40" max="40" width="13.33203125" bestFit="1" customWidth="1"/>
    <col min="41" max="50" width="13.33203125" customWidth="1"/>
    <col min="51" max="51" width="13.88671875" customWidth="1"/>
    <col min="52" max="58" width="13" customWidth="1"/>
    <col min="59" max="59" width="15.33203125" customWidth="1"/>
    <col min="60" max="60" width="16.88671875" customWidth="1"/>
    <col min="61" max="61" width="15.33203125" customWidth="1"/>
    <col min="62" max="62" width="18.88671875" bestFit="1" customWidth="1"/>
  </cols>
  <sheetData>
    <row r="1" spans="2:60" ht="4.5" customHeight="1" x14ac:dyDescent="0.3"/>
    <row r="3" spans="2:60" ht="18" x14ac:dyDescent="0.3">
      <c r="B3" s="6"/>
      <c r="C3" s="6"/>
      <c r="D3" s="108" t="s">
        <v>16</v>
      </c>
      <c r="E3" s="108"/>
      <c r="F3" s="108"/>
      <c r="G3" s="108"/>
      <c r="H3" s="108"/>
      <c r="I3" s="108"/>
      <c r="J3" s="108"/>
      <c r="K3" s="108"/>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2"/>
    </row>
    <row r="4" spans="2:60" ht="15.6" x14ac:dyDescent="0.3">
      <c r="B4" s="7"/>
      <c r="C4" s="7"/>
      <c r="D4" s="109" t="s">
        <v>34</v>
      </c>
      <c r="E4" s="109"/>
      <c r="F4" s="109"/>
      <c r="G4" s="109"/>
      <c r="H4" s="109"/>
      <c r="I4" s="109"/>
      <c r="J4" s="109"/>
      <c r="K4" s="109"/>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13"/>
    </row>
    <row r="5" spans="2:60" x14ac:dyDescent="0.3">
      <c r="B5" s="8"/>
      <c r="C5" s="8"/>
      <c r="D5" s="109" t="s">
        <v>83</v>
      </c>
      <c r="E5" s="109"/>
      <c r="F5" s="109"/>
      <c r="G5" s="109"/>
      <c r="H5" s="109"/>
      <c r="I5" s="109"/>
      <c r="J5" s="109"/>
      <c r="K5" s="109"/>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3"/>
    </row>
    <row r="6" spans="2:60" x14ac:dyDescent="0.3">
      <c r="D6" s="110" t="s">
        <v>35</v>
      </c>
      <c r="E6" s="110"/>
      <c r="F6" s="110"/>
      <c r="G6" s="110"/>
      <c r="H6" s="110"/>
      <c r="I6" s="110"/>
      <c r="J6" s="110"/>
      <c r="K6" s="110"/>
    </row>
    <row r="7" spans="2:60" x14ac:dyDescent="0.3">
      <c r="D7" s="111" t="s">
        <v>19</v>
      </c>
      <c r="E7" s="111"/>
      <c r="F7" s="14"/>
      <c r="G7" s="14"/>
      <c r="H7" s="14"/>
      <c r="I7" s="14"/>
      <c r="J7" s="14"/>
      <c r="K7" s="14"/>
    </row>
    <row r="9" spans="2:60" x14ac:dyDescent="0.3">
      <c r="B9" s="1"/>
      <c r="C9" s="1"/>
      <c r="D9" s="107" t="s">
        <v>13</v>
      </c>
      <c r="E9" s="107"/>
      <c r="F9" s="107"/>
      <c r="G9" s="107"/>
      <c r="H9" s="107"/>
      <c r="I9" s="107"/>
      <c r="J9" s="107"/>
      <c r="K9" s="107"/>
      <c r="L9" s="107"/>
      <c r="M9" s="107"/>
      <c r="N9" s="107"/>
      <c r="O9" s="107"/>
      <c r="P9" s="107" t="s">
        <v>14</v>
      </c>
      <c r="Q9" s="107"/>
      <c r="R9" s="107"/>
      <c r="S9" s="107"/>
      <c r="T9" s="107"/>
      <c r="U9" s="107"/>
      <c r="V9" s="107"/>
      <c r="W9" s="107"/>
      <c r="X9" s="107"/>
      <c r="Y9" s="107"/>
      <c r="Z9" s="107"/>
      <c r="AA9" s="107"/>
      <c r="AB9" s="104" t="s">
        <v>15</v>
      </c>
      <c r="AC9" s="105"/>
      <c r="AD9" s="105"/>
      <c r="AE9" s="105"/>
      <c r="AF9" s="105"/>
      <c r="AG9" s="105"/>
      <c r="AH9" s="105"/>
      <c r="AI9" s="105"/>
      <c r="AJ9" s="105"/>
      <c r="AK9" s="105"/>
      <c r="AL9" s="105"/>
      <c r="AM9" s="106"/>
      <c r="AN9" s="104" t="s">
        <v>69</v>
      </c>
      <c r="AO9" s="105"/>
      <c r="AP9" s="105"/>
      <c r="AQ9" s="105"/>
      <c r="AR9" s="105"/>
      <c r="AS9" s="105"/>
      <c r="AT9" s="105"/>
      <c r="AU9" s="105"/>
      <c r="AV9" s="105"/>
      <c r="AW9" s="105"/>
      <c r="AX9" s="105"/>
      <c r="AY9" s="106"/>
    </row>
    <row r="10" spans="2:60" ht="16.2" x14ac:dyDescent="0.3">
      <c r="B10" s="32"/>
      <c r="C10" s="32"/>
      <c r="D10" s="34" t="s">
        <v>10</v>
      </c>
      <c r="E10" s="34" t="s">
        <v>0</v>
      </c>
      <c r="F10" s="34" t="s">
        <v>7</v>
      </c>
      <c r="G10" s="34" t="s">
        <v>8</v>
      </c>
      <c r="H10" s="34" t="s">
        <v>9</v>
      </c>
      <c r="I10" s="34" t="s">
        <v>11</v>
      </c>
      <c r="J10" s="34" t="s">
        <v>1</v>
      </c>
      <c r="K10" s="34" t="s">
        <v>12</v>
      </c>
      <c r="L10" s="34" t="s">
        <v>2</v>
      </c>
      <c r="M10" s="34" t="s">
        <v>3</v>
      </c>
      <c r="N10" s="34" t="s">
        <v>4</v>
      </c>
      <c r="O10" s="34" t="s">
        <v>5</v>
      </c>
      <c r="P10" s="34" t="s">
        <v>10</v>
      </c>
      <c r="Q10" s="34" t="s">
        <v>0</v>
      </c>
      <c r="R10" s="34" t="s">
        <v>7</v>
      </c>
      <c r="S10" s="34" t="s">
        <v>8</v>
      </c>
      <c r="T10" s="34" t="s">
        <v>9</v>
      </c>
      <c r="U10" s="34" t="s">
        <v>11</v>
      </c>
      <c r="V10" s="34" t="s">
        <v>1</v>
      </c>
      <c r="W10" s="34" t="s">
        <v>12</v>
      </c>
      <c r="X10" s="34" t="s">
        <v>2</v>
      </c>
      <c r="Y10" s="34" t="s">
        <v>3</v>
      </c>
      <c r="Z10" s="34" t="s">
        <v>4</v>
      </c>
      <c r="AA10" s="34" t="s">
        <v>5</v>
      </c>
      <c r="AB10" s="33" t="s">
        <v>10</v>
      </c>
      <c r="AC10" s="36" t="s">
        <v>0</v>
      </c>
      <c r="AD10" s="64" t="s">
        <v>7</v>
      </c>
      <c r="AE10" s="65" t="s">
        <v>8</v>
      </c>
      <c r="AF10" s="66" t="s">
        <v>9</v>
      </c>
      <c r="AG10" s="67" t="s">
        <v>55</v>
      </c>
      <c r="AH10" s="68" t="s">
        <v>1</v>
      </c>
      <c r="AI10" s="62" t="s">
        <v>12</v>
      </c>
      <c r="AJ10" s="74" t="s">
        <v>2</v>
      </c>
      <c r="AK10" s="89" t="s">
        <v>3</v>
      </c>
      <c r="AL10" s="91" t="s">
        <v>4</v>
      </c>
      <c r="AM10" s="69" t="s">
        <v>76</v>
      </c>
      <c r="AN10" s="92" t="s">
        <v>10</v>
      </c>
      <c r="AO10" s="92" t="s">
        <v>0</v>
      </c>
      <c r="AP10" s="92" t="s">
        <v>7</v>
      </c>
      <c r="AQ10" s="92" t="s">
        <v>8</v>
      </c>
      <c r="AR10" s="92" t="s">
        <v>9</v>
      </c>
      <c r="AS10" s="92" t="s">
        <v>55</v>
      </c>
      <c r="AT10" s="94" t="s">
        <v>80</v>
      </c>
      <c r="AU10" s="92" t="s">
        <v>12</v>
      </c>
      <c r="AV10" s="92" t="s">
        <v>2</v>
      </c>
      <c r="AW10" s="92" t="s">
        <v>3</v>
      </c>
      <c r="AX10" s="92" t="s">
        <v>4</v>
      </c>
      <c r="AY10" s="92" t="s">
        <v>87</v>
      </c>
    </row>
    <row r="11" spans="2:60" x14ac:dyDescent="0.3">
      <c r="B11" s="15">
        <v>1</v>
      </c>
      <c r="C11" s="16" t="s">
        <v>21</v>
      </c>
      <c r="D11" s="30"/>
      <c r="E11" s="30"/>
      <c r="F11" s="30"/>
      <c r="G11" s="30">
        <v>75694.617240000007</v>
      </c>
      <c r="H11" s="30">
        <v>79723.219169999997</v>
      </c>
      <c r="I11" s="30">
        <v>79806.080910000004</v>
      </c>
      <c r="J11" s="30">
        <v>95610.099170000001</v>
      </c>
      <c r="K11" s="30">
        <v>95714.932620000007</v>
      </c>
      <c r="L11" s="30">
        <v>98472.872399999993</v>
      </c>
      <c r="M11" s="30">
        <v>103986.91131000001</v>
      </c>
      <c r="N11" s="30">
        <v>104012.07256999999</v>
      </c>
      <c r="O11" s="30">
        <v>106938.87583</v>
      </c>
      <c r="P11" s="31">
        <v>112459.85208000001</v>
      </c>
      <c r="Q11" s="31">
        <v>115579.22175</v>
      </c>
      <c r="R11" s="31">
        <v>118634.32746</v>
      </c>
      <c r="S11" s="31">
        <v>121572.76845</v>
      </c>
      <c r="T11" s="31">
        <v>124656.71650000001</v>
      </c>
      <c r="U11" s="31">
        <v>127632.78541</v>
      </c>
      <c r="V11" s="31">
        <v>130736.32670999999</v>
      </c>
      <c r="W11" s="31">
        <v>134053.24718000001</v>
      </c>
      <c r="X11" s="31">
        <v>137066.65774</v>
      </c>
      <c r="Y11" s="31">
        <v>140181.90850999998</v>
      </c>
      <c r="Z11" s="31">
        <v>143294.89079</v>
      </c>
      <c r="AA11" s="31">
        <v>146388.50107</v>
      </c>
      <c r="AB11" s="31">
        <v>149429.12607</v>
      </c>
      <c r="AC11" s="31">
        <v>152465.85595000003</v>
      </c>
      <c r="AD11" s="31">
        <v>155335.75805</v>
      </c>
      <c r="AE11" s="31">
        <v>158447.57449</v>
      </c>
      <c r="AF11" s="31">
        <v>161690.83991000004</v>
      </c>
      <c r="AG11" s="31">
        <v>164902.41965000003</v>
      </c>
      <c r="AH11" s="31">
        <v>168181.78159999999</v>
      </c>
      <c r="AI11" s="31">
        <v>201850.21295000002</v>
      </c>
      <c r="AJ11" s="31">
        <v>205372.62917</v>
      </c>
      <c r="AK11" s="31">
        <v>181978.45221000002</v>
      </c>
      <c r="AL11" s="31">
        <v>214610.26259999999</v>
      </c>
      <c r="AM11" s="31">
        <v>214901.16497000001</v>
      </c>
      <c r="AN11" s="31">
        <v>214676.34898000001</v>
      </c>
      <c r="AO11" s="95">
        <v>217249.18317</v>
      </c>
      <c r="AP11" s="95">
        <v>259827.38329999999</v>
      </c>
      <c r="AQ11" s="95">
        <v>264086.85930000001</v>
      </c>
      <c r="AR11" s="95">
        <v>266633.96498000005</v>
      </c>
      <c r="AS11" s="95">
        <v>269043.05189</v>
      </c>
      <c r="AT11" s="95">
        <v>272137.85358</v>
      </c>
      <c r="AU11" s="95">
        <v>274908.2855</v>
      </c>
      <c r="AV11" s="95">
        <v>278572.85558999999</v>
      </c>
      <c r="AW11" s="95">
        <v>282202.52895000001</v>
      </c>
      <c r="AX11" s="95">
        <v>286524.95299999998</v>
      </c>
      <c r="AY11" s="95">
        <v>289778.85935000004</v>
      </c>
      <c r="AZ11" s="80"/>
      <c r="BA11" s="80"/>
    </row>
    <row r="12" spans="2:60" x14ac:dyDescent="0.3">
      <c r="B12" s="15" t="s">
        <v>22</v>
      </c>
      <c r="C12" s="35" t="s">
        <v>23</v>
      </c>
      <c r="D12" s="19"/>
      <c r="E12" s="19"/>
      <c r="F12" s="19"/>
      <c r="G12" s="19">
        <v>15007.142810000001</v>
      </c>
      <c r="H12" s="19">
        <v>18891.521699999998</v>
      </c>
      <c r="I12" s="19">
        <v>18220.143780000002</v>
      </c>
      <c r="J12" s="19">
        <v>33928.404399999999</v>
      </c>
      <c r="K12" s="19">
        <v>29727.727039999998</v>
      </c>
      <c r="L12" s="19">
        <v>42469.57993</v>
      </c>
      <c r="M12" s="19">
        <v>80368.216260000001</v>
      </c>
      <c r="N12" s="19">
        <v>69824.786630000002</v>
      </c>
      <c r="O12" s="19">
        <v>72529.60441</v>
      </c>
      <c r="P12" s="20">
        <v>77945.369500000001</v>
      </c>
      <c r="Q12" s="20">
        <v>66081.821079999994</v>
      </c>
      <c r="R12" s="20">
        <v>58407.429229999994</v>
      </c>
      <c r="S12" s="20">
        <v>40890.248450000006</v>
      </c>
      <c r="T12" s="20">
        <v>43824.354490000005</v>
      </c>
      <c r="U12" s="20">
        <v>26324.40739</v>
      </c>
      <c r="V12" s="20">
        <v>54347.630429999997</v>
      </c>
      <c r="W12" s="20">
        <v>72674.33597</v>
      </c>
      <c r="X12" s="20">
        <v>66537.491280000002</v>
      </c>
      <c r="Y12" s="20">
        <v>71383.12337999999</v>
      </c>
      <c r="Z12" s="20">
        <v>74430.771919999999</v>
      </c>
      <c r="AA12" s="20">
        <v>77467.321530000001</v>
      </c>
      <c r="AB12" s="20">
        <v>80585.337430000014</v>
      </c>
      <c r="AC12" s="20">
        <v>83508.125180000003</v>
      </c>
      <c r="AD12" s="63">
        <v>41582.043619999997</v>
      </c>
      <c r="AE12" s="63">
        <v>26552.664399999998</v>
      </c>
      <c r="AF12" s="63">
        <v>15962.509470000001</v>
      </c>
      <c r="AG12" s="63">
        <v>19126.463800000001</v>
      </c>
      <c r="AH12" s="63">
        <v>22521.57501</v>
      </c>
      <c r="AI12" s="63">
        <v>55593.736490000003</v>
      </c>
      <c r="AJ12" s="63">
        <v>58440.405639999997</v>
      </c>
      <c r="AK12" s="63">
        <v>71891.692219999997</v>
      </c>
      <c r="AL12" s="63">
        <v>75204.688349999997</v>
      </c>
      <c r="AM12" s="63">
        <v>79053.09298999999</v>
      </c>
      <c r="AN12" s="63">
        <v>63363.549119999996</v>
      </c>
      <c r="AO12" s="96">
        <v>67377.901159999994</v>
      </c>
      <c r="AP12" s="96">
        <v>70706.900320000001</v>
      </c>
      <c r="AQ12" s="96">
        <v>75562.349060000008</v>
      </c>
      <c r="AR12" s="96">
        <v>78854.812040000004</v>
      </c>
      <c r="AS12" s="96">
        <v>78617.310539999991</v>
      </c>
      <c r="AT12" s="96">
        <v>84053.024780000007</v>
      </c>
      <c r="AU12" s="96">
        <v>88033.612439999997</v>
      </c>
      <c r="AV12" s="96">
        <v>68302.254939999999</v>
      </c>
      <c r="AW12" s="96">
        <v>72553.321620000002</v>
      </c>
      <c r="AX12" s="96">
        <v>80284.073940000002</v>
      </c>
      <c r="AY12" s="96">
        <v>87023.170290000009</v>
      </c>
    </row>
    <row r="13" spans="2:60" x14ac:dyDescent="0.3">
      <c r="B13" s="15" t="s">
        <v>24</v>
      </c>
      <c r="C13" s="35" t="s">
        <v>25</v>
      </c>
      <c r="D13" s="19"/>
      <c r="E13" s="19"/>
      <c r="F13" s="19"/>
      <c r="G13" s="19">
        <v>60120.081130000006</v>
      </c>
      <c r="H13" s="19">
        <v>60203.481189999999</v>
      </c>
      <c r="I13" s="19">
        <v>60286.165590000004</v>
      </c>
      <c r="J13" s="19">
        <v>60374.132969999999</v>
      </c>
      <c r="K13" s="19">
        <v>64669.994810000004</v>
      </c>
      <c r="L13" s="19">
        <v>54686.729319999999</v>
      </c>
      <c r="M13" s="19">
        <v>12020.46</v>
      </c>
      <c r="N13" s="19">
        <v>22060.127519999998</v>
      </c>
      <c r="O13" s="19">
        <v>22085.004649999999</v>
      </c>
      <c r="P13" s="20">
        <v>22128.729030000002</v>
      </c>
      <c r="Q13" s="20">
        <v>32128.729030000002</v>
      </c>
      <c r="R13" s="20">
        <v>42673.163939999999</v>
      </c>
      <c r="S13" s="20">
        <v>62752.24353</v>
      </c>
      <c r="T13" s="20">
        <v>62850.921820000003</v>
      </c>
      <c r="U13" s="20">
        <v>82907.101730000009</v>
      </c>
      <c r="V13" s="20">
        <v>57993.172549999996</v>
      </c>
      <c r="W13" s="20">
        <v>42927.980510000001</v>
      </c>
      <c r="X13" s="20">
        <v>43404.651389999999</v>
      </c>
      <c r="Y13" s="20">
        <v>42904.651389999999</v>
      </c>
      <c r="Z13" s="20">
        <v>42904.651389999999</v>
      </c>
      <c r="AA13" s="20">
        <v>42904.651389999999</v>
      </c>
      <c r="AB13" s="20">
        <v>42904.651389999999</v>
      </c>
      <c r="AC13" s="20">
        <v>42904.651389999999</v>
      </c>
      <c r="AD13" s="63">
        <v>87709.604650000008</v>
      </c>
      <c r="AE13" s="63">
        <v>105754.65026000001</v>
      </c>
      <c r="AF13" s="63">
        <v>119382.06061</v>
      </c>
      <c r="AG13" s="63">
        <v>119507.52868</v>
      </c>
      <c r="AH13" s="63">
        <v>119311.41996</v>
      </c>
      <c r="AI13" s="63">
        <v>119216.0865</v>
      </c>
      <c r="AJ13" s="63">
        <v>119202.19898</v>
      </c>
      <c r="AK13" s="63">
        <v>109531.1992</v>
      </c>
      <c r="AL13" s="63">
        <v>109653.27772</v>
      </c>
      <c r="AM13" s="63">
        <v>109779.94339</v>
      </c>
      <c r="AN13" s="63">
        <v>129732.12118999999</v>
      </c>
      <c r="AO13" s="96">
        <v>129554.45437000001</v>
      </c>
      <c r="AP13" s="96">
        <v>169510.80224000002</v>
      </c>
      <c r="AQ13" s="96">
        <v>169455.59641999999</v>
      </c>
      <c r="AR13" s="96">
        <v>169579.19238999998</v>
      </c>
      <c r="AS13" s="96">
        <v>170149.15513999999</v>
      </c>
      <c r="AT13" s="96">
        <v>170274.48416999998</v>
      </c>
      <c r="AU13" s="96">
        <v>170132.98237000001</v>
      </c>
      <c r="AV13" s="96">
        <v>195257.85475999999</v>
      </c>
      <c r="AW13" s="96">
        <v>195380.59615</v>
      </c>
      <c r="AX13" s="96">
        <v>190465.85418999998</v>
      </c>
      <c r="AY13" s="96">
        <v>185413.58238000001</v>
      </c>
    </row>
    <row r="14" spans="2:60" x14ac:dyDescent="0.3">
      <c r="B14" s="15" t="s">
        <v>26</v>
      </c>
      <c r="C14" s="35" t="s">
        <v>27</v>
      </c>
      <c r="D14" s="19"/>
      <c r="E14" s="19"/>
      <c r="F14" s="19"/>
      <c r="G14" s="19">
        <v>567.39330000000007</v>
      </c>
      <c r="H14" s="19">
        <v>628.21627999999998</v>
      </c>
      <c r="I14" s="19">
        <v>1299.77154</v>
      </c>
      <c r="J14" s="19">
        <v>1307.5617999999999</v>
      </c>
      <c r="K14" s="19">
        <v>1317.2107699999999</v>
      </c>
      <c r="L14" s="19">
        <v>1316.56315</v>
      </c>
      <c r="M14" s="19">
        <v>11598.235050000001</v>
      </c>
      <c r="N14" s="19">
        <v>12127.15842</v>
      </c>
      <c r="O14" s="19">
        <v>12324.26677</v>
      </c>
      <c r="P14" s="20">
        <v>12385.753550000001</v>
      </c>
      <c r="Q14" s="20">
        <v>17368.67164</v>
      </c>
      <c r="R14" s="20">
        <v>17553.73429</v>
      </c>
      <c r="S14" s="20">
        <v>17930.276469999997</v>
      </c>
      <c r="T14" s="20">
        <v>17981.440190000001</v>
      </c>
      <c r="U14" s="20">
        <v>18401.276289999998</v>
      </c>
      <c r="V14" s="20">
        <v>18395.523730000001</v>
      </c>
      <c r="W14" s="20">
        <v>18450.930700000001</v>
      </c>
      <c r="X14" s="20">
        <v>27124.515070000001</v>
      </c>
      <c r="Y14" s="20">
        <v>25894.133739999997</v>
      </c>
      <c r="Z14" s="20">
        <v>25959.467479999999</v>
      </c>
      <c r="AA14" s="20">
        <v>26016.528149999998</v>
      </c>
      <c r="AB14" s="20">
        <v>25939.13725</v>
      </c>
      <c r="AC14" s="20">
        <v>26053.079379999999</v>
      </c>
      <c r="AD14" s="63">
        <v>26044.109780000003</v>
      </c>
      <c r="AE14" s="63">
        <v>26140.259829999999</v>
      </c>
      <c r="AF14" s="63">
        <v>26346.269829999997</v>
      </c>
      <c r="AG14" s="63">
        <v>26268.427170000003</v>
      </c>
      <c r="AH14" s="63">
        <v>26348.786629999999</v>
      </c>
      <c r="AI14" s="63">
        <v>27040.38996</v>
      </c>
      <c r="AJ14" s="63">
        <v>27730.024550000002</v>
      </c>
      <c r="AK14" s="63">
        <v>555.56079</v>
      </c>
      <c r="AL14" s="63">
        <v>29752.296529999996</v>
      </c>
      <c r="AM14" s="63">
        <v>26068.12859</v>
      </c>
      <c r="AN14" s="63">
        <v>21580.678670000001</v>
      </c>
      <c r="AO14" s="96">
        <v>20316.82764</v>
      </c>
      <c r="AP14" s="96">
        <v>19609.68074</v>
      </c>
      <c r="AQ14" s="96">
        <v>19068.913820000002</v>
      </c>
      <c r="AR14" s="96">
        <v>18199.96055</v>
      </c>
      <c r="AS14" s="96">
        <v>20276.586210000001</v>
      </c>
      <c r="AT14" s="96">
        <v>17810.34463</v>
      </c>
      <c r="AU14" s="96">
        <v>16741.690689999999</v>
      </c>
      <c r="AV14" s="96">
        <v>15012.74589</v>
      </c>
      <c r="AW14" s="96">
        <v>14268.61118</v>
      </c>
      <c r="AX14" s="96">
        <v>15775.024869999999</v>
      </c>
      <c r="AY14" s="96">
        <v>17342.106680000001</v>
      </c>
    </row>
    <row r="15" spans="2:60" x14ac:dyDescent="0.3">
      <c r="B15" s="15">
        <v>4</v>
      </c>
      <c r="C15" s="35" t="s">
        <v>57</v>
      </c>
      <c r="D15" s="19"/>
      <c r="E15" s="19"/>
      <c r="F15" s="19"/>
      <c r="G15" s="19"/>
      <c r="H15" s="19"/>
      <c r="I15" s="19"/>
      <c r="J15" s="19"/>
      <c r="K15" s="19"/>
      <c r="L15" s="19"/>
      <c r="M15" s="19"/>
      <c r="N15" s="19"/>
      <c r="O15" s="19"/>
      <c r="P15" s="20"/>
      <c r="Q15" s="20"/>
      <c r="R15" s="20"/>
      <c r="S15" s="20"/>
      <c r="T15" s="20"/>
      <c r="U15" s="20"/>
      <c r="V15" s="20"/>
      <c r="W15" s="20"/>
      <c r="X15" s="20"/>
      <c r="Y15" s="20"/>
      <c r="Z15" s="20"/>
      <c r="AA15" s="20"/>
      <c r="AB15" s="20"/>
      <c r="AC15" s="20"/>
      <c r="AD15" s="63"/>
      <c r="AE15" s="63"/>
      <c r="AF15" s="63"/>
      <c r="AG15" s="63"/>
      <c r="AH15" s="63"/>
      <c r="AI15" s="63"/>
      <c r="AJ15" s="63">
        <v>39.698509999999999</v>
      </c>
      <c r="AK15" s="63">
        <v>64.360010000000003</v>
      </c>
      <c r="AL15" s="63">
        <v>87.67446000000001</v>
      </c>
      <c r="AM15" s="63">
        <v>4278.23704</v>
      </c>
      <c r="AN15" s="63">
        <v>4127.1987200000003</v>
      </c>
      <c r="AO15" s="96">
        <v>5937.63681</v>
      </c>
      <c r="AP15" s="96">
        <v>7811.62039</v>
      </c>
      <c r="AQ15" s="96">
        <v>9529.2062899999983</v>
      </c>
      <c r="AR15" s="96">
        <v>11410.51649</v>
      </c>
      <c r="AS15" s="96">
        <v>13588.449470000001</v>
      </c>
      <c r="AT15" s="96">
        <v>15650.01893</v>
      </c>
      <c r="AU15" s="96">
        <v>17790.29248</v>
      </c>
      <c r="AV15" s="96">
        <v>18961.852480000001</v>
      </c>
      <c r="AW15" s="96">
        <v>20137.92337</v>
      </c>
      <c r="AX15" s="96">
        <v>21433.7461</v>
      </c>
      <c r="AY15" s="96">
        <v>0</v>
      </c>
    </row>
    <row r="16" spans="2:60" x14ac:dyDescent="0.3">
      <c r="B16" s="75"/>
      <c r="C16" s="76" t="s">
        <v>63</v>
      </c>
      <c r="D16" s="81"/>
      <c r="E16" s="81"/>
      <c r="F16" s="81"/>
      <c r="G16" s="81"/>
      <c r="H16" s="81"/>
      <c r="I16" s="81"/>
      <c r="J16" s="81"/>
      <c r="K16" s="81"/>
      <c r="L16" s="81"/>
      <c r="M16" s="81"/>
      <c r="N16" s="81"/>
      <c r="O16" s="81"/>
      <c r="P16" s="82"/>
      <c r="Q16" s="82"/>
      <c r="R16" s="82"/>
      <c r="S16" s="82"/>
      <c r="T16" s="82"/>
      <c r="U16" s="82"/>
      <c r="V16" s="82"/>
      <c r="W16" s="82"/>
      <c r="X16" s="82"/>
      <c r="Y16" s="82"/>
      <c r="Z16" s="82"/>
      <c r="AA16" s="82"/>
      <c r="AB16" s="82"/>
      <c r="AC16" s="82"/>
      <c r="AD16" s="83"/>
      <c r="AE16" s="83"/>
      <c r="AF16" s="83"/>
      <c r="AG16" s="83"/>
      <c r="AH16" s="83"/>
      <c r="AI16" s="83"/>
      <c r="AJ16" s="84">
        <f>+AJ11+AJ15</f>
        <v>205412.32767999999</v>
      </c>
      <c r="AK16" s="84">
        <v>182042.81221999999</v>
      </c>
      <c r="AL16" s="84">
        <v>214697.93706</v>
      </c>
      <c r="AM16" s="84">
        <v>219179.40200999999</v>
      </c>
      <c r="AN16" s="84">
        <v>218803.5477</v>
      </c>
      <c r="AO16" s="97">
        <v>223186.81998000003</v>
      </c>
      <c r="AP16" s="97">
        <v>267639.00368999998</v>
      </c>
      <c r="AQ16" s="97">
        <v>273616.06558999995</v>
      </c>
      <c r="AR16" s="97">
        <v>278044.48147000006</v>
      </c>
      <c r="AS16" s="97">
        <v>282631.50135999999</v>
      </c>
      <c r="AT16" s="97">
        <v>287787.87251000002</v>
      </c>
      <c r="AU16" s="97">
        <v>292698.57798</v>
      </c>
      <c r="AV16" s="97">
        <v>297534.70806999999</v>
      </c>
      <c r="AW16" s="97">
        <v>302340.45231999998</v>
      </c>
      <c r="AX16" s="97">
        <v>307958.69910000003</v>
      </c>
      <c r="AY16" s="97">
        <v>289778.85935000004</v>
      </c>
    </row>
    <row r="17" spans="2:57" x14ac:dyDescent="0.3">
      <c r="B17" s="15"/>
      <c r="C17" s="16"/>
      <c r="D17" s="19"/>
      <c r="E17" s="19"/>
      <c r="F17" s="19"/>
      <c r="G17" s="19"/>
      <c r="H17" s="21"/>
      <c r="I17" s="19"/>
      <c r="J17" s="19"/>
      <c r="K17" s="21"/>
      <c r="L17" s="21"/>
      <c r="M17" s="19"/>
      <c r="N17" s="19"/>
      <c r="O17" s="19"/>
      <c r="P17" s="20"/>
      <c r="Q17" s="20"/>
      <c r="R17" s="20"/>
      <c r="S17" s="20"/>
      <c r="T17" s="20"/>
      <c r="U17" s="20"/>
      <c r="V17" s="20"/>
      <c r="W17" s="20"/>
      <c r="X17" s="20"/>
      <c r="Y17" s="20"/>
      <c r="Z17" s="20"/>
      <c r="AA17" s="20"/>
      <c r="AB17" s="20"/>
      <c r="AC17" s="20">
        <v>0</v>
      </c>
      <c r="AD17" s="31">
        <v>0</v>
      </c>
      <c r="AE17" s="31">
        <v>0</v>
      </c>
      <c r="AF17" s="31">
        <v>0</v>
      </c>
      <c r="AG17" s="31">
        <v>0</v>
      </c>
      <c r="AH17" s="31">
        <v>0</v>
      </c>
      <c r="AI17" s="31">
        <v>0</v>
      </c>
      <c r="AJ17" s="31"/>
      <c r="AK17" s="31">
        <v>0</v>
      </c>
      <c r="AL17" s="31">
        <v>0</v>
      </c>
      <c r="AM17" s="31">
        <v>0</v>
      </c>
      <c r="AN17" s="31">
        <v>0</v>
      </c>
      <c r="AO17" s="31"/>
      <c r="AP17" s="31"/>
      <c r="AQ17" s="31"/>
      <c r="AR17" s="31"/>
      <c r="AS17" s="31">
        <v>0</v>
      </c>
      <c r="AT17" s="31">
        <v>0</v>
      </c>
      <c r="AU17" s="31">
        <v>0</v>
      </c>
      <c r="AV17" s="31">
        <v>0</v>
      </c>
      <c r="AW17" s="31">
        <v>0</v>
      </c>
      <c r="AX17" s="31">
        <v>0</v>
      </c>
      <c r="AY17" s="31">
        <v>0</v>
      </c>
    </row>
    <row r="18" spans="2:57" x14ac:dyDescent="0.3">
      <c r="B18" s="15">
        <v>2</v>
      </c>
      <c r="C18" s="16" t="s">
        <v>28</v>
      </c>
      <c r="D18" s="17"/>
      <c r="E18" s="17"/>
      <c r="F18" s="17"/>
      <c r="G18" s="17">
        <v>0</v>
      </c>
      <c r="H18" s="17">
        <v>0</v>
      </c>
      <c r="I18" s="17">
        <v>0.17734</v>
      </c>
      <c r="J18" s="17">
        <v>7.8058399999999999</v>
      </c>
      <c r="K18" s="17">
        <v>0</v>
      </c>
      <c r="L18" s="17">
        <v>0</v>
      </c>
      <c r="M18" s="17">
        <v>0</v>
      </c>
      <c r="N18" s="17">
        <v>1.2</v>
      </c>
      <c r="O18" s="17">
        <v>7.6262400000000001</v>
      </c>
      <c r="P18" s="18">
        <v>3.84918</v>
      </c>
      <c r="Q18" s="18">
        <v>3.1257899999999998</v>
      </c>
      <c r="R18" s="18">
        <v>9.7696500000000004</v>
      </c>
      <c r="S18" s="18">
        <v>0.36660000000000004</v>
      </c>
      <c r="T18" s="18">
        <v>2.93255</v>
      </c>
      <c r="U18" s="18">
        <v>6.4201999999999995</v>
      </c>
      <c r="V18" s="18">
        <v>1.3790799999999999</v>
      </c>
      <c r="W18" s="18">
        <v>1.4987699999999999</v>
      </c>
      <c r="X18" s="18">
        <v>18.774709999999999</v>
      </c>
      <c r="Y18" s="18">
        <v>17.983040000000003</v>
      </c>
      <c r="Z18" s="18">
        <v>21.674160000000001</v>
      </c>
      <c r="AA18" s="18">
        <v>17.820580000000003</v>
      </c>
      <c r="AB18" s="18">
        <v>17.913160000000001</v>
      </c>
      <c r="AC18" s="18">
        <v>26.616139999999998</v>
      </c>
      <c r="AD18" s="31">
        <v>27.145879999999998</v>
      </c>
      <c r="AE18" s="31">
        <v>26.99166</v>
      </c>
      <c r="AF18" s="31">
        <v>28.119049999999998</v>
      </c>
      <c r="AG18" s="31">
        <v>11.293520000000001</v>
      </c>
      <c r="AH18" s="31">
        <v>12.64147</v>
      </c>
      <c r="AI18" s="31">
        <v>1131.8272400000001</v>
      </c>
      <c r="AJ18" s="31">
        <v>49.169429999999998</v>
      </c>
      <c r="AK18" s="31">
        <v>72.233699999999999</v>
      </c>
      <c r="AL18" s="31">
        <v>1488.2033700000002</v>
      </c>
      <c r="AM18" s="31">
        <v>1585.222</v>
      </c>
      <c r="AN18" s="31">
        <v>1517.9324799999999</v>
      </c>
      <c r="AO18" s="31">
        <v>1561.5328300000001</v>
      </c>
      <c r="AP18" s="31">
        <v>1723.1392499999999</v>
      </c>
      <c r="AQ18" s="31">
        <v>3092.5752499999999</v>
      </c>
      <c r="AR18" s="31">
        <v>3225.2891400000003</v>
      </c>
      <c r="AS18" s="31">
        <v>3126.4000899999996</v>
      </c>
      <c r="AT18" s="31">
        <v>3109.2584300000003</v>
      </c>
      <c r="AU18" s="31">
        <v>3259.16075</v>
      </c>
      <c r="AV18" s="31">
        <v>3247.3233</v>
      </c>
      <c r="AW18" s="31">
        <v>3245.8827200000001</v>
      </c>
      <c r="AX18" s="31">
        <v>3992.5230999999999</v>
      </c>
      <c r="AY18" s="31">
        <v>3631.96819</v>
      </c>
    </row>
    <row r="19" spans="2:57" x14ac:dyDescent="0.3">
      <c r="B19" s="15" t="s">
        <v>29</v>
      </c>
      <c r="C19" s="35" t="s">
        <v>33</v>
      </c>
      <c r="D19" s="38"/>
      <c r="E19" s="38"/>
      <c r="F19" s="38"/>
      <c r="G19" s="38">
        <v>0</v>
      </c>
      <c r="H19" s="38">
        <v>0</v>
      </c>
      <c r="I19" s="38">
        <v>0.17734</v>
      </c>
      <c r="J19" s="38">
        <v>7.8058399999999999</v>
      </c>
      <c r="K19" s="38">
        <v>0</v>
      </c>
      <c r="L19" s="38">
        <v>0</v>
      </c>
      <c r="M19" s="38">
        <v>0</v>
      </c>
      <c r="N19" s="38">
        <v>1.2</v>
      </c>
      <c r="O19" s="38">
        <v>7.6262400000000001</v>
      </c>
      <c r="P19" s="39">
        <v>3.84918</v>
      </c>
      <c r="Q19" s="39">
        <v>3.1257899999999998</v>
      </c>
      <c r="R19" s="39">
        <v>9.7696500000000004</v>
      </c>
      <c r="S19" s="39">
        <v>0.36660000000000004</v>
      </c>
      <c r="T19" s="39">
        <v>2.93255</v>
      </c>
      <c r="U19" s="39">
        <v>6.4201999999999995</v>
      </c>
      <c r="V19" s="39">
        <v>1.3790799999999999</v>
      </c>
      <c r="W19" s="39">
        <v>1.4987699999999999</v>
      </c>
      <c r="X19" s="39">
        <v>0.95465</v>
      </c>
      <c r="Y19" s="39">
        <v>0.16297999999999999</v>
      </c>
      <c r="Z19" s="39">
        <v>3.8540999999999999</v>
      </c>
      <c r="AA19" s="39">
        <v>5.2000000000000006E-4</v>
      </c>
      <c r="AB19" s="39">
        <v>9.3099999999999988E-2</v>
      </c>
      <c r="AC19" s="39">
        <v>8.7960799999999999</v>
      </c>
      <c r="AD19" s="63">
        <v>9.3103799999999985</v>
      </c>
      <c r="AE19" s="63">
        <v>9.1561599999999999</v>
      </c>
      <c r="AF19" s="63">
        <v>10.28355</v>
      </c>
      <c r="AG19" s="63">
        <v>11.293520000000001</v>
      </c>
      <c r="AH19" s="63">
        <v>12.64147</v>
      </c>
      <c r="AI19" s="63">
        <v>1131.8272400000001</v>
      </c>
      <c r="AJ19" s="63">
        <v>49.169429999999998</v>
      </c>
      <c r="AK19" s="63">
        <v>72.233699999999999</v>
      </c>
      <c r="AL19" s="63">
        <v>1488.2033700000002</v>
      </c>
      <c r="AM19" s="63">
        <v>1585.222</v>
      </c>
      <c r="AN19" s="63">
        <v>1517.9324799999999</v>
      </c>
      <c r="AO19" s="63">
        <v>1561.5328300000001</v>
      </c>
      <c r="AP19" s="63">
        <v>1723.1392499999999</v>
      </c>
      <c r="AQ19" s="63">
        <v>3092.5752499999999</v>
      </c>
      <c r="AR19" s="63">
        <v>3225.2891400000003</v>
      </c>
      <c r="AS19" s="63">
        <v>3126.4000899999996</v>
      </c>
      <c r="AT19" s="63">
        <v>3109.2584300000003</v>
      </c>
      <c r="AU19" s="63">
        <v>3259.16075</v>
      </c>
      <c r="AV19" s="63">
        <v>3247.3233</v>
      </c>
      <c r="AW19" s="63">
        <v>3245.8827200000001</v>
      </c>
      <c r="AX19" s="63">
        <v>3992.5230999999999</v>
      </c>
      <c r="AY19" s="63">
        <v>3631.96819</v>
      </c>
    </row>
    <row r="20" spans="2:57" x14ac:dyDescent="0.3">
      <c r="B20" s="15" t="s">
        <v>30</v>
      </c>
      <c r="C20" s="35" t="s">
        <v>31</v>
      </c>
      <c r="D20" s="38"/>
      <c r="E20" s="38"/>
      <c r="F20" s="38"/>
      <c r="G20" s="38">
        <v>0</v>
      </c>
      <c r="H20" s="38">
        <v>0</v>
      </c>
      <c r="I20" s="38">
        <v>0</v>
      </c>
      <c r="J20" s="38">
        <v>0</v>
      </c>
      <c r="K20" s="38">
        <v>0</v>
      </c>
      <c r="L20" s="38">
        <v>0</v>
      </c>
      <c r="M20" s="38">
        <v>0</v>
      </c>
      <c r="N20" s="40">
        <v>0</v>
      </c>
      <c r="O20" s="38">
        <v>0</v>
      </c>
      <c r="P20" s="39">
        <v>0</v>
      </c>
      <c r="Q20" s="39">
        <v>0</v>
      </c>
      <c r="R20" s="39">
        <v>0</v>
      </c>
      <c r="S20" s="39">
        <v>0</v>
      </c>
      <c r="T20" s="39">
        <v>0</v>
      </c>
      <c r="U20" s="39">
        <v>0</v>
      </c>
      <c r="V20" s="39">
        <v>0</v>
      </c>
      <c r="W20" s="39">
        <v>0</v>
      </c>
      <c r="X20" s="39">
        <v>17.820060000000002</v>
      </c>
      <c r="Y20" s="39">
        <v>17.820060000000002</v>
      </c>
      <c r="Z20" s="39">
        <v>17.820060000000002</v>
      </c>
      <c r="AA20" s="39">
        <v>17.820060000000002</v>
      </c>
      <c r="AB20" s="39">
        <v>17.820060000000002</v>
      </c>
      <c r="AC20" s="39">
        <v>17.820060000000002</v>
      </c>
      <c r="AD20" s="63">
        <v>17.8355</v>
      </c>
      <c r="AE20" s="63">
        <v>17.8355</v>
      </c>
      <c r="AF20" s="63">
        <v>17.8355</v>
      </c>
      <c r="AG20" s="63">
        <v>0</v>
      </c>
      <c r="AH20" s="63">
        <v>0</v>
      </c>
      <c r="AI20" s="63">
        <v>0</v>
      </c>
      <c r="AJ20" s="63">
        <v>0</v>
      </c>
      <c r="AK20" s="63">
        <v>0</v>
      </c>
      <c r="AL20" s="63">
        <v>0</v>
      </c>
      <c r="AM20" s="63">
        <v>0</v>
      </c>
      <c r="AN20" s="63">
        <v>0</v>
      </c>
      <c r="AO20" s="63">
        <v>0</v>
      </c>
      <c r="AP20" s="63">
        <v>0</v>
      </c>
      <c r="AQ20" s="63">
        <v>0</v>
      </c>
      <c r="AR20" s="63">
        <v>0</v>
      </c>
      <c r="AS20" s="63">
        <v>0</v>
      </c>
      <c r="AT20" s="63">
        <v>0</v>
      </c>
      <c r="AU20" s="63">
        <v>0</v>
      </c>
      <c r="AV20" s="63">
        <v>0</v>
      </c>
      <c r="AW20" s="63">
        <v>0</v>
      </c>
      <c r="AX20" s="63">
        <v>0</v>
      </c>
      <c r="AY20" s="63">
        <v>0</v>
      </c>
    </row>
    <row r="21" spans="2:57" x14ac:dyDescent="0.3">
      <c r="B21" s="15">
        <v>5</v>
      </c>
      <c r="C21" s="35" t="s">
        <v>58</v>
      </c>
      <c r="D21" s="38"/>
      <c r="E21" s="38"/>
      <c r="F21" s="38"/>
      <c r="G21" s="38"/>
      <c r="H21" s="38"/>
      <c r="I21" s="38"/>
      <c r="J21" s="38"/>
      <c r="K21" s="38"/>
      <c r="L21" s="38"/>
      <c r="M21" s="38"/>
      <c r="N21" s="40"/>
      <c r="O21" s="38"/>
      <c r="P21" s="39"/>
      <c r="Q21" s="39"/>
      <c r="R21" s="39"/>
      <c r="S21" s="39"/>
      <c r="T21" s="39"/>
      <c r="U21" s="39"/>
      <c r="V21" s="39"/>
      <c r="W21" s="39"/>
      <c r="X21" s="39"/>
      <c r="Y21" s="39"/>
      <c r="Z21" s="39"/>
      <c r="AA21" s="39"/>
      <c r="AB21" s="39"/>
      <c r="AC21" s="39"/>
      <c r="AD21" s="63"/>
      <c r="AE21" s="63"/>
      <c r="AF21" s="63"/>
      <c r="AG21" s="63"/>
      <c r="AH21" s="63"/>
      <c r="AI21" s="63"/>
      <c r="AJ21" s="63">
        <v>417.87905000000001</v>
      </c>
      <c r="AK21" s="63">
        <v>670.90152</v>
      </c>
      <c r="AL21" s="63">
        <v>911.03995999999995</v>
      </c>
      <c r="AM21" s="63">
        <v>767.07493999999997</v>
      </c>
      <c r="AN21" s="63">
        <v>255.53632000000002</v>
      </c>
      <c r="AO21" s="63">
        <v>519.50472000000002</v>
      </c>
      <c r="AP21" s="63">
        <v>934.16277000000002</v>
      </c>
      <c r="AQ21" s="63">
        <v>1375.51026</v>
      </c>
      <c r="AR21" s="63">
        <v>1831.1606299999999</v>
      </c>
      <c r="AS21" s="63">
        <v>2274.6641600000003</v>
      </c>
      <c r="AT21" s="63">
        <v>2720.7770699999996</v>
      </c>
      <c r="AU21" s="63">
        <v>3141.4008900000003</v>
      </c>
      <c r="AV21" s="63">
        <v>3571.0389500000001</v>
      </c>
      <c r="AW21" s="63">
        <v>4048.9977599999997</v>
      </c>
      <c r="AX21" s="63">
        <v>4517.2834299999995</v>
      </c>
      <c r="AY21" s="63">
        <v>0</v>
      </c>
    </row>
    <row r="22" spans="2:57" x14ac:dyDescent="0.3">
      <c r="B22" s="15"/>
      <c r="C22" s="16"/>
      <c r="D22" s="19"/>
      <c r="E22" s="19"/>
      <c r="F22" s="19"/>
      <c r="G22" s="19"/>
      <c r="H22" s="19"/>
      <c r="I22" s="19"/>
      <c r="J22" s="19"/>
      <c r="K22" s="19"/>
      <c r="L22" s="19"/>
      <c r="M22" s="19"/>
      <c r="N22" s="21"/>
      <c r="O22" s="19"/>
      <c r="P22" s="20"/>
      <c r="Q22" s="20"/>
      <c r="R22" s="20"/>
      <c r="S22" s="20"/>
      <c r="T22" s="20"/>
      <c r="U22" s="20"/>
      <c r="V22" s="20"/>
      <c r="W22" s="20"/>
      <c r="X22" s="20"/>
      <c r="Y22" s="20"/>
      <c r="Z22" s="20"/>
      <c r="AA22" s="20"/>
      <c r="AB22" s="20"/>
      <c r="AC22" s="20">
        <v>0</v>
      </c>
      <c r="AD22" s="31">
        <v>0</v>
      </c>
      <c r="AE22" s="31">
        <v>0</v>
      </c>
      <c r="AF22" s="31">
        <v>0</v>
      </c>
      <c r="AG22" s="31">
        <v>0</v>
      </c>
      <c r="AH22" s="31">
        <v>0</v>
      </c>
      <c r="AI22" s="31">
        <v>0</v>
      </c>
      <c r="AJ22" s="31">
        <v>0</v>
      </c>
      <c r="AK22" s="31">
        <v>0</v>
      </c>
      <c r="AL22" s="31">
        <v>0</v>
      </c>
      <c r="AM22" s="31">
        <v>0</v>
      </c>
      <c r="AN22" s="31">
        <v>0</v>
      </c>
      <c r="AO22" s="31"/>
      <c r="AP22" s="31"/>
      <c r="AQ22" s="31"/>
      <c r="AR22" s="31"/>
      <c r="AS22" s="31">
        <v>0</v>
      </c>
      <c r="AT22" s="31">
        <v>0</v>
      </c>
      <c r="AU22" s="31">
        <v>0</v>
      </c>
      <c r="AV22" s="31">
        <v>0</v>
      </c>
      <c r="AW22" s="31">
        <v>0</v>
      </c>
      <c r="AX22" s="31">
        <v>0</v>
      </c>
      <c r="AY22" s="31">
        <v>0</v>
      </c>
    </row>
    <row r="23" spans="2:57" x14ac:dyDescent="0.3">
      <c r="B23" s="15">
        <v>3</v>
      </c>
      <c r="C23" s="16" t="s">
        <v>79</v>
      </c>
      <c r="D23" s="17"/>
      <c r="E23" s="17"/>
      <c r="F23" s="17"/>
      <c r="G23" s="17">
        <v>75694.617239999992</v>
      </c>
      <c r="H23" s="17">
        <v>79723.219169999997</v>
      </c>
      <c r="I23" s="17">
        <v>79805.903569999995</v>
      </c>
      <c r="J23" s="17">
        <v>95602.29333</v>
      </c>
      <c r="K23" s="17">
        <v>95714.932620000007</v>
      </c>
      <c r="L23" s="17">
        <v>98472.872400000007</v>
      </c>
      <c r="M23" s="17">
        <v>103986.91131</v>
      </c>
      <c r="N23" s="17">
        <v>104010.87256999999</v>
      </c>
      <c r="O23" s="17">
        <v>106931.24959000001</v>
      </c>
      <c r="P23" s="18">
        <v>112456.00290000001</v>
      </c>
      <c r="Q23" s="18">
        <v>115576.09595999999</v>
      </c>
      <c r="R23" s="18">
        <v>118624.55781</v>
      </c>
      <c r="S23" s="18">
        <v>121572.40184999999</v>
      </c>
      <c r="T23" s="18">
        <v>124653.78395</v>
      </c>
      <c r="U23" s="18">
        <v>127626.36520999999</v>
      </c>
      <c r="V23" s="18">
        <v>130734.94763</v>
      </c>
      <c r="W23" s="18">
        <v>134051.74841</v>
      </c>
      <c r="X23" s="18">
        <v>137047.88303</v>
      </c>
      <c r="Y23" s="18">
        <v>140163.92546999999</v>
      </c>
      <c r="Z23" s="18">
        <v>143273.21662999998</v>
      </c>
      <c r="AA23" s="18">
        <v>146370.68049</v>
      </c>
      <c r="AB23" s="18">
        <v>149411.21291</v>
      </c>
      <c r="AC23" s="18">
        <v>152439.23981</v>
      </c>
      <c r="AD23" s="31">
        <v>155308.61216999998</v>
      </c>
      <c r="AE23" s="31">
        <v>158420.58283</v>
      </c>
      <c r="AF23" s="31">
        <v>161662.72086</v>
      </c>
      <c r="AG23" s="31">
        <v>164891.12612999999</v>
      </c>
      <c r="AH23" s="31">
        <v>168169.14012999999</v>
      </c>
      <c r="AI23" s="31">
        <v>200718.38571</v>
      </c>
      <c r="AJ23" s="31">
        <v>204945.27919999999</v>
      </c>
      <c r="AK23" s="31">
        <v>181299.677</v>
      </c>
      <c r="AL23" s="31">
        <v>212298.69373000003</v>
      </c>
      <c r="AM23" s="31">
        <v>216827.10506999999</v>
      </c>
      <c r="AN23" s="31">
        <v>217030.07889999999</v>
      </c>
      <c r="AO23" s="31">
        <v>221105.78243000002</v>
      </c>
      <c r="AP23" s="31">
        <v>264981.70167000004</v>
      </c>
      <c r="AQ23" s="31">
        <v>269147.98008000007</v>
      </c>
      <c r="AR23" s="31">
        <v>272988.03169999999</v>
      </c>
      <c r="AS23" s="31">
        <v>277230.43710999994</v>
      </c>
      <c r="AT23" s="31">
        <v>281957.83700999996</v>
      </c>
      <c r="AU23" s="31">
        <v>286298.01633999997</v>
      </c>
      <c r="AV23" s="31">
        <v>290716.34581999993</v>
      </c>
      <c r="AW23" s="31">
        <v>295045.57183999999</v>
      </c>
      <c r="AX23" s="31">
        <v>299448.89256999997</v>
      </c>
      <c r="AY23" s="31">
        <v>286146.89116</v>
      </c>
    </row>
    <row r="24" spans="2:57" x14ac:dyDescent="0.3">
      <c r="B24" s="15"/>
      <c r="C24" s="16"/>
      <c r="D24" s="79"/>
      <c r="E24" s="79"/>
      <c r="F24" s="79"/>
      <c r="G24" s="79"/>
      <c r="H24" s="79"/>
      <c r="I24" s="79"/>
      <c r="J24" s="79"/>
      <c r="K24" s="79"/>
      <c r="L24" s="79"/>
      <c r="M24" s="79"/>
      <c r="N24" s="79"/>
      <c r="O24" s="79"/>
      <c r="P24" s="80"/>
      <c r="Q24" s="80"/>
      <c r="R24" s="80"/>
      <c r="S24" s="80"/>
      <c r="T24" s="80"/>
      <c r="U24" s="80"/>
      <c r="V24" s="80"/>
      <c r="W24" s="80"/>
      <c r="X24" s="80"/>
      <c r="Y24" s="80"/>
      <c r="Z24" s="80"/>
      <c r="AA24" s="80"/>
      <c r="AB24" s="80"/>
      <c r="AC24" s="80"/>
      <c r="AD24" s="80"/>
      <c r="AE24" s="80"/>
      <c r="AF24" s="80"/>
      <c r="AG24" s="80"/>
      <c r="AH24" s="80"/>
      <c r="AI24" s="80"/>
      <c r="AJ24" s="80"/>
      <c r="AK24" s="80">
        <v>0</v>
      </c>
      <c r="AL24" s="80">
        <v>0</v>
      </c>
      <c r="AM24" s="80">
        <v>0</v>
      </c>
      <c r="AN24" s="80">
        <v>0</v>
      </c>
      <c r="AO24" s="80"/>
      <c r="AP24" s="80"/>
      <c r="AQ24" s="80"/>
      <c r="AR24" s="80"/>
      <c r="AS24" s="80">
        <v>0</v>
      </c>
      <c r="AT24" s="80">
        <v>0</v>
      </c>
      <c r="AU24" s="80">
        <v>0</v>
      </c>
      <c r="AV24" s="80">
        <v>0</v>
      </c>
      <c r="AW24" s="80">
        <v>0</v>
      </c>
      <c r="AX24" s="80">
        <v>0</v>
      </c>
      <c r="AY24" s="80">
        <v>0</v>
      </c>
    </row>
    <row r="25" spans="2:57" x14ac:dyDescent="0.3">
      <c r="B25" s="75"/>
      <c r="C25" s="76" t="s">
        <v>64</v>
      </c>
      <c r="D25" s="81"/>
      <c r="E25" s="81"/>
      <c r="F25" s="81"/>
      <c r="G25" s="81"/>
      <c r="H25" s="81"/>
      <c r="I25" s="81"/>
      <c r="J25" s="81"/>
      <c r="K25" s="81"/>
      <c r="L25" s="81"/>
      <c r="M25" s="81"/>
      <c r="N25" s="81"/>
      <c r="O25" s="81"/>
      <c r="P25" s="82"/>
      <c r="Q25" s="82"/>
      <c r="R25" s="82"/>
      <c r="S25" s="82"/>
      <c r="T25" s="82"/>
      <c r="U25" s="82"/>
      <c r="V25" s="82"/>
      <c r="W25" s="82"/>
      <c r="X25" s="82"/>
      <c r="Y25" s="82"/>
      <c r="Z25" s="82"/>
      <c r="AA25" s="82"/>
      <c r="AB25" s="82"/>
      <c r="AC25" s="82"/>
      <c r="AD25" s="85"/>
      <c r="AE25" s="85"/>
      <c r="AF25" s="85"/>
      <c r="AG25" s="85"/>
      <c r="AH25" s="85"/>
      <c r="AI25" s="85"/>
      <c r="AJ25" s="86">
        <f>+AJ23+AJ21+AJ18</f>
        <v>205412.32767999999</v>
      </c>
      <c r="AK25" s="86">
        <f>+AK23+AK21+AK18</f>
        <v>182042.81222000002</v>
      </c>
      <c r="AL25" s="86">
        <f>+AL23+AL21+AL18</f>
        <v>214697.93706000003</v>
      </c>
      <c r="AM25" s="86">
        <f>+AM23+AM21+AM18</f>
        <v>219179.40200999999</v>
      </c>
      <c r="AN25" s="86">
        <f>+AN23+AN21+AN18</f>
        <v>218803.5477</v>
      </c>
      <c r="AO25" s="86">
        <v>223186.81998000003</v>
      </c>
      <c r="AP25" s="86">
        <v>267639.00368999998</v>
      </c>
      <c r="AQ25" s="86">
        <v>273616.06559000001</v>
      </c>
      <c r="AR25" s="86">
        <v>278044.48146999994</v>
      </c>
      <c r="AS25" s="86">
        <v>282631.50135999994</v>
      </c>
      <c r="AT25" s="86">
        <v>287787.87250999996</v>
      </c>
      <c r="AU25" s="86">
        <v>292698.57797999994</v>
      </c>
      <c r="AV25" s="86">
        <v>297534.70806999994</v>
      </c>
      <c r="AW25" s="86">
        <v>302340.45231999998</v>
      </c>
      <c r="AX25" s="86">
        <v>307958.69910000003</v>
      </c>
      <c r="AY25" s="86">
        <v>289778.85935000004</v>
      </c>
    </row>
    <row r="26" spans="2:57" x14ac:dyDescent="0.3">
      <c r="B26" s="22"/>
      <c r="C26" s="23"/>
      <c r="D26" s="24"/>
      <c r="E26" s="24"/>
      <c r="F26" s="24"/>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87"/>
      <c r="AK26" s="87"/>
      <c r="AL26" s="87"/>
      <c r="AM26" s="87"/>
      <c r="AN26" s="23"/>
      <c r="AO26" s="23"/>
      <c r="AP26" s="23"/>
      <c r="AQ26" s="23"/>
      <c r="AR26" s="23"/>
      <c r="AS26" s="23"/>
      <c r="AT26" s="23"/>
      <c r="AU26" s="23"/>
      <c r="AV26" s="23"/>
      <c r="AW26" s="23"/>
      <c r="AX26" s="23"/>
      <c r="AY26" s="23"/>
      <c r="AZ26" s="23"/>
      <c r="BA26" s="23"/>
      <c r="BB26" s="23"/>
      <c r="BC26" s="23"/>
      <c r="BD26" s="23"/>
      <c r="BE26" s="23"/>
    </row>
    <row r="27" spans="2:57" x14ac:dyDescent="0.3">
      <c r="B27" s="72" t="s">
        <v>59</v>
      </c>
      <c r="D27" s="23"/>
      <c r="E27" s="23"/>
      <c r="F27" s="23"/>
      <c r="G27" s="23"/>
      <c r="H27" s="23"/>
      <c r="I27" s="23"/>
      <c r="J27" s="23"/>
      <c r="K27" s="23"/>
      <c r="L27" s="23"/>
      <c r="M27" s="23"/>
      <c r="N27" s="23"/>
      <c r="O27" s="23"/>
      <c r="P27" s="27"/>
      <c r="Q27" s="27"/>
      <c r="R27" s="27"/>
      <c r="S27" s="27"/>
      <c r="T27" s="27"/>
      <c r="U27" s="27"/>
      <c r="V27" s="27"/>
      <c r="W27" s="27"/>
      <c r="X27" s="27"/>
      <c r="Y27" s="27"/>
      <c r="Z27" s="27"/>
      <c r="AA27" s="27"/>
      <c r="AB27" s="28"/>
      <c r="AC27" s="28"/>
      <c r="AD27" s="28"/>
      <c r="AE27" s="28"/>
      <c r="AF27" s="28"/>
      <c r="AG27" s="28"/>
      <c r="AH27" s="28"/>
      <c r="AI27" s="28"/>
      <c r="AJ27" s="88"/>
      <c r="AK27" s="88"/>
      <c r="AL27" s="88"/>
      <c r="AM27" s="88"/>
      <c r="AN27" s="88"/>
      <c r="AO27" s="88"/>
      <c r="AP27" s="88"/>
      <c r="AQ27" s="88"/>
      <c r="AR27" s="88"/>
      <c r="AS27" s="88"/>
      <c r="AT27" s="88"/>
      <c r="AU27" s="88"/>
      <c r="AV27" s="88"/>
      <c r="AW27" s="88"/>
      <c r="AX27" s="88"/>
      <c r="AY27" s="88"/>
      <c r="AZ27" s="28"/>
      <c r="BA27" s="28"/>
      <c r="BB27" s="28"/>
      <c r="BC27" s="28"/>
      <c r="BD27" s="28"/>
      <c r="BE27" s="28"/>
    </row>
    <row r="28" spans="2:57" x14ac:dyDescent="0.3">
      <c r="B28" s="73" t="s">
        <v>62</v>
      </c>
      <c r="D28" s="23"/>
      <c r="E28" s="23"/>
      <c r="F28" s="23"/>
      <c r="G28" s="23"/>
      <c r="H28" s="23"/>
      <c r="I28" s="23"/>
      <c r="J28" s="23"/>
      <c r="K28" s="23"/>
      <c r="L28" s="23"/>
      <c r="M28" s="23"/>
      <c r="N28" s="23"/>
      <c r="O28" s="23"/>
      <c r="P28" s="27"/>
      <c r="Q28" s="27"/>
      <c r="R28" s="27"/>
      <c r="S28" s="27"/>
      <c r="T28" s="27"/>
      <c r="U28" s="27"/>
      <c r="V28" s="27"/>
      <c r="W28" s="27"/>
      <c r="X28" s="27"/>
      <c r="Y28" s="27"/>
      <c r="Z28" s="27"/>
      <c r="AA28" s="27"/>
      <c r="AB28" s="28"/>
      <c r="AC28" s="28"/>
      <c r="AD28" s="28"/>
      <c r="AE28" s="28"/>
      <c r="AF28" s="28"/>
      <c r="AG28" s="28"/>
      <c r="AH28" s="28"/>
      <c r="AI28" s="28"/>
      <c r="AJ28" s="28"/>
      <c r="AK28" s="28"/>
      <c r="AL28" s="93"/>
      <c r="AM28" s="93"/>
      <c r="AN28" s="93"/>
      <c r="AO28" s="93"/>
      <c r="AP28" s="93"/>
      <c r="AQ28" s="93"/>
      <c r="AR28" s="93"/>
      <c r="AS28" s="93"/>
      <c r="AT28" s="93"/>
      <c r="AU28" s="93"/>
      <c r="AV28" s="93"/>
      <c r="AW28" s="93"/>
      <c r="AX28" s="93"/>
      <c r="AY28" s="93"/>
      <c r="AZ28" s="28"/>
      <c r="BA28" s="28"/>
      <c r="BB28" s="28"/>
      <c r="BC28" s="28"/>
      <c r="BD28" s="28"/>
      <c r="BE28" s="28"/>
    </row>
    <row r="29" spans="2:57" x14ac:dyDescent="0.3">
      <c r="B29" s="71" t="s">
        <v>60</v>
      </c>
      <c r="D29" s="23"/>
      <c r="E29" s="23"/>
      <c r="F29" s="23"/>
      <c r="G29" s="23"/>
      <c r="H29" s="23"/>
      <c r="I29" s="23"/>
      <c r="J29" s="23"/>
      <c r="K29" s="23"/>
      <c r="L29" s="23"/>
      <c r="M29" s="23"/>
      <c r="N29" s="23"/>
      <c r="O29" s="23"/>
      <c r="P29" s="27"/>
      <c r="Q29" s="27"/>
      <c r="R29" s="27"/>
      <c r="S29" s="27"/>
      <c r="T29" s="27"/>
      <c r="U29" s="27"/>
      <c r="V29" s="27"/>
      <c r="W29" s="27"/>
      <c r="X29" s="27"/>
      <c r="Y29" s="27"/>
      <c r="Z29" s="27"/>
      <c r="AA29" s="27"/>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row>
    <row r="30" spans="2:57" x14ac:dyDescent="0.3">
      <c r="B30" s="71" t="s">
        <v>65</v>
      </c>
      <c r="D30" s="23"/>
      <c r="E30" s="23"/>
      <c r="F30" s="23"/>
      <c r="G30" s="23"/>
      <c r="H30" s="23"/>
      <c r="I30" s="23"/>
      <c r="J30" s="23"/>
      <c r="K30" s="23"/>
      <c r="L30" s="23"/>
      <c r="M30" s="23"/>
      <c r="N30" s="23"/>
      <c r="O30" s="23"/>
      <c r="P30" s="27"/>
      <c r="Q30" s="27"/>
      <c r="R30" s="27"/>
      <c r="S30" s="27"/>
      <c r="T30" s="27"/>
      <c r="U30" s="27"/>
      <c r="V30" s="27"/>
      <c r="W30" s="27"/>
      <c r="X30" s="27"/>
      <c r="Y30" s="27"/>
      <c r="Z30" s="27"/>
      <c r="AA30" s="27"/>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row>
    <row r="31" spans="2:57" x14ac:dyDescent="0.3">
      <c r="B31" s="71" t="s">
        <v>66</v>
      </c>
      <c r="D31" s="23"/>
      <c r="E31" s="23"/>
      <c r="F31" s="23"/>
      <c r="G31" s="23"/>
      <c r="H31" s="23"/>
      <c r="I31" s="23"/>
      <c r="J31" s="23"/>
      <c r="K31" s="23"/>
      <c r="L31" s="23"/>
      <c r="M31" s="23"/>
      <c r="N31" s="23"/>
      <c r="O31" s="23"/>
      <c r="P31" s="27"/>
      <c r="Q31" s="27"/>
      <c r="R31" s="27"/>
      <c r="S31" s="27"/>
      <c r="T31" s="27"/>
      <c r="U31" s="27"/>
      <c r="V31" s="27"/>
      <c r="W31" s="27"/>
      <c r="X31" s="27"/>
      <c r="Y31" s="27"/>
      <c r="Z31" s="27"/>
      <c r="AA31" s="27"/>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row>
    <row r="32" spans="2:57" x14ac:dyDescent="0.3">
      <c r="B32" s="71" t="s">
        <v>77</v>
      </c>
      <c r="D32" s="23"/>
      <c r="E32" s="23"/>
      <c r="F32" s="23"/>
      <c r="G32" s="23"/>
      <c r="H32" s="23"/>
      <c r="I32" s="23"/>
      <c r="J32" s="23"/>
      <c r="K32" s="23"/>
      <c r="L32" s="23"/>
      <c r="M32" s="23"/>
      <c r="N32" s="23"/>
      <c r="O32" s="23"/>
      <c r="P32" s="27"/>
      <c r="Q32" s="27"/>
      <c r="R32" s="27"/>
      <c r="S32" s="27"/>
      <c r="T32" s="27"/>
      <c r="U32" s="27"/>
      <c r="V32" s="27"/>
      <c r="W32" s="27"/>
      <c r="X32" s="27"/>
      <c r="Y32" s="27"/>
      <c r="Z32" s="27"/>
      <c r="AA32" s="27"/>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row>
    <row r="33" spans="2:57" x14ac:dyDescent="0.3">
      <c r="B33" s="71" t="s">
        <v>72</v>
      </c>
      <c r="D33" s="23"/>
      <c r="E33" s="23"/>
      <c r="F33" s="23"/>
      <c r="G33" s="23"/>
      <c r="H33" s="23"/>
      <c r="I33" s="23"/>
      <c r="J33" s="23"/>
      <c r="K33" s="23"/>
      <c r="L33" s="23"/>
      <c r="M33" s="23"/>
      <c r="N33" s="23"/>
      <c r="O33" s="23"/>
      <c r="P33" s="27"/>
      <c r="Q33" s="27"/>
      <c r="R33" s="27"/>
      <c r="S33" s="27"/>
      <c r="T33" s="27"/>
      <c r="U33" s="27"/>
      <c r="V33" s="27"/>
      <c r="W33" s="27"/>
      <c r="X33" s="27"/>
      <c r="Y33" s="27"/>
      <c r="Z33" s="27"/>
      <c r="AA33" s="27"/>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row>
    <row r="34" spans="2:57" x14ac:dyDescent="0.3">
      <c r="B34" s="71" t="s">
        <v>73</v>
      </c>
      <c r="D34" s="23"/>
      <c r="E34" s="23"/>
      <c r="F34" s="23"/>
      <c r="G34" s="23"/>
      <c r="H34" s="23"/>
      <c r="I34" s="23"/>
      <c r="J34" s="23"/>
      <c r="K34" s="23"/>
      <c r="L34" s="23"/>
      <c r="M34" s="23"/>
      <c r="N34" s="23"/>
      <c r="O34" s="23"/>
      <c r="P34" s="27"/>
      <c r="Q34" s="27"/>
      <c r="R34" s="27"/>
      <c r="S34" s="27"/>
      <c r="T34" s="27"/>
      <c r="U34" s="27"/>
      <c r="V34" s="27"/>
      <c r="W34" s="27"/>
      <c r="X34" s="27"/>
      <c r="Y34" s="27"/>
      <c r="Z34" s="27"/>
      <c r="AA34" s="27"/>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row>
    <row r="35" spans="2:57" ht="67.5" customHeight="1" x14ac:dyDescent="0.3">
      <c r="B35" s="113" t="s">
        <v>81</v>
      </c>
      <c r="C35" s="113"/>
      <c r="D35" s="113"/>
      <c r="E35" s="113"/>
      <c r="F35" s="113"/>
      <c r="G35" s="113"/>
      <c r="H35" s="113"/>
      <c r="I35" s="113"/>
      <c r="J35" s="113"/>
      <c r="K35" s="113"/>
      <c r="L35" s="113"/>
      <c r="M35" s="113"/>
      <c r="N35" s="113"/>
      <c r="O35" s="113"/>
      <c r="P35" s="113"/>
      <c r="Q35" s="27"/>
      <c r="R35" s="27"/>
      <c r="S35" s="27"/>
      <c r="T35" s="27"/>
      <c r="U35" s="27"/>
      <c r="V35" s="27"/>
      <c r="W35" s="27"/>
      <c r="X35" s="27"/>
      <c r="Y35" s="27"/>
      <c r="Z35" s="27"/>
      <c r="AA35" s="27"/>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row>
    <row r="36" spans="2:57" ht="28.5" customHeight="1" x14ac:dyDescent="0.3">
      <c r="B36" s="113" t="s">
        <v>86</v>
      </c>
      <c r="C36" s="113"/>
      <c r="D36" s="113"/>
      <c r="E36" s="113"/>
      <c r="F36" s="113"/>
      <c r="G36" s="113"/>
      <c r="H36" s="113"/>
      <c r="I36" s="113"/>
      <c r="J36" s="113"/>
      <c r="K36" s="113"/>
      <c r="L36" s="113"/>
      <c r="M36" s="113"/>
      <c r="N36" s="113"/>
      <c r="O36" s="113"/>
      <c r="P36" s="113"/>
      <c r="Q36" s="27"/>
      <c r="R36" s="27"/>
      <c r="S36" s="27"/>
      <c r="T36" s="27"/>
      <c r="U36" s="27"/>
      <c r="V36" s="27"/>
      <c r="W36" s="27"/>
      <c r="X36" s="27"/>
      <c r="Y36" s="27"/>
      <c r="Z36" s="27"/>
      <c r="AA36" s="27"/>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row>
    <row r="37" spans="2:57" x14ac:dyDescent="0.3">
      <c r="B37" s="112" t="s">
        <v>54</v>
      </c>
      <c r="C37" s="112"/>
      <c r="D37" s="23"/>
      <c r="E37" s="23"/>
      <c r="F37" s="23"/>
      <c r="G37" s="23"/>
      <c r="H37" s="23"/>
      <c r="I37" s="23"/>
      <c r="J37" s="23"/>
      <c r="K37" s="23"/>
      <c r="L37" s="23"/>
      <c r="M37" s="23"/>
      <c r="N37" s="23"/>
      <c r="O37" s="23"/>
      <c r="P37" s="27"/>
      <c r="Q37" s="27"/>
      <c r="R37" s="27"/>
      <c r="S37" s="27"/>
      <c r="T37" s="27"/>
      <c r="U37" s="27"/>
      <c r="V37" s="27"/>
      <c r="W37" s="27"/>
      <c r="X37" s="27"/>
      <c r="Y37" s="27"/>
      <c r="Z37" s="27"/>
      <c r="AA37" s="27"/>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row>
    <row r="38" spans="2:57" s="56" customFormat="1" x14ac:dyDescent="0.3">
      <c r="D38" s="57">
        <f t="shared" ref="D38:Q38" si="0">+D11-(D12+D13+D14)</f>
        <v>0</v>
      </c>
      <c r="E38" s="57">
        <f t="shared" si="0"/>
        <v>0</v>
      </c>
      <c r="F38" s="57">
        <f t="shared" si="0"/>
        <v>0</v>
      </c>
      <c r="G38" s="57">
        <f t="shared" si="0"/>
        <v>0</v>
      </c>
      <c r="H38" s="57">
        <f t="shared" si="0"/>
        <v>0</v>
      </c>
      <c r="I38" s="57">
        <f t="shared" si="0"/>
        <v>0</v>
      </c>
      <c r="J38" s="57">
        <f t="shared" si="0"/>
        <v>0</v>
      </c>
      <c r="K38" s="57">
        <f t="shared" si="0"/>
        <v>0</v>
      </c>
      <c r="L38" s="57">
        <f t="shared" si="0"/>
        <v>0</v>
      </c>
      <c r="M38" s="57">
        <f t="shared" si="0"/>
        <v>0</v>
      </c>
      <c r="N38" s="57">
        <f t="shared" si="0"/>
        <v>0</v>
      </c>
      <c r="O38" s="57">
        <f t="shared" si="0"/>
        <v>0</v>
      </c>
      <c r="P38" s="57">
        <f t="shared" si="0"/>
        <v>0</v>
      </c>
      <c r="Q38" s="57">
        <f t="shared" si="0"/>
        <v>0</v>
      </c>
      <c r="R38" s="57"/>
      <c r="S38" s="57"/>
      <c r="T38" s="57"/>
      <c r="U38" s="57"/>
      <c r="V38" s="57"/>
      <c r="W38" s="57"/>
      <c r="X38" s="57"/>
      <c r="Y38" s="57"/>
      <c r="Z38" s="57"/>
      <c r="AA38" s="57"/>
      <c r="AB38" s="57"/>
      <c r="AC38" s="57"/>
      <c r="AD38" s="57"/>
      <c r="AE38" s="57"/>
    </row>
    <row r="39" spans="2:57" s="56" customFormat="1" x14ac:dyDescent="0.3">
      <c r="D39" s="57">
        <f t="shared" ref="D39:Q39" si="1">+D18-(D19+D20)</f>
        <v>0</v>
      </c>
      <c r="E39" s="57">
        <f t="shared" si="1"/>
        <v>0</v>
      </c>
      <c r="F39" s="57">
        <f t="shared" si="1"/>
        <v>0</v>
      </c>
      <c r="G39" s="57">
        <f t="shared" si="1"/>
        <v>0</v>
      </c>
      <c r="H39" s="57">
        <f t="shared" si="1"/>
        <v>0</v>
      </c>
      <c r="I39" s="57">
        <f t="shared" si="1"/>
        <v>0</v>
      </c>
      <c r="J39" s="57">
        <f t="shared" si="1"/>
        <v>0</v>
      </c>
      <c r="K39" s="57">
        <f t="shared" si="1"/>
        <v>0</v>
      </c>
      <c r="L39" s="57">
        <f t="shared" si="1"/>
        <v>0</v>
      </c>
      <c r="M39" s="57">
        <f t="shared" si="1"/>
        <v>0</v>
      </c>
      <c r="N39" s="57">
        <f t="shared" si="1"/>
        <v>0</v>
      </c>
      <c r="O39" s="57">
        <f t="shared" si="1"/>
        <v>0</v>
      </c>
      <c r="P39" s="57">
        <f t="shared" si="1"/>
        <v>0</v>
      </c>
      <c r="Q39" s="57">
        <f t="shared" si="1"/>
        <v>0</v>
      </c>
      <c r="R39" s="57"/>
      <c r="S39" s="57"/>
      <c r="T39" s="57"/>
      <c r="U39" s="57"/>
      <c r="V39" s="57"/>
      <c r="W39" s="57"/>
      <c r="X39" s="57"/>
      <c r="Y39" s="57"/>
      <c r="Z39" s="57"/>
      <c r="AA39" s="57"/>
      <c r="AB39" s="57"/>
      <c r="AC39" s="57"/>
      <c r="AD39" s="57"/>
      <c r="AE39" s="57"/>
    </row>
    <row r="40" spans="2:57" s="56" customFormat="1" x14ac:dyDescent="0.3">
      <c r="D40" s="57">
        <f t="shared" ref="D40:Q40" si="2">+(D11-(D18+D23))</f>
        <v>0</v>
      </c>
      <c r="E40" s="57">
        <f t="shared" si="2"/>
        <v>0</v>
      </c>
      <c r="F40" s="57">
        <f t="shared" si="2"/>
        <v>0</v>
      </c>
      <c r="G40" s="58">
        <f t="shared" si="2"/>
        <v>1.4551915228366852E-11</v>
      </c>
      <c r="H40" s="57">
        <f t="shared" si="2"/>
        <v>0</v>
      </c>
      <c r="I40" s="57">
        <f t="shared" si="2"/>
        <v>1.4551915228366852E-11</v>
      </c>
      <c r="J40" s="57">
        <f t="shared" si="2"/>
        <v>0</v>
      </c>
      <c r="K40" s="57">
        <f t="shared" si="2"/>
        <v>0</v>
      </c>
      <c r="L40" s="57">
        <f t="shared" si="2"/>
        <v>-1.4551915228366852E-11</v>
      </c>
      <c r="M40" s="57">
        <f t="shared" si="2"/>
        <v>1.4551915228366852E-11</v>
      </c>
      <c r="N40" s="57">
        <f t="shared" si="2"/>
        <v>0</v>
      </c>
      <c r="O40" s="57">
        <f t="shared" si="2"/>
        <v>0</v>
      </c>
      <c r="P40" s="57">
        <f t="shared" si="2"/>
        <v>0</v>
      </c>
      <c r="Q40" s="57">
        <f t="shared" si="2"/>
        <v>0</v>
      </c>
      <c r="R40" s="57"/>
      <c r="S40" s="57"/>
      <c r="T40" s="57"/>
      <c r="U40" s="57"/>
      <c r="V40" s="57"/>
      <c r="W40" s="57"/>
      <c r="X40" s="57"/>
      <c r="Y40" s="57"/>
      <c r="Z40" s="57"/>
      <c r="AA40" s="57"/>
      <c r="AB40" s="57"/>
      <c r="AC40" s="57"/>
      <c r="AD40" s="57"/>
      <c r="AE40" s="57"/>
    </row>
    <row r="41" spans="2:57" s="56" customFormat="1" x14ac:dyDescent="0.3">
      <c r="D41" s="57">
        <f t="shared" ref="D41:Q41" si="3">(D23+D18)-D11</f>
        <v>0</v>
      </c>
      <c r="E41" s="57">
        <f t="shared" si="3"/>
        <v>0</v>
      </c>
      <c r="F41" s="57">
        <f t="shared" si="3"/>
        <v>0</v>
      </c>
      <c r="G41" s="57">
        <f t="shared" si="3"/>
        <v>0</v>
      </c>
      <c r="H41" s="57">
        <f t="shared" si="3"/>
        <v>0</v>
      </c>
      <c r="I41" s="57">
        <f t="shared" si="3"/>
        <v>0</v>
      </c>
      <c r="J41" s="57">
        <f t="shared" si="3"/>
        <v>0</v>
      </c>
      <c r="K41" s="57">
        <f t="shared" si="3"/>
        <v>0</v>
      </c>
      <c r="L41" s="57">
        <f t="shared" si="3"/>
        <v>0</v>
      </c>
      <c r="M41" s="57">
        <f t="shared" si="3"/>
        <v>0</v>
      </c>
      <c r="N41" s="57">
        <f t="shared" si="3"/>
        <v>0</v>
      </c>
      <c r="O41" s="57">
        <f t="shared" si="3"/>
        <v>0</v>
      </c>
      <c r="P41" s="57">
        <f t="shared" si="3"/>
        <v>0</v>
      </c>
      <c r="Q41" s="57">
        <f t="shared" si="3"/>
        <v>0</v>
      </c>
      <c r="R41" s="57"/>
      <c r="S41" s="57"/>
      <c r="T41" s="57"/>
      <c r="U41" s="57"/>
      <c r="V41" s="57"/>
      <c r="W41" s="57"/>
      <c r="X41" s="57"/>
      <c r="Y41" s="57"/>
      <c r="Z41" s="57"/>
      <c r="AA41" s="57"/>
      <c r="AB41" s="57"/>
      <c r="AC41" s="57"/>
      <c r="AD41" s="37"/>
      <c r="AE41" s="37"/>
      <c r="AF41" s="37"/>
      <c r="AG41" s="37"/>
      <c r="AH41" s="37"/>
      <c r="AI41" s="37"/>
      <c r="AJ41" s="37"/>
      <c r="AK41" s="37"/>
      <c r="AL41" s="37"/>
      <c r="AM41" s="37"/>
    </row>
  </sheetData>
  <mergeCells count="12">
    <mergeCell ref="D3:K3"/>
    <mergeCell ref="D4:K4"/>
    <mergeCell ref="D5:K5"/>
    <mergeCell ref="D6:K6"/>
    <mergeCell ref="D7:E7"/>
    <mergeCell ref="AN9:AY9"/>
    <mergeCell ref="AB9:AM9"/>
    <mergeCell ref="D9:O9"/>
    <mergeCell ref="P9:AA9"/>
    <mergeCell ref="B37:C37"/>
    <mergeCell ref="B35:P35"/>
    <mergeCell ref="B36:P36"/>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Andrea Bayancela</cp:lastModifiedBy>
  <cp:lastPrinted>2016-04-07T15:49:51Z</cp:lastPrinted>
  <dcterms:created xsi:type="dcterms:W3CDTF">2012-07-11T15:55:46Z</dcterms:created>
  <dcterms:modified xsi:type="dcterms:W3CDTF">2018-01-24T20:15:45Z</dcterms:modified>
</cp:coreProperties>
</file>