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ambios PEM Histórico de patrimonio y aportes del Fondo de Liquidez\"/>
    </mc:Choice>
  </mc:AlternateContent>
  <bookViews>
    <workbookView showSheetTabs="0" xWindow="0" yWindow="0" windowWidth="23040" windowHeight="9120"/>
  </bookViews>
  <sheets>
    <sheet name="Indice" sheetId="1" r:id="rId1"/>
    <sheet name="PFLSFE" sheetId="2" r:id="rId2"/>
    <sheet name="PFLSFP" sheetId="4" r:id="rId3"/>
    <sheet name="FLSFP" sheetId="6" r:id="rId4"/>
    <sheet name="FLSFPS" sheetId="12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2" l="1"/>
  <c r="L12" i="12" l="1"/>
  <c r="L19" i="6"/>
  <c r="K12" i="12"/>
  <c r="I19" i="6" l="1"/>
  <c r="P18" i="6" l="1"/>
  <c r="P13" i="6" l="1"/>
  <c r="P14" i="6"/>
  <c r="P15" i="6"/>
  <c r="P16" i="6"/>
  <c r="P17" i="6"/>
  <c r="P12" i="6"/>
  <c r="M18" i="6" l="1"/>
  <c r="L18" i="6" l="1"/>
  <c r="K18" i="6" l="1"/>
</calcChain>
</file>

<file path=xl/sharedStrings.xml><?xml version="1.0" encoding="utf-8"?>
<sst xmlns="http://schemas.openxmlformats.org/spreadsheetml/2006/main" count="102" uniqueCount="41">
  <si>
    <t>Patrimonio</t>
  </si>
  <si>
    <t>CORPORACIÓN DEL SEGURO DE DEPÓSITOS, FONDO DE LIQUIDEZ Y FONDO DE SEGUROS PRIVADOS</t>
  </si>
  <si>
    <t>EVOLUCIÓN HISTÓRICA DEL PATRIMONIO DEL FONDO DE LIQUIDEZ DEL SECTOR FINANCIERO PRIVADO</t>
  </si>
  <si>
    <t>(en US$ y porcentajes)</t>
  </si>
  <si>
    <t>&lt;- Volver a índice</t>
  </si>
  <si>
    <t>Mes</t>
  </si>
  <si>
    <t>Variación anual (%)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</si>
  <si>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</si>
  <si>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</si>
  <si>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</si>
  <si>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</si>
  <si>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</si>
  <si>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</si>
  <si>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</si>
  <si>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</si>
  <si>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</si>
  <si>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</si>
  <si>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</si>
  <si>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</si>
  <si>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</si>
  <si>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Notas</t>
  </si>
  <si>
    <r>
      <rPr>
        <b/>
        <sz val="10"/>
        <color indexed="8"/>
        <rFont val="Calibri"/>
        <family val="2"/>
      </rPr>
      <t xml:space="preserve">Fuente: </t>
    </r>
    <r>
      <rPr>
        <sz val="10"/>
        <color indexed="8"/>
        <rFont val="Calibri"/>
        <family val="2"/>
      </rPr>
      <t>COSEDE</t>
    </r>
  </si>
  <si>
    <t>EVOLUCIÓN HISTÓRICA DEL PATRIMONIO DEL FONDO DE LIQUIDEZ DEL SISTEMA FINANCIERO ECUATORIANO</t>
  </si>
  <si>
    <t>EVOLUCIÓN HISTÓRICA DEL PATRIMONIO DEL FONDO DE LIQUIDEZ DEL SECTOR FINANCIERO ECUATORIANO Y FONDO DE LIQUIDEZ DEL SECTOR FINANCIERO PRIVADO (CONSOLIDADO)</t>
  </si>
  <si>
    <t>(1) El artículo  334 del Código Orgánico Monetario y Financiero establece que se constituirán los  siguientes fideicomisos independientes:
                             1. Fideicomiso del Fondo de Liquidez de las entidades del Sector Financiero Privado; y,
                            2.  Fideicomiso  del  Fondo  de  Liquidez  de  las  entidades  del  Sector  Financiero  Popular  y  Solidario.
(2) En mayo de 2016, se constituye el Fondo de Liquidez del Sector Financiero Privado, parte de los recursos del Fondo de Liquidez del Sistema Financiero Ecuatoriano fueron transferidos a este Fondo.
(3) Antes de mayo de 2016 estaba costituido el Fondo de Liquidez del Sistema Financiero Ecuatoriano.</t>
  </si>
  <si>
    <t>(en US$)</t>
  </si>
  <si>
    <t>5.1.</t>
  </si>
  <si>
    <t>5.1.1.</t>
  </si>
  <si>
    <t>SECTOR FINANCIERO PRIVADO</t>
  </si>
  <si>
    <t>Al 30 de septiembre de 2016</t>
  </si>
  <si>
    <t xml:space="preserve"> </t>
  </si>
  <si>
    <t>SECTOR FINANCIERO POPULAR Y SOLIDARIO</t>
  </si>
  <si>
    <t>5.2.</t>
  </si>
  <si>
    <t>5.2.1.</t>
  </si>
  <si>
    <t>EVOLUCIÓN HISTÓRICA DEL PATRIMONIO DEL FONDO DE LIQUIDEZ DEL SECTOR FINANCIERO POPULAR Y SOLIDARIO</t>
  </si>
  <si>
    <t>Al 31 de octubre de 2016</t>
  </si>
  <si>
    <t>(1) El artículo  334 del Código Orgánico Monetario y Financiero establece que se constituirán los  siguientes fideicomisos independientes:
                             1. Fideicomiso del Fondo de Liquidez de las entidades del Sector Financiero Privado; y,
                            2.  Fideicomiso  del  Fondo  de  Liquidez  de  las  entidades  del  Sector  Financiero  Popular  y  Solidario.
(2) En mayo de 2016, se constituye el Fondo de Liquidez del Sector Financiero Privado, parte de los recursos del Fondo de Liquidez del Sistema Financiero Ecuatoriano fueron transferidos a este Fondo, dejando el monto correspondiente a las asociaciones mutualistas de ahorro y crédito para la vivienda.
(3) Antes de mayo de 2016 estaba costituido el Fondo de Liquidez del Sistema Financiero Ecuatoriano cuya información se expone en este cuadro.</t>
  </si>
  <si>
    <t>(1) El artículo  334 del Código Orgánico Monetario y Financiero establece que se constituirán los  siguientes fideicomisos independientes:
                             1. Fideicomiso del Fondo de Liquidez de las entidades del Sector Financiero Privado; y,
                            2.  Fideicomiso  del  Fondo  de  Liquidez  de  las  entidades  del  Sector  Financiero  Popular  y  Solidario.
(2) En octubre de 2016 se constituye el Fideicomiso del Fondo de Liquidez del Sector Financiero Popular y Solidario, con la parte proporcional a asociaciones mutualistas de ahorro y crédito para la vivienda del Fondo de Liquidez del Sistema Financiero Ecuatoriano.</t>
  </si>
  <si>
    <t>5. HISTÓRICOS DE PATRIMONIO Y APORTES - FONDO DE LIQUIDEZ</t>
  </si>
  <si>
    <r>
      <t xml:space="preserve">PUBLICACIÓN ESTADÍSTICA MENSUAL 
</t>
    </r>
    <r>
      <rPr>
        <b/>
        <sz val="11"/>
        <color theme="0" tint="-0.499984740745262"/>
        <rFont val="Garamond"/>
        <family val="1"/>
      </rPr>
      <t>(datos al 31 de octubre de 2017)</t>
    </r>
  </si>
  <si>
    <t>Al 31 de octubre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</si>
</sst>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 tint="-0.499984740745262"/>
      <name val="Garamond"/>
      <family val="1"/>
    </font>
    <font>
      <b/>
      <sz val="11"/>
      <color theme="0" tint="-0.499984740745262"/>
      <name val="Garamond"/>
      <family val="1"/>
    </font>
    <font>
      <b/>
      <sz val="14"/>
      <color theme="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0" fontId="0" fillId="2" borderId="0" xfId="0" applyFill="1" applyBorder="1"/>
    <xf numFmtId="0" fontId="3" fillId="2" borderId="0" xfId="0" applyFont="1" applyFill="1" applyBorder="1" applyAlignment="1">
      <alignment horizontal="center"/>
    </xf>
    <xf numFmtId="17" fontId="2" fillId="4" borderId="1" xfId="0" applyNumberFormat="1" applyFont="1" applyFill="1" applyBorder="1" applyAlignment="1">
      <alignment horizontal="center"/>
    </xf>
    <xf numFmtId="164" fontId="0" fillId="2" borderId="3" xfId="0" applyNumberFormat="1" applyFont="1" applyFill="1" applyBorder="1"/>
    <xf numFmtId="164" fontId="0" fillId="2" borderId="1" xfId="0" applyNumberFormat="1" applyFont="1" applyFill="1" applyBorder="1"/>
    <xf numFmtId="0" fontId="0" fillId="2" borderId="0" xfId="0" applyFont="1" applyFill="1" applyAlignment="1">
      <alignment horizontal="right"/>
    </xf>
    <xf numFmtId="0" fontId="0" fillId="2" borderId="0" xfId="0" applyFont="1" applyFill="1"/>
    <xf numFmtId="0" fontId="0" fillId="2" borderId="0" xfId="0" applyFont="1" applyFill="1" applyBorder="1" applyAlignment="1">
      <alignment horizontal="left"/>
    </xf>
    <xf numFmtId="164" fontId="0" fillId="2" borderId="0" xfId="0" applyNumberFormat="1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4" fontId="0" fillId="2" borderId="0" xfId="0" applyNumberFormat="1" applyFont="1" applyFill="1"/>
    <xf numFmtId="0" fontId="14" fillId="2" borderId="0" xfId="0" applyFont="1" applyFill="1" applyBorder="1" applyAlignment="1"/>
    <xf numFmtId="0" fontId="10" fillId="2" borderId="0" xfId="0" applyFont="1" applyFill="1" applyBorder="1" applyAlignment="1"/>
    <xf numFmtId="164" fontId="0" fillId="2" borderId="0" xfId="1" applyNumberFormat="1" applyFont="1" applyFill="1"/>
    <xf numFmtId="43" fontId="0" fillId="2" borderId="0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/>
    <xf numFmtId="0" fontId="10" fillId="2" borderId="0" xfId="0" applyFont="1" applyFill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2" applyNumberFormat="1" applyFont="1" applyFill="1"/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1" xfId="0" applyFill="1" applyBorder="1"/>
    <xf numFmtId="165" fontId="0" fillId="2" borderId="1" xfId="2" applyNumberFormat="1" applyFont="1" applyFill="1" applyBorder="1"/>
    <xf numFmtId="43" fontId="0" fillId="2" borderId="0" xfId="0" applyNumberFormat="1" applyFill="1"/>
    <xf numFmtId="0" fontId="13" fillId="2" borderId="0" xfId="0" applyFont="1" applyFill="1"/>
    <xf numFmtId="0" fontId="17" fillId="2" borderId="0" xfId="0" applyFont="1" applyFill="1"/>
    <xf numFmtId="0" fontId="2" fillId="4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4" xfId="0" applyFill="1" applyBorder="1"/>
    <xf numFmtId="0" fontId="2" fillId="4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textRotation="90"/>
    </xf>
    <xf numFmtId="0" fontId="16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7" fillId="2" borderId="0" xfId="3" applyFill="1"/>
    <xf numFmtId="0" fontId="0" fillId="2" borderId="0" xfId="0" applyFill="1" applyAlignment="1">
      <alignment horizontal="center" vertical="center"/>
    </xf>
    <xf numFmtId="0" fontId="7" fillId="2" borderId="0" xfId="3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2" fillId="4" borderId="5" xfId="0" applyFont="1" applyFill="1" applyBorder="1" applyAlignment="1">
      <alignment horizontal="center" vertical="center" textRotation="90"/>
    </xf>
    <xf numFmtId="0" fontId="2" fillId="4" borderId="6" xfId="0" applyFont="1" applyFill="1" applyBorder="1" applyAlignment="1">
      <alignment horizontal="center" vertical="center" textRotation="90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5" borderId="7" xfId="0" quotePrefix="1" applyFill="1" applyBorder="1" applyAlignment="1">
      <alignment horizontal="left"/>
    </xf>
    <xf numFmtId="0" fontId="3" fillId="5" borderId="8" xfId="0" quotePrefix="1" applyFont="1" applyFill="1" applyBorder="1" applyAlignment="1">
      <alignment horizontal="left"/>
    </xf>
    <xf numFmtId="0" fontId="3" fillId="5" borderId="9" xfId="0" quotePrefix="1" applyFont="1" applyFill="1" applyBorder="1" applyAlignment="1">
      <alignment horizontal="left"/>
    </xf>
    <xf numFmtId="0" fontId="3" fillId="5" borderId="10" xfId="0" quotePrefix="1" applyFont="1" applyFill="1" applyBorder="1" applyAlignment="1">
      <alignment horizontal="left"/>
    </xf>
    <xf numFmtId="0" fontId="0" fillId="2" borderId="2" xfId="0" quotePrefix="1" applyFill="1" applyBorder="1" applyAlignment="1">
      <alignment horizontal="left"/>
    </xf>
    <xf numFmtId="0" fontId="7" fillId="0" borderId="2" xfId="3" applyBorder="1"/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706755</xdr:colOff>
      <xdr:row>1</xdr:row>
      <xdr:rowOff>0</xdr:rowOff>
    </xdr:from>
    <xdr:to>
      <xdr:col>5</xdr:col>
      <xdr:colOff>95250</xdr:colOff>
      <xdr:row>5</xdr:row>
      <xdr:rowOff>178559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" y="190500"/>
          <a:ext cx="2903220" cy="940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104512</xdr:colOff>
      <xdr:row>1</xdr:row>
      <xdr:rowOff>80696</xdr:rowOff>
    </xdr:from>
    <xdr:to>
      <xdr:col>3</xdr:col>
      <xdr:colOff>1159738</xdr:colOff>
      <xdr:row>4</xdr:row>
      <xdr:rowOff>101863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87" y="137846"/>
          <a:ext cx="1772776" cy="649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104512</xdr:colOff>
      <xdr:row>1</xdr:row>
      <xdr:rowOff>80696</xdr:rowOff>
    </xdr:from>
    <xdr:to>
      <xdr:col>3</xdr:col>
      <xdr:colOff>1159738</xdr:colOff>
      <xdr:row>4</xdr:row>
      <xdr:rowOff>159013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87" y="271196"/>
          <a:ext cx="1769601" cy="649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126999</xdr:colOff>
      <xdr:row>0</xdr:row>
      <xdr:rowOff>42333</xdr:rowOff>
    </xdr:from>
    <xdr:to>
      <xdr:col>4</xdr:col>
      <xdr:colOff>857249</xdr:colOff>
      <xdr:row>5</xdr:row>
      <xdr:rowOff>127000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99" y="42333"/>
          <a:ext cx="2783417" cy="1100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52917</xdr:colOff>
      <xdr:row>0</xdr:row>
      <xdr:rowOff>65477</xdr:rowOff>
    </xdr:from>
    <xdr:to>
      <xdr:col>5</xdr:col>
      <xdr:colOff>222250</xdr:colOff>
      <xdr:row>5</xdr:row>
      <xdr:rowOff>105833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84" y="65477"/>
          <a:ext cx="3270249" cy="1056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"/>
  <sheetViews>
    <sheetView tabSelected="1" workbookViewId="0">
      <selection activeCell="B14" sqref="B14:H14"/>
    </sheetView>
  </sheetViews>
  <sheetFormatPr baseColWidth="10" defaultColWidth="11.5546875" defaultRowHeight="14.4" x14ac:dyDescent="0.3"/>
  <cols>
    <col min="1" max="1" width="11.5546875" style="1"/>
    <col min="2" max="2" width="6.44140625" style="1" customWidth="1"/>
    <col min="3" max="7" width="11.5546875" style="1"/>
    <col min="8" max="8" width="24.33203125" style="1" customWidth="1"/>
    <col min="9" max="16384" width="11.5546875" style="1"/>
  </cols>
  <sheetData>
    <row r="2" spans="2:9" x14ac:dyDescent="0.3">
      <c r="G2" s="42" t="s">
        <v>39</v>
      </c>
      <c r="H2" s="42"/>
    </row>
    <row r="3" spans="2:9" x14ac:dyDescent="0.3">
      <c r="G3" s="42"/>
      <c r="H3" s="42"/>
    </row>
    <row r="4" spans="2:9" x14ac:dyDescent="0.3">
      <c r="G4" s="42"/>
      <c r="H4" s="42"/>
    </row>
    <row r="5" spans="2:9" x14ac:dyDescent="0.3">
      <c r="G5" s="42"/>
      <c r="H5" s="42"/>
    </row>
    <row r="6" spans="2:9" x14ac:dyDescent="0.3">
      <c r="G6" s="42"/>
      <c r="H6" s="42"/>
    </row>
    <row r="8" spans="2:9" ht="18" x14ac:dyDescent="0.35">
      <c r="B8" s="43" t="s">
        <v>38</v>
      </c>
      <c r="C8" s="43"/>
      <c r="D8" s="43"/>
      <c r="E8" s="43"/>
      <c r="F8" s="43"/>
      <c r="G8" s="43"/>
      <c r="H8" s="43"/>
    </row>
    <row r="10" spans="2:9" x14ac:dyDescent="0.3">
      <c r="B10" s="60" t="s">
        <v>26</v>
      </c>
      <c r="C10" s="61" t="s">
        <v>28</v>
      </c>
      <c r="D10" s="62"/>
      <c r="E10" s="62"/>
      <c r="F10" s="62"/>
      <c r="G10" s="62"/>
      <c r="H10" s="63"/>
    </row>
    <row r="11" spans="2:9" x14ac:dyDescent="0.3">
      <c r="B11" s="64" t="s">
        <v>27</v>
      </c>
      <c r="C11" s="65" t="s">
        <v>0</v>
      </c>
      <c r="D11" s="65"/>
      <c r="E11" s="65"/>
      <c r="F11" s="65"/>
      <c r="G11" s="65"/>
      <c r="H11" s="65"/>
    </row>
    <row r="12" spans="2:9" x14ac:dyDescent="0.3">
      <c r="B12" s="38"/>
    </row>
    <row r="13" spans="2:9" x14ac:dyDescent="0.3">
      <c r="B13" s="60" t="s">
        <v>32</v>
      </c>
      <c r="C13" s="61" t="s">
        <v>31</v>
      </c>
      <c r="D13" s="62"/>
      <c r="E13" s="62"/>
      <c r="F13" s="62"/>
      <c r="G13" s="62"/>
      <c r="H13" s="63"/>
    </row>
    <row r="14" spans="2:9" x14ac:dyDescent="0.3">
      <c r="B14" s="64" t="s">
        <v>33</v>
      </c>
      <c r="C14" s="65" t="s">
        <v>0</v>
      </c>
      <c r="D14" s="65"/>
      <c r="E14" s="65"/>
      <c r="F14" s="65"/>
      <c r="G14" s="65"/>
      <c r="H14" s="65"/>
      <c r="I14" s="39"/>
    </row>
    <row r="15" spans="2:9" x14ac:dyDescent="0.3">
      <c r="B15" s="38"/>
    </row>
    <row r="16" spans="2:9" x14ac:dyDescent="0.3">
      <c r="B16" s="34"/>
    </row>
    <row r="17" spans="2:2" x14ac:dyDescent="0.3">
      <c r="B17" s="33"/>
    </row>
  </sheetData>
  <mergeCells count="6">
    <mergeCell ref="C13:H13"/>
    <mergeCell ref="C14:H14"/>
    <mergeCell ref="G2:H6"/>
    <mergeCell ref="B8:H8"/>
    <mergeCell ref="C10:H10"/>
    <mergeCell ref="C11:H11"/>
  </mergeCells>
  <hyperlinks>
    <hyperlink ref="C11:H11" location="FLSFP!A1" display="Patrimonio"/>
    <hyperlink ref="C14:H14" location="FLSFPS!A1" display="Patrimonio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3:R30"/>
  <sheetViews>
    <sheetView zoomScale="90" zoomScaleNormal="90" workbookViewId="0">
      <selection activeCell="J18" sqref="J18"/>
    </sheetView>
  </sheetViews>
  <sheetFormatPr baseColWidth="10" defaultColWidth="11.5546875" defaultRowHeight="14.4" x14ac:dyDescent="0.3"/>
  <cols>
    <col min="1" max="1" width="2.109375" style="1" customWidth="1"/>
    <col min="2" max="2" width="5.109375" style="1" customWidth="1"/>
    <col min="3" max="3" width="5.5546875" style="1" bestFit="1" customWidth="1"/>
    <col min="4" max="4" width="18.88671875" style="1" bestFit="1" customWidth="1"/>
    <col min="5" max="8" width="17.5546875" style="1" bestFit="1" customWidth="1"/>
    <col min="9" max="9" width="17.88671875" style="1" bestFit="1" customWidth="1"/>
    <col min="10" max="10" width="17.5546875" style="1" bestFit="1" customWidth="1"/>
    <col min="11" max="12" width="17.88671875" style="1" bestFit="1" customWidth="1"/>
    <col min="13" max="14" width="17.5546875" style="1" bestFit="1" customWidth="1"/>
    <col min="15" max="15" width="17.88671875" style="1" bestFit="1" customWidth="1"/>
    <col min="16" max="16" width="13" style="1" customWidth="1"/>
    <col min="17" max="17" width="16.88671875" style="1" customWidth="1"/>
    <col min="18" max="18" width="15.33203125" style="1" customWidth="1"/>
    <col min="19" max="19" width="19.33203125" style="1" bestFit="1" customWidth="1"/>
    <col min="20" max="33" width="18.109375" style="1" bestFit="1" customWidth="1"/>
    <col min="34" max="42" width="20" style="1" bestFit="1" customWidth="1"/>
    <col min="43" max="71" width="16" style="1" bestFit="1" customWidth="1"/>
    <col min="72" max="79" width="17.5546875" style="1" bestFit="1" customWidth="1"/>
    <col min="80" max="16384" width="11.5546875" style="1"/>
  </cols>
  <sheetData>
    <row r="3" spans="2:17" ht="18" x14ac:dyDescent="0.3">
      <c r="B3" s="20"/>
      <c r="C3" s="20"/>
      <c r="E3" s="22"/>
      <c r="F3" s="49" t="s">
        <v>1</v>
      </c>
      <c r="G3" s="49"/>
      <c r="H3" s="49"/>
      <c r="I3" s="49"/>
      <c r="J3" s="49"/>
      <c r="K3" s="49"/>
      <c r="L3" s="49"/>
      <c r="M3" s="49"/>
      <c r="N3" s="20"/>
      <c r="O3" s="20"/>
      <c r="P3" s="20"/>
      <c r="Q3" s="21"/>
    </row>
    <row r="4" spans="2:17" ht="15.6" x14ac:dyDescent="0.3">
      <c r="B4" s="22"/>
      <c r="C4" s="22"/>
      <c r="E4" s="28"/>
      <c r="F4" s="50" t="s">
        <v>22</v>
      </c>
      <c r="G4" s="50"/>
      <c r="H4" s="50"/>
      <c r="I4" s="50"/>
      <c r="J4" s="50"/>
      <c r="K4" s="50"/>
      <c r="L4" s="50"/>
      <c r="M4" s="50"/>
      <c r="N4" s="22"/>
      <c r="O4" s="22"/>
      <c r="P4" s="22"/>
      <c r="Q4" s="23"/>
    </row>
    <row r="5" spans="2:17" x14ac:dyDescent="0.3">
      <c r="B5" s="24"/>
      <c r="C5" s="24"/>
      <c r="E5" s="28"/>
      <c r="F5" s="50" t="s">
        <v>29</v>
      </c>
      <c r="G5" s="50"/>
      <c r="H5" s="50"/>
      <c r="I5" s="50"/>
      <c r="J5" s="50"/>
      <c r="K5" s="50"/>
      <c r="L5" s="50"/>
      <c r="M5" s="50"/>
      <c r="N5" s="24"/>
      <c r="O5" s="24"/>
      <c r="P5" s="24"/>
      <c r="Q5" s="25"/>
    </row>
    <row r="6" spans="2:17" x14ac:dyDescent="0.3">
      <c r="E6" s="29"/>
      <c r="F6" s="51" t="s">
        <v>3</v>
      </c>
      <c r="G6" s="51"/>
      <c r="H6" s="51"/>
      <c r="I6" s="51"/>
      <c r="J6" s="51"/>
      <c r="K6" s="51"/>
      <c r="L6" s="51"/>
      <c r="M6" s="51"/>
    </row>
    <row r="7" spans="2:17" x14ac:dyDescent="0.3">
      <c r="D7" s="52" t="s">
        <v>4</v>
      </c>
      <c r="E7" s="52"/>
      <c r="F7" s="26"/>
      <c r="G7" s="26"/>
      <c r="H7" s="26"/>
      <c r="I7" s="26"/>
      <c r="J7" s="26"/>
      <c r="K7" s="26"/>
    </row>
    <row r="9" spans="2:17" x14ac:dyDescent="0.3">
      <c r="B9" s="2"/>
      <c r="C9" s="2"/>
      <c r="D9" s="48" t="s">
        <v>5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4" t="s">
        <v>6</v>
      </c>
    </row>
    <row r="10" spans="2:17" x14ac:dyDescent="0.3">
      <c r="B10" s="3"/>
      <c r="C10" s="3"/>
      <c r="D10" s="4" t="s">
        <v>7</v>
      </c>
      <c r="E10" s="4" t="s">
        <v>8</v>
      </c>
      <c r="F10" s="4" t="s">
        <v>9</v>
      </c>
      <c r="G10" s="4" t="s">
        <v>10</v>
      </c>
      <c r="H10" s="4" t="s">
        <v>11</v>
      </c>
      <c r="I10" s="4" t="s">
        <v>12</v>
      </c>
      <c r="J10" s="4" t="s">
        <v>13</v>
      </c>
      <c r="K10" s="4" t="s">
        <v>14</v>
      </c>
      <c r="L10" s="4" t="s">
        <v>15</v>
      </c>
      <c r="M10" s="4" t="s">
        <v>16</v>
      </c>
      <c r="N10" s="4" t="s">
        <v>17</v>
      </c>
      <c r="O10" s="4" t="s">
        <v>18</v>
      </c>
      <c r="P10" s="44"/>
    </row>
    <row r="11" spans="2:17" x14ac:dyDescent="0.3">
      <c r="B11" s="45" t="s">
        <v>19</v>
      </c>
      <c r="C11" s="19">
        <v>2009</v>
      </c>
      <c r="D11" s="6"/>
      <c r="E11" s="6">
        <v>416838848.30000001</v>
      </c>
      <c r="F11" s="6">
        <v>408202733.88</v>
      </c>
      <c r="G11" s="6">
        <v>409321522.79000002</v>
      </c>
      <c r="H11" s="6">
        <v>408557158.66000003</v>
      </c>
      <c r="I11" s="6">
        <v>408496805.94999999</v>
      </c>
      <c r="J11" s="6">
        <v>408807499.43000001</v>
      </c>
      <c r="K11" s="6">
        <v>405491800.95999998</v>
      </c>
      <c r="L11" s="6">
        <v>414606144.57999998</v>
      </c>
      <c r="M11" s="6">
        <v>417732921.05000001</v>
      </c>
      <c r="N11" s="6">
        <v>416683325.22000003</v>
      </c>
      <c r="O11" s="6">
        <v>421622477.85000002</v>
      </c>
      <c r="P11" s="30"/>
    </row>
    <row r="12" spans="2:17" x14ac:dyDescent="0.3">
      <c r="B12" s="45"/>
      <c r="C12" s="19">
        <v>2010</v>
      </c>
      <c r="D12" s="6">
        <v>474208398.44999999</v>
      </c>
      <c r="E12" s="6">
        <v>484641479.30000001</v>
      </c>
      <c r="F12" s="6">
        <v>490915470.47000003</v>
      </c>
      <c r="G12" s="6">
        <v>495847061.07999998</v>
      </c>
      <c r="H12" s="6">
        <v>503825880.89999998</v>
      </c>
      <c r="I12" s="6">
        <v>509182380.69999999</v>
      </c>
      <c r="J12" s="6">
        <v>513559561.07999998</v>
      </c>
      <c r="K12" s="6">
        <v>516987703.69</v>
      </c>
      <c r="L12" s="6">
        <v>520280179.20999998</v>
      </c>
      <c r="M12" s="6">
        <v>524636159.93000001</v>
      </c>
      <c r="N12" s="6">
        <v>526916715.27999997</v>
      </c>
      <c r="O12" s="6">
        <v>531371845.89999998</v>
      </c>
      <c r="P12" s="31">
        <v>0.26030245970198318</v>
      </c>
    </row>
    <row r="13" spans="2:17" x14ac:dyDescent="0.3">
      <c r="B13" s="45"/>
      <c r="C13" s="19">
        <v>2011</v>
      </c>
      <c r="D13" s="6">
        <v>593745042.26999998</v>
      </c>
      <c r="E13" s="6">
        <v>594367975.10000002</v>
      </c>
      <c r="F13" s="6">
        <v>594224460.00999999</v>
      </c>
      <c r="G13" s="6">
        <v>607615539.87</v>
      </c>
      <c r="H13" s="6">
        <v>623337732.65999997</v>
      </c>
      <c r="I13" s="6">
        <v>626728614.78999996</v>
      </c>
      <c r="J13" s="6">
        <v>631583900.97000003</v>
      </c>
      <c r="K13" s="6">
        <v>637763481.57000005</v>
      </c>
      <c r="L13" s="6">
        <v>644113093.21000004</v>
      </c>
      <c r="M13" s="6">
        <v>651582444.26999998</v>
      </c>
      <c r="N13" s="6">
        <v>661368893.36000001</v>
      </c>
      <c r="O13" s="6">
        <v>660353634.95000005</v>
      </c>
      <c r="P13" s="31">
        <v>0.24273357733422984</v>
      </c>
    </row>
    <row r="14" spans="2:17" x14ac:dyDescent="0.3">
      <c r="B14" s="45"/>
      <c r="C14" s="19">
        <v>2012</v>
      </c>
      <c r="D14" s="6">
        <v>724469078.38</v>
      </c>
      <c r="E14" s="6">
        <v>736737739.55999994</v>
      </c>
      <c r="F14" s="6">
        <v>744138053.67999995</v>
      </c>
      <c r="G14" s="6">
        <v>756839601.71000004</v>
      </c>
      <c r="H14" s="6">
        <v>769458167.55999994</v>
      </c>
      <c r="I14" s="6">
        <v>770244273.76999998</v>
      </c>
      <c r="J14" s="6">
        <v>769224560.29999995</v>
      </c>
      <c r="K14" s="6">
        <v>766233446.33000004</v>
      </c>
      <c r="L14" s="6">
        <v>764904329.38999999</v>
      </c>
      <c r="M14" s="6">
        <v>1197390226.74</v>
      </c>
      <c r="N14" s="6">
        <v>1196543154.49</v>
      </c>
      <c r="O14" s="6">
        <v>1214188938.23</v>
      </c>
      <c r="P14" s="31">
        <v>0.83869501728711571</v>
      </c>
    </row>
    <row r="15" spans="2:17" x14ac:dyDescent="0.3">
      <c r="B15" s="45"/>
      <c r="C15" s="19">
        <v>2013</v>
      </c>
      <c r="D15" s="6">
        <v>1535147426.0899999</v>
      </c>
      <c r="E15" s="6">
        <v>1550765214.96</v>
      </c>
      <c r="F15" s="6">
        <v>1545429060.5799999</v>
      </c>
      <c r="G15" s="6">
        <v>1564132584.3399999</v>
      </c>
      <c r="H15" s="6">
        <v>1570380664.03</v>
      </c>
      <c r="I15" s="6">
        <v>1569627598.6099999</v>
      </c>
      <c r="J15" s="6">
        <v>1578031955.48</v>
      </c>
      <c r="K15" s="6">
        <v>1585565408.9000001</v>
      </c>
      <c r="L15" s="6">
        <v>1595878671.4000001</v>
      </c>
      <c r="M15" s="6">
        <v>1605737047.1099999</v>
      </c>
      <c r="N15" s="6">
        <v>1609552463.02</v>
      </c>
      <c r="O15" s="6">
        <v>1642745777.5999999</v>
      </c>
      <c r="P15" s="31">
        <v>0.35295729179902957</v>
      </c>
    </row>
    <row r="16" spans="2:17" x14ac:dyDescent="0.3">
      <c r="B16" s="45"/>
      <c r="C16" s="19">
        <v>2014</v>
      </c>
      <c r="D16" s="6">
        <v>2036310127.6500001</v>
      </c>
      <c r="E16" s="6">
        <v>2045619431.95</v>
      </c>
      <c r="F16" s="6">
        <v>2031779986.48</v>
      </c>
      <c r="G16" s="6">
        <v>2041856347.3599999</v>
      </c>
      <c r="H16" s="6">
        <v>2054331261.4400001</v>
      </c>
      <c r="I16" s="6">
        <v>2051303071.98</v>
      </c>
      <c r="J16" s="6">
        <v>2068485649.3099999</v>
      </c>
      <c r="K16" s="6">
        <v>2082935979.46</v>
      </c>
      <c r="L16" s="6">
        <v>2099022517.9400001</v>
      </c>
      <c r="M16" s="6">
        <v>2101428674.4400001</v>
      </c>
      <c r="N16" s="6">
        <v>2097033956.23</v>
      </c>
      <c r="O16" s="6">
        <v>2114927889.22</v>
      </c>
      <c r="P16" s="31">
        <v>0.2874346828697032</v>
      </c>
    </row>
    <row r="17" spans="2:18" x14ac:dyDescent="0.3">
      <c r="B17" s="45"/>
      <c r="C17" s="19">
        <v>2015</v>
      </c>
      <c r="D17" s="6">
        <v>2509001265.3000002</v>
      </c>
      <c r="E17" s="6">
        <v>2505276312.9899998</v>
      </c>
      <c r="F17" s="6">
        <v>2467304684.3299999</v>
      </c>
      <c r="G17" s="6">
        <v>2446084190.2199998</v>
      </c>
      <c r="H17" s="6">
        <v>2450157586.8499999</v>
      </c>
      <c r="I17" s="6">
        <v>2391914513.5700002</v>
      </c>
      <c r="J17" s="6">
        <v>2362832558.8299999</v>
      </c>
      <c r="K17" s="6">
        <v>2336584121.6100001</v>
      </c>
      <c r="L17" s="6">
        <v>2311289349.3899999</v>
      </c>
      <c r="M17" s="6">
        <v>2270503336.73</v>
      </c>
      <c r="N17" s="6">
        <v>2240941249.1900001</v>
      </c>
      <c r="O17" s="6">
        <v>2233255684.6900001</v>
      </c>
      <c r="P17" s="31">
        <v>5.5948855785168172E-2</v>
      </c>
      <c r="Q17" s="27"/>
    </row>
    <row r="18" spans="2:18" x14ac:dyDescent="0.3">
      <c r="B18" s="45"/>
      <c r="C18" s="19">
        <v>2016</v>
      </c>
      <c r="D18" s="6">
        <v>2238138209.2800002</v>
      </c>
      <c r="E18" s="6">
        <v>2234538935</v>
      </c>
      <c r="F18" s="6">
        <v>2269723955.8400002</v>
      </c>
      <c r="G18" s="6">
        <v>2291611108.3699999</v>
      </c>
      <c r="H18" s="6">
        <v>37477434.25</v>
      </c>
      <c r="I18" s="6">
        <v>40658302.100000001</v>
      </c>
      <c r="J18" s="6">
        <v>40548938.539999999</v>
      </c>
      <c r="K18" s="6">
        <v>40722703.18</v>
      </c>
      <c r="L18" s="6">
        <v>40313015.140000001</v>
      </c>
      <c r="M18" s="6"/>
      <c r="N18" s="6"/>
      <c r="O18" s="6"/>
      <c r="P18" s="31">
        <v>-0.98283884383238795</v>
      </c>
    </row>
    <row r="19" spans="2:18" x14ac:dyDescent="0.3">
      <c r="B19" s="7"/>
      <c r="C19" s="8"/>
      <c r="D19" s="17"/>
      <c r="E19" s="17"/>
      <c r="F19" s="17"/>
      <c r="G19" s="17"/>
      <c r="H19" s="9"/>
      <c r="I19" s="9"/>
      <c r="J19" s="9"/>
      <c r="K19" s="9"/>
      <c r="L19" s="9"/>
      <c r="M19" s="9"/>
      <c r="N19" s="9"/>
      <c r="O19" s="9"/>
    </row>
    <row r="20" spans="2:18" x14ac:dyDescent="0.3">
      <c r="B20" s="11" t="s">
        <v>20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2:18" ht="90.75" customHeight="1" x14ac:dyDescent="0.3">
      <c r="B21" s="46" t="s">
        <v>24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</row>
    <row r="22" spans="2:18" x14ac:dyDescent="0.3">
      <c r="B22" s="14" t="s">
        <v>21</v>
      </c>
      <c r="C22" s="15"/>
      <c r="D22" s="8"/>
      <c r="E22" s="8"/>
      <c r="F22" s="8"/>
      <c r="G22" s="8"/>
      <c r="H22" s="8"/>
      <c r="I22" s="16"/>
      <c r="J22" s="8"/>
      <c r="K22" s="8"/>
      <c r="L22" s="8"/>
      <c r="M22" s="8"/>
      <c r="N22" s="8"/>
      <c r="O22" s="8"/>
    </row>
    <row r="23" spans="2:18" x14ac:dyDescent="0.3">
      <c r="B23" s="7"/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8" spans="2:18" x14ac:dyDescent="0.3">
      <c r="D28" s="17"/>
      <c r="E28" s="17"/>
      <c r="F28" s="17"/>
      <c r="G28" s="17"/>
    </row>
    <row r="30" spans="2:18" x14ac:dyDescent="0.3">
      <c r="D30" s="32"/>
      <c r="E30" s="32"/>
      <c r="F30" s="32"/>
      <c r="G30" s="32"/>
    </row>
  </sheetData>
  <mergeCells count="9">
    <mergeCell ref="P9:P10"/>
    <mergeCell ref="B11:B18"/>
    <mergeCell ref="B21:P21"/>
    <mergeCell ref="D9:O9"/>
    <mergeCell ref="F3:M3"/>
    <mergeCell ref="F4:M4"/>
    <mergeCell ref="F5:M5"/>
    <mergeCell ref="F6:M6"/>
    <mergeCell ref="D7:E7"/>
  </mergeCells>
  <hyperlinks>
    <hyperlink ref="D7:E7" location="Indice!A1" display="&lt;- Volver a índic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3:Q18"/>
  <sheetViews>
    <sheetView zoomScale="90" zoomScaleNormal="90" workbookViewId="0">
      <selection activeCell="B11" sqref="B11"/>
    </sheetView>
  </sheetViews>
  <sheetFormatPr baseColWidth="10" defaultColWidth="11.44140625" defaultRowHeight="14.4" x14ac:dyDescent="0.3"/>
  <cols>
    <col min="1" max="1" width="2.109375" style="1" customWidth="1"/>
    <col min="2" max="2" width="5.109375" style="1" customWidth="1"/>
    <col min="3" max="3" width="5.5546875" style="1" bestFit="1" customWidth="1"/>
    <col min="4" max="4" width="17.5546875" style="1" bestFit="1" customWidth="1"/>
    <col min="5" max="5" width="16.6640625" style="1" customWidth="1"/>
    <col min="6" max="9" width="17.88671875" style="1" bestFit="1" customWidth="1"/>
    <col min="10" max="10" width="16.6640625" style="1" customWidth="1"/>
    <col min="11" max="12" width="17.88671875" style="1" bestFit="1" customWidth="1"/>
    <col min="13" max="14" width="17.5546875" style="1" bestFit="1" customWidth="1"/>
    <col min="15" max="15" width="17.88671875" style="1" bestFit="1" customWidth="1"/>
    <col min="16" max="16" width="16.88671875" style="1" customWidth="1"/>
    <col min="17" max="17" width="15.33203125" style="1" customWidth="1"/>
    <col min="18" max="18" width="19.33203125" style="1" bestFit="1" customWidth="1"/>
    <col min="19" max="32" width="18.109375" style="1" bestFit="1" customWidth="1"/>
    <col min="33" max="41" width="20" style="1" bestFit="1" customWidth="1"/>
    <col min="42" max="70" width="16" style="1" bestFit="1" customWidth="1"/>
    <col min="71" max="78" width="17.5546875" style="1" bestFit="1" customWidth="1"/>
    <col min="79" max="16384" width="11.44140625" style="1"/>
  </cols>
  <sheetData>
    <row r="3" spans="2:16" ht="18" x14ac:dyDescent="0.3">
      <c r="B3" s="20"/>
      <c r="C3" s="20"/>
      <c r="E3" s="22"/>
      <c r="F3" s="49" t="s">
        <v>1</v>
      </c>
      <c r="G3" s="49"/>
      <c r="H3" s="49"/>
      <c r="I3" s="49"/>
      <c r="J3" s="49"/>
      <c r="K3" s="49"/>
      <c r="L3" s="49"/>
      <c r="M3" s="49"/>
      <c r="N3" s="20"/>
      <c r="O3" s="20"/>
      <c r="P3" s="21"/>
    </row>
    <row r="4" spans="2:16" ht="15.6" x14ac:dyDescent="0.3">
      <c r="B4" s="22"/>
      <c r="C4" s="22"/>
      <c r="E4" s="28"/>
      <c r="F4" s="53" t="s">
        <v>2</v>
      </c>
      <c r="G4" s="50"/>
      <c r="H4" s="50"/>
      <c r="I4" s="50"/>
      <c r="J4" s="50"/>
      <c r="K4" s="50"/>
      <c r="L4" s="50"/>
      <c r="M4" s="50"/>
      <c r="N4" s="22"/>
      <c r="O4" s="22"/>
      <c r="P4" s="23"/>
    </row>
    <row r="5" spans="2:16" x14ac:dyDescent="0.3">
      <c r="B5" s="24"/>
      <c r="C5" s="24"/>
      <c r="E5" s="28"/>
      <c r="F5" s="50" t="s">
        <v>35</v>
      </c>
      <c r="G5" s="50"/>
      <c r="H5" s="50"/>
      <c r="I5" s="50"/>
      <c r="J5" s="50"/>
      <c r="K5" s="50"/>
      <c r="L5" s="50"/>
      <c r="M5" s="50"/>
      <c r="N5" s="24"/>
      <c r="O5" s="24"/>
      <c r="P5" s="25"/>
    </row>
    <row r="6" spans="2:16" x14ac:dyDescent="0.3">
      <c r="E6" s="29"/>
      <c r="F6" s="51" t="s">
        <v>25</v>
      </c>
      <c r="G6" s="51"/>
      <c r="H6" s="51"/>
      <c r="I6" s="51"/>
      <c r="J6" s="51"/>
      <c r="K6" s="51"/>
      <c r="L6" s="51"/>
      <c r="M6" s="51"/>
    </row>
    <row r="7" spans="2:16" x14ac:dyDescent="0.3">
      <c r="D7" s="54" t="s">
        <v>4</v>
      </c>
      <c r="E7" s="54"/>
      <c r="F7" s="26"/>
      <c r="G7" s="26"/>
      <c r="H7" s="26"/>
      <c r="I7" s="26"/>
      <c r="J7" s="26"/>
      <c r="K7" s="26"/>
    </row>
    <row r="9" spans="2:16" ht="15" customHeight="1" x14ac:dyDescent="0.3">
      <c r="B9" s="2"/>
      <c r="C9" s="2"/>
      <c r="D9" s="48" t="s">
        <v>5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</row>
    <row r="10" spans="2:16" x14ac:dyDescent="0.3">
      <c r="B10" s="3"/>
      <c r="C10" s="3"/>
      <c r="D10" s="4" t="s">
        <v>7</v>
      </c>
      <c r="E10" s="4" t="s">
        <v>8</v>
      </c>
      <c r="F10" s="4" t="s">
        <v>9</v>
      </c>
      <c r="G10" s="4" t="s">
        <v>10</v>
      </c>
      <c r="H10" s="4" t="s">
        <v>11</v>
      </c>
      <c r="I10" s="4" t="s">
        <v>12</v>
      </c>
      <c r="J10" s="4" t="s">
        <v>13</v>
      </c>
      <c r="K10" s="4" t="s">
        <v>14</v>
      </c>
      <c r="L10" s="4" t="s">
        <v>15</v>
      </c>
      <c r="M10" s="4" t="s">
        <v>16</v>
      </c>
      <c r="N10" s="4" t="s">
        <v>17</v>
      </c>
      <c r="O10" s="4" t="s">
        <v>18</v>
      </c>
    </row>
    <row r="11" spans="2:16" ht="15" customHeight="1" x14ac:dyDescent="0.3">
      <c r="B11" s="18" t="s">
        <v>19</v>
      </c>
      <c r="C11" s="19">
        <v>2016</v>
      </c>
      <c r="D11" s="5"/>
      <c r="E11" s="5"/>
      <c r="F11" s="5"/>
      <c r="G11" s="5"/>
      <c r="H11" s="5">
        <v>2288579995</v>
      </c>
      <c r="I11" s="5">
        <v>2268276876.1799998</v>
      </c>
      <c r="J11" s="5">
        <v>2271650744.29</v>
      </c>
      <c r="K11" s="5">
        <v>2288128779.5700002</v>
      </c>
      <c r="L11" s="5">
        <v>2319354922.4699998</v>
      </c>
      <c r="M11" s="5">
        <v>2349597173.9400001</v>
      </c>
      <c r="N11" s="5"/>
      <c r="O11" s="5"/>
    </row>
    <row r="12" spans="2:16" x14ac:dyDescent="0.3">
      <c r="B12" s="7"/>
      <c r="C12" s="8"/>
      <c r="D12" s="17"/>
      <c r="E12" s="9"/>
      <c r="F12" s="10"/>
      <c r="G12" s="9"/>
      <c r="H12" s="9"/>
      <c r="I12" s="9"/>
      <c r="J12" s="9"/>
      <c r="K12" s="9"/>
      <c r="L12" s="9"/>
      <c r="M12" s="9"/>
      <c r="N12" s="9"/>
      <c r="O12" s="9"/>
    </row>
    <row r="13" spans="2:16" x14ac:dyDescent="0.3">
      <c r="B13" s="11" t="s">
        <v>20</v>
      </c>
      <c r="C13" s="8"/>
      <c r="D13" s="8"/>
      <c r="E13" s="8"/>
      <c r="F13" s="8"/>
      <c r="G13" s="8"/>
      <c r="H13" s="8"/>
      <c r="I13" s="8"/>
      <c r="J13" s="8" t="s">
        <v>30</v>
      </c>
      <c r="K13" s="8"/>
      <c r="L13" s="8"/>
      <c r="M13" s="8"/>
      <c r="N13" s="8"/>
      <c r="O13" s="8"/>
    </row>
    <row r="14" spans="2:16" ht="90.75" customHeight="1" x14ac:dyDescent="0.3">
      <c r="B14" s="46" t="s">
        <v>24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</row>
    <row r="15" spans="2:16" x14ac:dyDescent="0.3">
      <c r="B15" s="14" t="s">
        <v>21</v>
      </c>
      <c r="C15" s="15"/>
      <c r="D15" s="15"/>
      <c r="E15" s="8"/>
      <c r="F15" s="8"/>
      <c r="G15" s="8"/>
      <c r="H15" s="8"/>
      <c r="I15" s="8"/>
      <c r="J15" s="16"/>
      <c r="K15" s="8"/>
      <c r="L15" s="8"/>
      <c r="M15" s="8"/>
      <c r="N15" s="8"/>
      <c r="O15" s="8"/>
    </row>
    <row r="16" spans="2:16" x14ac:dyDescent="0.3">
      <c r="B16" s="14"/>
      <c r="C16" s="15"/>
      <c r="D16" s="8"/>
      <c r="E16" s="8"/>
      <c r="F16" s="8"/>
      <c r="G16" s="8"/>
      <c r="H16" s="8"/>
      <c r="I16" s="16"/>
      <c r="J16" s="8"/>
      <c r="K16" s="8"/>
      <c r="L16" s="8"/>
      <c r="M16" s="8"/>
      <c r="N16" s="8"/>
      <c r="O16" s="8"/>
    </row>
    <row r="17" spans="2:17" x14ac:dyDescent="0.3">
      <c r="B17" s="14"/>
      <c r="C17" s="15"/>
      <c r="D17" s="8"/>
      <c r="E17" s="8"/>
      <c r="F17" s="8"/>
      <c r="G17" s="8"/>
      <c r="H17" s="8"/>
      <c r="I17" s="16"/>
      <c r="J17" s="8"/>
      <c r="K17" s="8"/>
      <c r="L17" s="8"/>
      <c r="M17" s="8"/>
      <c r="N17" s="8"/>
      <c r="O17" s="8"/>
    </row>
    <row r="18" spans="2:17" x14ac:dyDescent="0.3">
      <c r="B18" s="7"/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</sheetData>
  <mergeCells count="7">
    <mergeCell ref="B14:P14"/>
    <mergeCell ref="D9:O9"/>
    <mergeCell ref="F3:M3"/>
    <mergeCell ref="F4:M4"/>
    <mergeCell ref="F5:M5"/>
    <mergeCell ref="F6:M6"/>
    <mergeCell ref="D7:E7"/>
  </mergeCells>
  <hyperlinks>
    <hyperlink ref="D7:E7" location="Indice!A1" display="&lt;- Volver a índice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3:R26"/>
  <sheetViews>
    <sheetView zoomScale="90" zoomScaleNormal="90" workbookViewId="0">
      <selection activeCell="D7" sqref="D7:E7"/>
    </sheetView>
  </sheetViews>
  <sheetFormatPr baseColWidth="10" defaultColWidth="11.44140625" defaultRowHeight="14.4" x14ac:dyDescent="0.3"/>
  <cols>
    <col min="1" max="1" width="2.109375" style="1" customWidth="1"/>
    <col min="2" max="2" width="5.109375" style="1" customWidth="1"/>
    <col min="3" max="3" width="5.5546875" style="1" bestFit="1" customWidth="1"/>
    <col min="4" max="9" width="17.88671875" style="1" bestFit="1" customWidth="1"/>
    <col min="10" max="10" width="16.6640625" style="1" customWidth="1"/>
    <col min="11" max="12" width="17.88671875" style="1" bestFit="1" customWidth="1"/>
    <col min="13" max="14" width="17.5546875" style="1" bestFit="1" customWidth="1"/>
    <col min="15" max="15" width="17.88671875" style="1" bestFit="1" customWidth="1"/>
    <col min="16" max="16" width="13" style="1" customWidth="1"/>
    <col min="17" max="17" width="16.88671875" style="1" customWidth="1"/>
    <col min="18" max="18" width="15.33203125" style="1" customWidth="1"/>
    <col min="19" max="19" width="19.33203125" style="1" bestFit="1" customWidth="1"/>
    <col min="20" max="33" width="18.109375" style="1" bestFit="1" customWidth="1"/>
    <col min="34" max="42" width="20" style="1" bestFit="1" customWidth="1"/>
    <col min="43" max="71" width="16" style="1" bestFit="1" customWidth="1"/>
    <col min="72" max="79" width="17.5546875" style="1" bestFit="1" customWidth="1"/>
    <col min="80" max="16384" width="11.44140625" style="1"/>
  </cols>
  <sheetData>
    <row r="3" spans="2:17" ht="18" x14ac:dyDescent="0.3">
      <c r="B3" s="20"/>
      <c r="C3" s="20"/>
      <c r="E3" s="22"/>
      <c r="F3" s="49" t="s">
        <v>1</v>
      </c>
      <c r="G3" s="49"/>
      <c r="H3" s="49"/>
      <c r="I3" s="49"/>
      <c r="J3" s="49"/>
      <c r="K3" s="49"/>
      <c r="L3" s="49"/>
      <c r="M3" s="49"/>
      <c r="N3" s="20"/>
      <c r="O3" s="20"/>
      <c r="P3" s="20"/>
      <c r="Q3" s="21"/>
    </row>
    <row r="4" spans="2:17" ht="15.6" x14ac:dyDescent="0.3">
      <c r="B4" s="22"/>
      <c r="C4" s="22"/>
      <c r="E4" s="55" t="s">
        <v>23</v>
      </c>
      <c r="F4" s="55"/>
      <c r="G4" s="55"/>
      <c r="H4" s="55"/>
      <c r="I4" s="55"/>
      <c r="J4" s="55"/>
      <c r="K4" s="55"/>
      <c r="L4" s="55"/>
      <c r="M4" s="55"/>
      <c r="N4" s="55"/>
      <c r="O4" s="22"/>
      <c r="P4" s="22"/>
      <c r="Q4" s="23"/>
    </row>
    <row r="5" spans="2:17" x14ac:dyDescent="0.3">
      <c r="B5" s="24"/>
      <c r="C5" s="24"/>
      <c r="E5" s="28"/>
      <c r="F5" s="50" t="s">
        <v>40</v>
      </c>
      <c r="G5" s="50"/>
      <c r="H5" s="50"/>
      <c r="I5" s="50"/>
      <c r="J5" s="50"/>
      <c r="K5" s="50"/>
      <c r="L5" s="50"/>
      <c r="M5" s="50"/>
      <c r="N5" s="24"/>
      <c r="O5" s="24"/>
      <c r="P5" s="24"/>
      <c r="Q5" s="25"/>
    </row>
    <row r="6" spans="2:17" x14ac:dyDescent="0.3">
      <c r="E6" s="29"/>
      <c r="F6" s="51" t="s">
        <v>3</v>
      </c>
      <c r="G6" s="51"/>
      <c r="H6" s="51"/>
      <c r="I6" s="51"/>
      <c r="J6" s="51"/>
      <c r="K6" s="51"/>
      <c r="L6" s="51"/>
      <c r="M6" s="51"/>
    </row>
    <row r="7" spans="2:17" x14ac:dyDescent="0.3">
      <c r="D7" s="54" t="s">
        <v>4</v>
      </c>
      <c r="E7" s="54"/>
      <c r="F7" s="26"/>
      <c r="G7" s="26"/>
      <c r="H7" s="26"/>
      <c r="I7" s="26"/>
      <c r="J7" s="26"/>
      <c r="K7" s="26"/>
    </row>
    <row r="9" spans="2:17" x14ac:dyDescent="0.3">
      <c r="B9" s="2"/>
      <c r="C9" s="2"/>
      <c r="D9" s="48" t="s">
        <v>5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4" t="s">
        <v>6</v>
      </c>
    </row>
    <row r="10" spans="2:17" x14ac:dyDescent="0.3">
      <c r="B10" s="3"/>
      <c r="C10" s="3"/>
      <c r="D10" s="4" t="s">
        <v>7</v>
      </c>
      <c r="E10" s="4" t="s">
        <v>8</v>
      </c>
      <c r="F10" s="4" t="s">
        <v>9</v>
      </c>
      <c r="G10" s="4" t="s">
        <v>10</v>
      </c>
      <c r="H10" s="4" t="s">
        <v>11</v>
      </c>
      <c r="I10" s="4" t="s">
        <v>12</v>
      </c>
      <c r="J10" s="4" t="s">
        <v>13</v>
      </c>
      <c r="K10" s="4" t="s">
        <v>14</v>
      </c>
      <c r="L10" s="4" t="s">
        <v>15</v>
      </c>
      <c r="M10" s="4" t="s">
        <v>16</v>
      </c>
      <c r="N10" s="4" t="s">
        <v>17</v>
      </c>
      <c r="O10" s="4" t="s">
        <v>18</v>
      </c>
      <c r="P10" s="44"/>
    </row>
    <row r="11" spans="2:17" ht="15" customHeight="1" x14ac:dyDescent="0.3">
      <c r="B11" s="56" t="s">
        <v>19</v>
      </c>
      <c r="C11" s="19">
        <v>2009</v>
      </c>
      <c r="D11" s="5"/>
      <c r="E11" s="5">
        <v>416838848.30000001</v>
      </c>
      <c r="F11" s="5">
        <v>408202733.88</v>
      </c>
      <c r="G11" s="5">
        <v>409321522.79000002</v>
      </c>
      <c r="H11" s="5">
        <v>408557158.66000003</v>
      </c>
      <c r="I11" s="5">
        <v>408496805.94999999</v>
      </c>
      <c r="J11" s="5">
        <v>408807499.43000001</v>
      </c>
      <c r="K11" s="5">
        <v>405491800.95999998</v>
      </c>
      <c r="L11" s="5">
        <v>414606144.57999998</v>
      </c>
      <c r="M11" s="5">
        <v>417732921.05000001</v>
      </c>
      <c r="N11" s="5">
        <v>416683325.22000003</v>
      </c>
      <c r="O11" s="5">
        <v>421622477.85000002</v>
      </c>
      <c r="P11" s="31"/>
    </row>
    <row r="12" spans="2:17" x14ac:dyDescent="0.3">
      <c r="B12" s="57"/>
      <c r="C12" s="19">
        <v>2010</v>
      </c>
      <c r="D12" s="6">
        <v>474208398.44999999</v>
      </c>
      <c r="E12" s="6">
        <v>484641479.30000001</v>
      </c>
      <c r="F12" s="6">
        <v>490915470.47000003</v>
      </c>
      <c r="G12" s="6">
        <v>495847061.07999998</v>
      </c>
      <c r="H12" s="6">
        <v>503825880.89999998</v>
      </c>
      <c r="I12" s="6">
        <v>509182380.69999999</v>
      </c>
      <c r="J12" s="6">
        <v>513559561.07999998</v>
      </c>
      <c r="K12" s="6">
        <v>516987703.69</v>
      </c>
      <c r="L12" s="6">
        <v>520280179.20999998</v>
      </c>
      <c r="M12" s="6">
        <v>524636159.93000001</v>
      </c>
      <c r="N12" s="6">
        <v>526916715.27999997</v>
      </c>
      <c r="O12" s="6">
        <v>531371845.89999998</v>
      </c>
      <c r="P12" s="31">
        <f>((O12/O11)-1)</f>
        <v>0.26030245970198318</v>
      </c>
    </row>
    <row r="13" spans="2:17" x14ac:dyDescent="0.3">
      <c r="B13" s="57"/>
      <c r="C13" s="19">
        <v>2011</v>
      </c>
      <c r="D13" s="6">
        <v>593745042.26999998</v>
      </c>
      <c r="E13" s="6">
        <v>594367975.10000002</v>
      </c>
      <c r="F13" s="6">
        <v>594224460.00999999</v>
      </c>
      <c r="G13" s="6">
        <v>607615539.87</v>
      </c>
      <c r="H13" s="6">
        <v>623337732.65999997</v>
      </c>
      <c r="I13" s="6">
        <v>626728614.78999996</v>
      </c>
      <c r="J13" s="6">
        <v>631583900.97000003</v>
      </c>
      <c r="K13" s="6">
        <v>637763481.57000005</v>
      </c>
      <c r="L13" s="6">
        <v>644113093.21000004</v>
      </c>
      <c r="M13" s="6">
        <v>651582444.26999998</v>
      </c>
      <c r="N13" s="6">
        <v>661368893.36000001</v>
      </c>
      <c r="O13" s="6">
        <v>660353634.95000005</v>
      </c>
      <c r="P13" s="31">
        <f t="shared" ref="P13:P17" si="0">((O13/O12)-1)</f>
        <v>0.24273357733422984</v>
      </c>
    </row>
    <row r="14" spans="2:17" x14ac:dyDescent="0.3">
      <c r="B14" s="57"/>
      <c r="C14" s="19">
        <v>2012</v>
      </c>
      <c r="D14" s="6">
        <v>724469078.38</v>
      </c>
      <c r="E14" s="6">
        <v>736737739.55999994</v>
      </c>
      <c r="F14" s="6">
        <v>744138053.67999995</v>
      </c>
      <c r="G14" s="6">
        <v>756839601.71000004</v>
      </c>
      <c r="H14" s="6">
        <v>769458167.55999994</v>
      </c>
      <c r="I14" s="6">
        <v>770244273.76999998</v>
      </c>
      <c r="J14" s="6">
        <v>769224560.29999995</v>
      </c>
      <c r="K14" s="6">
        <v>766233446.33000004</v>
      </c>
      <c r="L14" s="6">
        <v>764904329.38999999</v>
      </c>
      <c r="M14" s="6">
        <v>1197390226.74</v>
      </c>
      <c r="N14" s="6">
        <v>1196543154.49</v>
      </c>
      <c r="O14" s="6">
        <v>1214188938.23</v>
      </c>
      <c r="P14" s="31">
        <f t="shared" si="0"/>
        <v>0.83869501728711571</v>
      </c>
    </row>
    <row r="15" spans="2:17" x14ac:dyDescent="0.3">
      <c r="B15" s="57"/>
      <c r="C15" s="19">
        <v>2013</v>
      </c>
      <c r="D15" s="6">
        <v>1535147426.0899999</v>
      </c>
      <c r="E15" s="6">
        <v>1550765214.96</v>
      </c>
      <c r="F15" s="6">
        <v>1545429060.5799999</v>
      </c>
      <c r="G15" s="6">
        <v>1564132584.3399999</v>
      </c>
      <c r="H15" s="6">
        <v>1570380664.03</v>
      </c>
      <c r="I15" s="6">
        <v>1569627598.6099999</v>
      </c>
      <c r="J15" s="6">
        <v>1578031955.48</v>
      </c>
      <c r="K15" s="6">
        <v>1585565408.9000001</v>
      </c>
      <c r="L15" s="6">
        <v>1595878671.4000001</v>
      </c>
      <c r="M15" s="6">
        <v>1605737047.1099999</v>
      </c>
      <c r="N15" s="6">
        <v>1609552463.02</v>
      </c>
      <c r="O15" s="6">
        <v>1642745777.5999999</v>
      </c>
      <c r="P15" s="31">
        <f t="shared" si="0"/>
        <v>0.35295729179902957</v>
      </c>
    </row>
    <row r="16" spans="2:17" x14ac:dyDescent="0.3">
      <c r="B16" s="57"/>
      <c r="C16" s="19">
        <v>2014</v>
      </c>
      <c r="D16" s="6">
        <v>2036310127.6500001</v>
      </c>
      <c r="E16" s="6">
        <v>2045619431.95</v>
      </c>
      <c r="F16" s="6">
        <v>2031779986.48</v>
      </c>
      <c r="G16" s="6">
        <v>2041856347.3599999</v>
      </c>
      <c r="H16" s="6">
        <v>2054331261.4400001</v>
      </c>
      <c r="I16" s="6">
        <v>2051303071.98</v>
      </c>
      <c r="J16" s="6">
        <v>2068485649.3099999</v>
      </c>
      <c r="K16" s="6">
        <v>2082935979.46</v>
      </c>
      <c r="L16" s="6">
        <v>2099022517.9400001</v>
      </c>
      <c r="M16" s="6">
        <v>2101428674.4400001</v>
      </c>
      <c r="N16" s="6">
        <v>2097033956.23</v>
      </c>
      <c r="O16" s="6">
        <v>2114927889.22</v>
      </c>
      <c r="P16" s="31">
        <f t="shared" si="0"/>
        <v>0.2874346828697032</v>
      </c>
    </row>
    <row r="17" spans="2:18" x14ac:dyDescent="0.3">
      <c r="B17" s="57"/>
      <c r="C17" s="19">
        <v>2015</v>
      </c>
      <c r="D17" s="6">
        <v>2509001265.3000002</v>
      </c>
      <c r="E17" s="6">
        <v>2505276312.9899998</v>
      </c>
      <c r="F17" s="6">
        <v>2467304684.3299999</v>
      </c>
      <c r="G17" s="6">
        <v>2446084190.2199998</v>
      </c>
      <c r="H17" s="6">
        <v>2450157586.8499999</v>
      </c>
      <c r="I17" s="6">
        <v>2391914513.5700002</v>
      </c>
      <c r="J17" s="6">
        <v>2362832558.8299999</v>
      </c>
      <c r="K17" s="6">
        <v>2336584121.6100001</v>
      </c>
      <c r="L17" s="6">
        <v>2311289349.3899999</v>
      </c>
      <c r="M17" s="6">
        <v>2270503336.73</v>
      </c>
      <c r="N17" s="6">
        <v>2240941249.1900001</v>
      </c>
      <c r="O17" s="6">
        <v>2233255684.6900001</v>
      </c>
      <c r="P17" s="31">
        <f t="shared" si="0"/>
        <v>5.5948855785168172E-2</v>
      </c>
    </row>
    <row r="18" spans="2:18" x14ac:dyDescent="0.3">
      <c r="B18" s="57"/>
      <c r="C18" s="19">
        <v>2016</v>
      </c>
      <c r="D18" s="6">
        <v>2238138209.2800002</v>
      </c>
      <c r="E18" s="6">
        <v>2234538935</v>
      </c>
      <c r="F18" s="6">
        <v>2269723955.8400002</v>
      </c>
      <c r="G18" s="6">
        <v>2291611108.3699999</v>
      </c>
      <c r="H18" s="6">
        <v>2326057429.25</v>
      </c>
      <c r="I18" s="6">
        <v>2308935178.2799997</v>
      </c>
      <c r="J18" s="6">
        <v>2312199682.8299999</v>
      </c>
      <c r="K18" s="6">
        <f>PFLSFE!K18+PFLSFP!K11</f>
        <v>2328851482.75</v>
      </c>
      <c r="L18" s="6">
        <f>PFLSFE!L18+PFLSFP!L11</f>
        <v>2359667937.6099997</v>
      </c>
      <c r="M18" s="6">
        <f>PFLSFE!M18+PFLSFP!M11</f>
        <v>2349597173.9400001</v>
      </c>
      <c r="N18" s="6">
        <v>2390351786.7399998</v>
      </c>
      <c r="O18" s="6">
        <v>2390884246.1300001</v>
      </c>
      <c r="P18" s="31">
        <f>((O18/O17)-1)</f>
        <v>7.058240689618156E-2</v>
      </c>
    </row>
    <row r="19" spans="2:18" x14ac:dyDescent="0.3">
      <c r="B19" s="57"/>
      <c r="C19" s="40">
        <v>2017</v>
      </c>
      <c r="D19" s="6">
        <v>2452658492.5799999</v>
      </c>
      <c r="E19" s="6">
        <v>2452658492.5799999</v>
      </c>
      <c r="F19" s="6">
        <v>2490699989.2800002</v>
      </c>
      <c r="G19" s="6">
        <v>2511813713.8600001</v>
      </c>
      <c r="H19" s="6">
        <v>2536719015.2399998</v>
      </c>
      <c r="I19" s="6">
        <f>2498256026.32</f>
        <v>2498256026.3200002</v>
      </c>
      <c r="J19" s="6">
        <v>2504867146.0300002</v>
      </c>
      <c r="K19" s="6">
        <v>2506072645.5300002</v>
      </c>
      <c r="L19" s="6">
        <f>2490724562.9</f>
        <v>2490724562.9000001</v>
      </c>
      <c r="M19" s="6">
        <v>2479332987.5</v>
      </c>
      <c r="N19" s="6"/>
      <c r="O19" s="6"/>
      <c r="P19" s="6"/>
    </row>
    <row r="20" spans="2:18" x14ac:dyDescent="0.3">
      <c r="B20" s="14" t="s">
        <v>21</v>
      </c>
      <c r="C20" s="41"/>
      <c r="D20" s="17"/>
      <c r="E20" s="17"/>
      <c r="F20" s="17"/>
      <c r="G20" s="17"/>
      <c r="H20" s="9"/>
      <c r="I20" s="9"/>
      <c r="J20" s="9"/>
      <c r="K20" s="9"/>
      <c r="L20" s="9"/>
      <c r="M20" s="9"/>
      <c r="N20" s="9"/>
      <c r="O20" s="9"/>
    </row>
    <row r="21" spans="2:18" x14ac:dyDescent="0.3">
      <c r="B21" s="11" t="s">
        <v>20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2:18" ht="94.5" customHeight="1" x14ac:dyDescent="0.3">
      <c r="B22" s="46" t="s">
        <v>36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</row>
    <row r="23" spans="2:18" x14ac:dyDescent="0.3">
      <c r="C23" s="15"/>
      <c r="D23" s="8"/>
      <c r="E23" s="8"/>
      <c r="F23" s="8"/>
      <c r="G23" s="8"/>
      <c r="H23" s="8"/>
      <c r="I23" s="16"/>
      <c r="J23" s="8"/>
      <c r="K23" s="8"/>
      <c r="L23" s="8"/>
      <c r="M23" s="8"/>
      <c r="N23" s="8"/>
      <c r="O23" s="8"/>
    </row>
    <row r="24" spans="2:18" ht="15" customHeight="1" x14ac:dyDescent="0.3">
      <c r="B24" s="12"/>
      <c r="C24" s="8"/>
      <c r="D24" s="8"/>
      <c r="E24" s="8"/>
      <c r="F24" s="8"/>
      <c r="G24" s="8"/>
      <c r="H24" s="13"/>
      <c r="I24" s="13"/>
      <c r="J24" s="13"/>
      <c r="K24" s="13"/>
      <c r="L24" s="13"/>
      <c r="M24" s="13"/>
      <c r="N24" s="13"/>
      <c r="O24" s="13"/>
    </row>
    <row r="25" spans="2:18" x14ac:dyDescent="0.3">
      <c r="B25" s="14"/>
      <c r="C25" s="15"/>
      <c r="D25" s="8"/>
      <c r="E25" s="8"/>
      <c r="F25" s="8"/>
      <c r="G25" s="8"/>
      <c r="H25" s="8"/>
      <c r="I25" s="16"/>
      <c r="J25" s="8"/>
      <c r="K25" s="8"/>
      <c r="L25" s="8"/>
      <c r="M25" s="8"/>
      <c r="N25" s="8"/>
      <c r="O25" s="8"/>
    </row>
    <row r="26" spans="2:18" x14ac:dyDescent="0.3">
      <c r="B26" s="7"/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</sheetData>
  <mergeCells count="9">
    <mergeCell ref="P9:P10"/>
    <mergeCell ref="B22:P22"/>
    <mergeCell ref="D9:O9"/>
    <mergeCell ref="F3:M3"/>
    <mergeCell ref="F5:M5"/>
    <mergeCell ref="F6:M6"/>
    <mergeCell ref="D7:E7"/>
    <mergeCell ref="E4:N4"/>
    <mergeCell ref="B11:B19"/>
  </mergeCells>
  <hyperlinks>
    <hyperlink ref="D7:E7" location="Indice!A1" display="&lt;- Volver a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3:R19"/>
  <sheetViews>
    <sheetView zoomScale="90" zoomScaleNormal="90" workbookViewId="0">
      <selection activeCell="D7" sqref="D7:E7"/>
    </sheetView>
  </sheetViews>
  <sheetFormatPr baseColWidth="10" defaultColWidth="11.44140625" defaultRowHeight="14.4" x14ac:dyDescent="0.3"/>
  <cols>
    <col min="1" max="1" width="2.109375" style="1" customWidth="1"/>
    <col min="2" max="2" width="5.109375" style="1" customWidth="1"/>
    <col min="3" max="3" width="5.5546875" style="1" bestFit="1" customWidth="1"/>
    <col min="4" max="9" width="17.88671875" style="1" bestFit="1" customWidth="1"/>
    <col min="10" max="10" width="16.6640625" style="1" customWidth="1"/>
    <col min="11" max="12" width="17.88671875" style="1" bestFit="1" customWidth="1"/>
    <col min="13" max="14" width="17.5546875" style="1" bestFit="1" customWidth="1"/>
    <col min="15" max="15" width="17.88671875" style="1" bestFit="1" customWidth="1"/>
    <col min="16" max="16" width="13" style="1" customWidth="1"/>
    <col min="17" max="17" width="16.88671875" style="1" customWidth="1"/>
    <col min="18" max="18" width="15.33203125" style="1" customWidth="1"/>
    <col min="19" max="19" width="19.33203125" style="1" bestFit="1" customWidth="1"/>
    <col min="20" max="33" width="18.109375" style="1" bestFit="1" customWidth="1"/>
    <col min="34" max="42" width="20" style="1" bestFit="1" customWidth="1"/>
    <col min="43" max="71" width="16" style="1" bestFit="1" customWidth="1"/>
    <col min="72" max="79" width="17.5546875" style="1" bestFit="1" customWidth="1"/>
    <col min="80" max="16384" width="11.44140625" style="1"/>
  </cols>
  <sheetData>
    <row r="3" spans="2:17" ht="18" x14ac:dyDescent="0.3">
      <c r="B3" s="20"/>
      <c r="C3" s="20"/>
      <c r="E3" s="22"/>
      <c r="F3" s="49" t="s">
        <v>1</v>
      </c>
      <c r="G3" s="49"/>
      <c r="H3" s="49"/>
      <c r="I3" s="49"/>
      <c r="J3" s="49"/>
      <c r="K3" s="49"/>
      <c r="L3" s="49"/>
      <c r="M3" s="49"/>
      <c r="N3" s="20"/>
      <c r="O3" s="20"/>
      <c r="P3" s="20"/>
      <c r="Q3" s="21"/>
    </row>
    <row r="4" spans="2:17" ht="15.6" x14ac:dyDescent="0.3">
      <c r="B4" s="22"/>
      <c r="C4" s="22"/>
      <c r="E4" s="55" t="s">
        <v>34</v>
      </c>
      <c r="F4" s="55"/>
      <c r="G4" s="55"/>
      <c r="H4" s="55"/>
      <c r="I4" s="55"/>
      <c r="J4" s="55"/>
      <c r="K4" s="55"/>
      <c r="L4" s="55"/>
      <c r="M4" s="55"/>
      <c r="N4" s="55"/>
      <c r="O4" s="22"/>
      <c r="P4" s="22"/>
      <c r="Q4" s="36"/>
    </row>
    <row r="5" spans="2:17" x14ac:dyDescent="0.3">
      <c r="B5" s="24"/>
      <c r="C5" s="24"/>
      <c r="E5" s="28"/>
      <c r="F5" s="50" t="s">
        <v>40</v>
      </c>
      <c r="G5" s="50"/>
      <c r="H5" s="50"/>
      <c r="I5" s="50"/>
      <c r="J5" s="50"/>
      <c r="K5" s="50"/>
      <c r="L5" s="50"/>
      <c r="M5" s="50"/>
      <c r="N5" s="24"/>
      <c r="O5" s="24"/>
      <c r="P5" s="24"/>
      <c r="Q5" s="25"/>
    </row>
    <row r="6" spans="2:17" x14ac:dyDescent="0.3">
      <c r="E6" s="29"/>
      <c r="F6" s="51" t="s">
        <v>3</v>
      </c>
      <c r="G6" s="51"/>
      <c r="H6" s="51"/>
      <c r="I6" s="51"/>
      <c r="J6" s="51"/>
      <c r="K6" s="51"/>
      <c r="L6" s="51"/>
      <c r="M6" s="51"/>
    </row>
    <row r="7" spans="2:17" x14ac:dyDescent="0.3">
      <c r="D7" s="54" t="s">
        <v>4</v>
      </c>
      <c r="E7" s="54"/>
      <c r="F7" s="37"/>
      <c r="G7" s="37"/>
      <c r="H7" s="37"/>
      <c r="I7" s="37"/>
      <c r="J7" s="37"/>
      <c r="K7" s="37"/>
    </row>
    <row r="9" spans="2:17" x14ac:dyDescent="0.3">
      <c r="B9" s="2"/>
      <c r="C9" s="2"/>
      <c r="D9" s="48" t="s">
        <v>5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4" t="s">
        <v>6</v>
      </c>
    </row>
    <row r="10" spans="2:17" x14ac:dyDescent="0.3">
      <c r="B10" s="3"/>
      <c r="C10" s="3"/>
      <c r="D10" s="4" t="s">
        <v>7</v>
      </c>
      <c r="E10" s="4" t="s">
        <v>8</v>
      </c>
      <c r="F10" s="4" t="s">
        <v>9</v>
      </c>
      <c r="G10" s="4" t="s">
        <v>10</v>
      </c>
      <c r="H10" s="4" t="s">
        <v>11</v>
      </c>
      <c r="I10" s="4" t="s">
        <v>12</v>
      </c>
      <c r="J10" s="4" t="s">
        <v>13</v>
      </c>
      <c r="K10" s="4" t="s">
        <v>14</v>
      </c>
      <c r="L10" s="4" t="s">
        <v>15</v>
      </c>
      <c r="M10" s="4" t="s">
        <v>16</v>
      </c>
      <c r="N10" s="4" t="s">
        <v>17</v>
      </c>
      <c r="O10" s="4" t="s">
        <v>18</v>
      </c>
      <c r="P10" s="44"/>
    </row>
    <row r="11" spans="2:17" x14ac:dyDescent="0.3">
      <c r="B11" s="58" t="s">
        <v>19</v>
      </c>
      <c r="C11" s="35">
        <v>2016</v>
      </c>
      <c r="D11" s="6"/>
      <c r="E11" s="6"/>
      <c r="F11" s="6"/>
      <c r="G11" s="6"/>
      <c r="H11" s="6"/>
      <c r="I11" s="6"/>
      <c r="J11" s="6"/>
      <c r="K11" s="6"/>
      <c r="L11" s="6"/>
      <c r="M11" s="6">
        <v>40669204.090000004</v>
      </c>
      <c r="N11" s="6">
        <v>65788656.960000001</v>
      </c>
      <c r="O11" s="6">
        <v>66681805.32</v>
      </c>
      <c r="P11" s="31"/>
    </row>
    <row r="12" spans="2:17" x14ac:dyDescent="0.3">
      <c r="B12" s="59"/>
      <c r="C12" s="40">
        <v>2017</v>
      </c>
      <c r="D12" s="6">
        <v>93795736.120000005</v>
      </c>
      <c r="E12" s="6">
        <v>93795736.120000005</v>
      </c>
      <c r="F12" s="6">
        <v>96685230.609999999</v>
      </c>
      <c r="G12" s="6">
        <v>97797379.819999993</v>
      </c>
      <c r="H12" s="6">
        <v>99480679.299999997</v>
      </c>
      <c r="I12" s="6">
        <v>101143313.26000001</v>
      </c>
      <c r="J12" s="6">
        <v>102367152.3</v>
      </c>
      <c r="K12" s="6">
        <f>103632073.75</f>
        <v>103632073.75</v>
      </c>
      <c r="L12" s="6">
        <f>104371757.93</f>
        <v>104371757.93000001</v>
      </c>
      <c r="M12" s="6">
        <f>105251930.6</f>
        <v>105251930.59999999</v>
      </c>
      <c r="N12" s="6"/>
      <c r="O12" s="6"/>
      <c r="P12" s="31"/>
    </row>
    <row r="13" spans="2:17" x14ac:dyDescent="0.3">
      <c r="B13" s="7"/>
      <c r="C13" s="8"/>
      <c r="D13" s="17"/>
      <c r="E13" s="17"/>
      <c r="F13" s="17"/>
      <c r="G13" s="17"/>
      <c r="H13" s="9"/>
      <c r="I13" s="9"/>
      <c r="J13" s="9"/>
      <c r="K13" s="9"/>
      <c r="L13" s="9"/>
      <c r="M13" s="9"/>
      <c r="N13" s="9"/>
      <c r="O13" s="9"/>
    </row>
    <row r="14" spans="2:17" x14ac:dyDescent="0.3">
      <c r="B14" s="11" t="s">
        <v>20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2:17" ht="88.5" customHeight="1" x14ac:dyDescent="0.3">
      <c r="B15" s="46" t="s">
        <v>37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</row>
    <row r="16" spans="2:17" x14ac:dyDescent="0.3">
      <c r="B16" s="14" t="s">
        <v>21</v>
      </c>
      <c r="C16" s="15"/>
      <c r="D16" s="8"/>
      <c r="E16" s="8"/>
      <c r="F16" s="8"/>
      <c r="G16" s="8"/>
      <c r="H16" s="8"/>
      <c r="I16" s="16"/>
      <c r="J16" s="8"/>
      <c r="K16" s="8"/>
      <c r="L16" s="8"/>
      <c r="M16" s="8"/>
      <c r="N16" s="8"/>
      <c r="O16" s="8"/>
    </row>
    <row r="17" spans="2:18" ht="15" customHeight="1" x14ac:dyDescent="0.3">
      <c r="B17" s="12"/>
      <c r="C17" s="8"/>
      <c r="D17" s="8"/>
      <c r="E17" s="8"/>
      <c r="F17" s="8"/>
      <c r="G17" s="8"/>
      <c r="H17" s="13"/>
      <c r="I17" s="13"/>
      <c r="J17" s="13"/>
      <c r="K17" s="13"/>
      <c r="L17" s="13"/>
      <c r="M17" s="13"/>
      <c r="N17" s="13"/>
      <c r="O17" s="13"/>
    </row>
    <row r="18" spans="2:18" x14ac:dyDescent="0.3">
      <c r="B18" s="14"/>
      <c r="C18" s="15"/>
      <c r="D18" s="8"/>
      <c r="E18" s="8"/>
      <c r="F18" s="8"/>
      <c r="G18" s="8"/>
      <c r="H18" s="8"/>
      <c r="I18" s="16"/>
      <c r="J18" s="8"/>
      <c r="K18" s="8"/>
      <c r="L18" s="8"/>
      <c r="M18" s="8"/>
      <c r="N18" s="8"/>
      <c r="O18" s="8"/>
    </row>
    <row r="19" spans="2:18" x14ac:dyDescent="0.3">
      <c r="B19" s="7"/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9">
    <mergeCell ref="P9:P10"/>
    <mergeCell ref="B15:P15"/>
    <mergeCell ref="F3:M3"/>
    <mergeCell ref="E4:N4"/>
    <mergeCell ref="F5:M5"/>
    <mergeCell ref="F6:M6"/>
    <mergeCell ref="D7:E7"/>
    <mergeCell ref="D9:O9"/>
    <mergeCell ref="B11:B12"/>
  </mergeCells>
  <hyperlinks>
    <hyperlink ref="D7:E7" location="Indice!A1" display="&lt;- Volver a índice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PFLSFE</vt:lpstr>
      <vt:lpstr>PFLSFP</vt:lpstr>
      <vt:lpstr>FLSFP</vt:lpstr>
      <vt:lpstr>FLSFPS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Miranda</dc:creator>
  <cp:lastModifiedBy>Daniela Vásconez</cp:lastModifiedBy>
  <dcterms:created xsi:type="dcterms:W3CDTF">2016-08-22T21:28:58Z</dcterms:created>
  <dcterms:modified xsi:type="dcterms:W3CDTF">2018-01-25T22:26:24Z</dcterms:modified>
</cp:coreProperties>
</file>