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showSheetTabs="0" xWindow="0" yWindow="0" windowWidth="20730" windowHeight="9735"/>
  </bookViews>
  <sheets>
    <sheet name="ÍNDICE" sheetId="2" r:id="rId1"/>
    <sheet name="Privado" sheetId="5" r:id="rId2"/>
    <sheet name="Popular y Solidario" sheetId="6" r:id="rId3"/>
  </sheets>
  <definedNames>
    <definedName name="_xlnm.Print_Area" localSheetId="2">'Popular y Solidario'!$B$2:$AU$7</definedName>
    <definedName name="_xlnm.Print_Area" localSheetId="1">Privado!$B$2:$AO$7</definedName>
  </definedNames>
  <calcPr calcId="125725"/>
</workbook>
</file>

<file path=xl/calcChain.xml><?xml version="1.0" encoding="utf-8"?>
<calcChain xmlns="http://schemas.openxmlformats.org/spreadsheetml/2006/main">
  <c r="AK36" i="6"/>
  <c r="AI36"/>
  <c r="AH36" l="1"/>
  <c r="AG36"/>
  <c r="AF36" l="1"/>
  <c r="AE36" l="1"/>
  <c r="AD36"/>
  <c r="H33" l="1"/>
  <c r="AO37" i="5" l="1"/>
  <c r="AN37"/>
  <c r="AM37"/>
  <c r="AL37"/>
  <c r="AK37"/>
  <c r="AJ37"/>
  <c r="AI37"/>
  <c r="AH37"/>
  <c r="AG37"/>
  <c r="AF37"/>
  <c r="AE37"/>
  <c r="AD37"/>
  <c r="AC37"/>
  <c r="AB37"/>
  <c r="AO36"/>
  <c r="AN36"/>
  <c r="AM36"/>
  <c r="AL36"/>
  <c r="AK36"/>
  <c r="AJ36"/>
  <c r="AI36"/>
  <c r="AH36"/>
  <c r="AG36"/>
  <c r="AF36"/>
  <c r="AE36"/>
  <c r="AD36"/>
  <c r="AC36"/>
  <c r="AB36"/>
  <c r="AO35"/>
  <c r="AN35"/>
  <c r="AM35"/>
  <c r="AL35"/>
  <c r="AK35"/>
  <c r="AJ35"/>
  <c r="AI35"/>
  <c r="AH35"/>
  <c r="AG35"/>
  <c r="AF35"/>
  <c r="AE35"/>
  <c r="AD35"/>
  <c r="AC35"/>
  <c r="AB35"/>
  <c r="AO34"/>
  <c r="AN34"/>
  <c r="AM34"/>
  <c r="AL34"/>
  <c r="AK34"/>
  <c r="AJ34"/>
  <c r="AI34"/>
  <c r="AH34"/>
  <c r="AG34"/>
  <c r="AF34"/>
  <c r="AE34"/>
  <c r="AD34"/>
  <c r="AC34"/>
  <c r="AB34"/>
  <c r="X34"/>
  <c r="Q34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AA34"/>
  <c r="Z34"/>
  <c r="Y34"/>
  <c r="W34"/>
  <c r="V34"/>
  <c r="U34"/>
  <c r="T34"/>
  <c r="S34"/>
  <c r="R34"/>
  <c r="P34"/>
  <c r="O34"/>
  <c r="N34"/>
  <c r="M34"/>
  <c r="L34"/>
  <c r="K34"/>
  <c r="J34"/>
  <c r="I34"/>
  <c r="H34"/>
  <c r="G34"/>
  <c r="F34"/>
  <c r="E34"/>
  <c r="D34"/>
  <c r="AC36" i="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C35"/>
  <c r="AC34"/>
  <c r="AC33"/>
  <c r="G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F35"/>
  <c r="E35"/>
  <c r="D35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G33"/>
  <c r="F33"/>
  <c r="E33"/>
  <c r="D33"/>
</calcChain>
</file>

<file path=xl/sharedStrings.xml><?xml version="1.0" encoding="utf-8"?>
<sst xmlns="http://schemas.openxmlformats.org/spreadsheetml/2006/main" count="150" uniqueCount="71">
  <si>
    <t>Febrero</t>
  </si>
  <si>
    <t>Julio</t>
  </si>
  <si>
    <t>Septiembre</t>
  </si>
  <si>
    <t>Octubre</t>
  </si>
  <si>
    <t>Noviembre</t>
  </si>
  <si>
    <t>Diciembre</t>
  </si>
  <si>
    <t>Año 2013</t>
  </si>
  <si>
    <t>Marzo</t>
  </si>
  <si>
    <t>Abril</t>
  </si>
  <si>
    <t>Mayo</t>
  </si>
  <si>
    <t>Enero</t>
  </si>
  <si>
    <t>Junio</t>
  </si>
  <si>
    <t>Agosto</t>
  </si>
  <si>
    <t>Año 2014</t>
  </si>
  <si>
    <t>Año 2015</t>
  </si>
  <si>
    <t>Año 2016</t>
  </si>
  <si>
    <t>CORPORACIÓN DEL SEGURO DE DEPÓSITOS, FONDO DE LIQUIDEZ Y FONDO DE SEGUROS PRIVADOS</t>
  </si>
  <si>
    <t>SISTEMA FINANCIERO PRIVADO</t>
  </si>
  <si>
    <t>SISTEMA FINANCIERO POPULAR Y SOLIDARIO</t>
  </si>
  <si>
    <t>&lt;- Volver a índice</t>
  </si>
  <si>
    <t>ESTADO DE SITUACIÓN CONSOLIDADO DEL FONDO DE SEGURO DE DEPÓSITOS DEL SISTEMA PRIVADO</t>
  </si>
  <si>
    <t>Activo</t>
  </si>
  <si>
    <t>1.1</t>
  </si>
  <si>
    <t>Fondos Disponibles</t>
  </si>
  <si>
    <t>1.2</t>
  </si>
  <si>
    <t>Inversiones</t>
  </si>
  <si>
    <t>1.3</t>
  </si>
  <si>
    <t>Cuentas por cobrar</t>
  </si>
  <si>
    <t>Pasivo</t>
  </si>
  <si>
    <t>2.1</t>
  </si>
  <si>
    <t>2.2</t>
  </si>
  <si>
    <t>Obligaciones financieras</t>
  </si>
  <si>
    <t>Patrimonio neto</t>
  </si>
  <si>
    <t>Notas</t>
  </si>
  <si>
    <t>Cuentas por pagar</t>
  </si>
  <si>
    <t>ESTADO DE SITUACIÓN CONSOLIDADO DEL FONDO DE SEGURO DE DEPÓSITOS DEL SISTEMA POPULAR Y SOLIDARIO</t>
  </si>
  <si>
    <t>(en miles de US$)</t>
  </si>
  <si>
    <t>(3) Enero 2015: El Banco del Pacífico informó que por error en la instrucción recibida se duplicó el valor de la transferencia interbancaria de US$5.000.000 ordenada por el Banco Territorial. Particular que se regularizó en marzo de 2015.</t>
  </si>
  <si>
    <t>4. ESTADO DE SITUACIÓN CONSOLIDADO</t>
  </si>
  <si>
    <t>4.1.</t>
  </si>
  <si>
    <t>4.2.</t>
  </si>
  <si>
    <t>(2) Desde julio de 2013 a febrero 2014 los datos son provisionales.</t>
  </si>
  <si>
    <t>(1) Entre junio 2013 y febrero 2014 los aportes de las cooperativas pasan a cuentas por pagar hasta la conformación del fideicomiso del fondo de seguro de depósitos popular y solidario (Ref. Res. No. DIR-2013-006)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</si>
  <si>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</si>
  <si>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</si>
  <si>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</si>
  <si>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</si>
  <si>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</si>
  <si>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</si>
  <si>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</si>
  <si>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</si>
  <si>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</si>
  <si>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</si>
  <si>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</si>
  <si>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</si>
  <si>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COSEDE</t>
    </r>
  </si>
  <si>
    <t xml:space="preserve">Junio </t>
  </si>
  <si>
    <t xml:space="preserve">Julio </t>
  </si>
  <si>
    <t>Gastos</t>
  </si>
  <si>
    <t>Ingresos</t>
  </si>
  <si>
    <t xml:space="preserve">Notas </t>
  </si>
  <si>
    <t>(2) A partir de septiembre de 2016 el administrador fiduciario es el Banco Central del Ecuador "BCE", anteriormente fue la Corporación Financiera Nacional "CFN".</t>
  </si>
  <si>
    <t>(4) A partir de septiembre de 2016 el administrador fiduciario es el Banco Central del Ecuador "BCE", anteriormente fue la Corporación Financiera Nacional "CFN".</t>
  </si>
  <si>
    <t xml:space="preserve">(1) El valor de las cuentas por pagar registrado en agosto de 2016 fue ajustado por la Fiduciaria en septiembre de 2016. </t>
  </si>
  <si>
    <t>Total Activo y Gastos</t>
  </si>
  <si>
    <t>Total pasivo, patrimonio e ingresos</t>
  </si>
  <si>
    <t>(5) El esquema de presentación del reporte ha sido modificado en función de la nueva presentación de balances del actual fiduciario.</t>
  </si>
  <si>
    <t>Al 31 de octubre de 2016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</si>
  <si>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octubre de 2016)</t>
    </r>
  </si>
  <si>
    <t>(3) El esquema de presentación del reporte ha sido modificado en función de la nueva presentación de balances del actual fiduciario.</t>
  </si>
  <si>
    <t xml:space="preserve">(4) El valor del Fideicomiso del Sector Financiero Popular y Solidario registrado a octubre de 2016 debe ser considerado como un dato provisional, debido a que las cuentas por cobrar se encuentran en proceso de revisión.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</si>
</sst>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2" borderId="0" xfId="0" quotePrefix="1" applyFill="1" applyBorder="1" applyAlignment="1">
      <alignment horizontal="center"/>
    </xf>
    <xf numFmtId="0" fontId="0" fillId="5" borderId="1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3" fontId="10" fillId="2" borderId="2" xfId="0" applyNumberFormat="1" applyFont="1" applyFill="1" applyBorder="1"/>
    <xf numFmtId="43" fontId="10" fillId="2" borderId="2" xfId="1" applyNumberFormat="1" applyFont="1" applyFill="1" applyBorder="1"/>
    <xf numFmtId="43" fontId="0" fillId="2" borderId="2" xfId="0" applyNumberFormat="1" applyFont="1" applyFill="1" applyBorder="1"/>
    <xf numFmtId="43" fontId="1" fillId="2" borderId="2" xfId="1" applyNumberFormat="1" applyFont="1" applyFill="1" applyBorder="1"/>
    <xf numFmtId="43" fontId="9" fillId="2" borderId="2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4" fontId="0" fillId="2" borderId="0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" fontId="0" fillId="2" borderId="0" xfId="0" applyNumberFormat="1" applyFont="1" applyFill="1"/>
    <xf numFmtId="43" fontId="0" fillId="2" borderId="0" xfId="0" applyNumberFormat="1" applyFont="1" applyFill="1"/>
    <xf numFmtId="0" fontId="11" fillId="2" borderId="0" xfId="0" applyFont="1" applyFill="1" applyAlignment="1">
      <alignment horizontal="left"/>
    </xf>
    <xf numFmtId="43" fontId="10" fillId="2" borderId="3" xfId="0" applyNumberFormat="1" applyFont="1" applyFill="1" applyBorder="1"/>
    <xf numFmtId="43" fontId="10" fillId="2" borderId="3" xfId="1" applyNumberFormat="1" applyFont="1" applyFill="1" applyBorder="1"/>
    <xf numFmtId="0" fontId="9" fillId="2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7" fontId="6" fillId="3" borderId="2" xfId="0" applyNumberFormat="1" applyFont="1" applyFill="1" applyBorder="1" applyAlignment="1">
      <alignment horizontal="center"/>
    </xf>
    <xf numFmtId="0" fontId="12" fillId="2" borderId="2" xfId="0" applyFont="1" applyFill="1" applyBorder="1"/>
    <xf numFmtId="0" fontId="6" fillId="3" borderId="2" xfId="0" applyFont="1" applyFill="1" applyBorder="1" applyAlignment="1">
      <alignment horizontal="center"/>
    </xf>
    <xf numFmtId="43" fontId="0" fillId="0" borderId="0" xfId="0" applyNumberFormat="1"/>
    <xf numFmtId="43" fontId="0" fillId="0" borderId="2" xfId="0" applyNumberFormat="1" applyFont="1" applyFill="1" applyBorder="1"/>
    <xf numFmtId="43" fontId="1" fillId="0" borderId="2" xfId="1" applyNumberFormat="1" applyFont="1" applyFill="1" applyBorder="1"/>
    <xf numFmtId="43" fontId="9" fillId="0" borderId="2" xfId="0" applyNumberFormat="1" applyFont="1" applyFill="1" applyBorder="1"/>
    <xf numFmtId="0" fontId="2" fillId="2" borderId="0" xfId="0" applyFont="1" applyFill="1" applyAlignment="1">
      <alignment horizontal="left"/>
    </xf>
    <xf numFmtId="164" fontId="0" fillId="0" borderId="0" xfId="1" applyNumberFormat="1" applyFont="1"/>
    <xf numFmtId="17" fontId="6" fillId="3" borderId="6" xfId="0" applyNumberFormat="1" applyFont="1" applyFill="1" applyBorder="1" applyAlignment="1">
      <alignment horizontal="center"/>
    </xf>
    <xf numFmtId="43" fontId="5" fillId="2" borderId="2" xfId="1" applyNumberFormat="1" applyFont="1" applyFill="1" applyBorder="1" applyAlignment="1">
      <alignment horizontal="left"/>
    </xf>
    <xf numFmtId="43" fontId="2" fillId="2" borderId="2" xfId="1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/>
    <xf numFmtId="43" fontId="5" fillId="0" borderId="2" xfId="1" applyNumberFormat="1" applyFont="1" applyFill="1" applyBorder="1" applyAlignment="1">
      <alignment horizontal="left"/>
    </xf>
    <xf numFmtId="0" fontId="0" fillId="0" borderId="0" xfId="0" applyFill="1"/>
    <xf numFmtId="0" fontId="12" fillId="0" borderId="2" xfId="0" applyFont="1" applyFill="1" applyBorder="1"/>
    <xf numFmtId="43" fontId="2" fillId="0" borderId="2" xfId="1" applyNumberFormat="1" applyFont="1" applyFill="1" applyBorder="1" applyAlignment="1">
      <alignment horizontal="left"/>
    </xf>
    <xf numFmtId="0" fontId="0" fillId="2" borderId="0" xfId="0" applyFont="1" applyFill="1" applyAlignment="1"/>
    <xf numFmtId="4" fontId="0" fillId="2" borderId="0" xfId="0" applyNumberFormat="1" applyFont="1" applyFill="1" applyAlignment="1"/>
    <xf numFmtId="43" fontId="0" fillId="2" borderId="0" xfId="0" applyNumberFormat="1" applyFont="1" applyFill="1" applyAlignment="1"/>
    <xf numFmtId="0" fontId="0" fillId="0" borderId="0" xfId="0" applyAlignment="1"/>
    <xf numFmtId="0" fontId="13" fillId="0" borderId="0" xfId="0" applyFont="1"/>
    <xf numFmtId="43" fontId="13" fillId="0" borderId="0" xfId="0" applyNumberFormat="1" applyFont="1"/>
    <xf numFmtId="43" fontId="13" fillId="0" borderId="0" xfId="1" applyNumberFormat="1" applyFont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4" fontId="13" fillId="2" borderId="0" xfId="0" applyNumberFormat="1" applyFont="1" applyFill="1"/>
    <xf numFmtId="0" fontId="6" fillId="3" borderId="2" xfId="0" applyFont="1" applyFill="1" applyBorder="1" applyAlignment="1">
      <alignment horizontal="center"/>
    </xf>
    <xf numFmtId="43" fontId="12" fillId="2" borderId="3" xfId="1" applyNumberFormat="1" applyFont="1" applyFill="1" applyBorder="1"/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64" fontId="0" fillId="0" borderId="0" xfId="1" applyNumberFormat="1" applyFont="1" applyBorder="1"/>
    <xf numFmtId="0" fontId="6" fillId="3" borderId="2" xfId="0" applyFont="1" applyFill="1" applyBorder="1" applyAlignment="1">
      <alignment horizontal="center"/>
    </xf>
    <xf numFmtId="43" fontId="0" fillId="0" borderId="0" xfId="1" applyFont="1"/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0" borderId="0" xfId="0" applyFont="1"/>
    <xf numFmtId="0" fontId="11" fillId="0" borderId="0" xfId="0" applyFont="1"/>
    <xf numFmtId="0" fontId="6" fillId="3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2" xfId="0" applyFont="1" applyFill="1" applyBorder="1"/>
    <xf numFmtId="43" fontId="2" fillId="7" borderId="2" xfId="1" applyNumberFormat="1" applyFont="1" applyFill="1" applyBorder="1" applyAlignment="1">
      <alignment horizontal="left"/>
    </xf>
    <xf numFmtId="43" fontId="5" fillId="7" borderId="2" xfId="1" applyNumberFormat="1" applyFont="1" applyFill="1" applyBorder="1" applyAlignment="1">
      <alignment horizontal="left"/>
    </xf>
    <xf numFmtId="43" fontId="10" fillId="2" borderId="0" xfId="0" applyNumberFormat="1" applyFont="1" applyFill="1" applyBorder="1"/>
    <xf numFmtId="43" fontId="10" fillId="2" borderId="0" xfId="1" applyNumberFormat="1" applyFont="1" applyFill="1" applyBorder="1"/>
    <xf numFmtId="43" fontId="0" fillId="7" borderId="2" xfId="0" applyNumberFormat="1" applyFont="1" applyFill="1" applyBorder="1"/>
    <xf numFmtId="43" fontId="1" fillId="7" borderId="2" xfId="1" applyNumberFormat="1" applyFont="1" applyFill="1" applyBorder="1"/>
    <xf numFmtId="43" fontId="12" fillId="7" borderId="3" xfId="1" applyNumberFormat="1" applyFont="1" applyFill="1" applyBorder="1"/>
    <xf numFmtId="43" fontId="10" fillId="7" borderId="3" xfId="1" applyNumberFormat="1" applyFont="1" applyFill="1" applyBorder="1"/>
    <xf numFmtId="43" fontId="12" fillId="7" borderId="2" xfId="1" applyNumberFormat="1" applyFont="1" applyFill="1" applyBorder="1"/>
    <xf numFmtId="43" fontId="10" fillId="7" borderId="2" xfId="1" applyNumberFormat="1" applyFont="1" applyFill="1" applyBorder="1"/>
    <xf numFmtId="164" fontId="0" fillId="2" borderId="0" xfId="1" applyNumberFormat="1" applyFont="1" applyFill="1"/>
    <xf numFmtId="164" fontId="0" fillId="0" borderId="0" xfId="1" applyNumberFormat="1" applyFont="1" applyAlignment="1"/>
    <xf numFmtId="0" fontId="6" fillId="3" borderId="2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8" fillId="5" borderId="1" xfId="2" applyFill="1" applyBorder="1"/>
    <xf numFmtId="0" fontId="8" fillId="6" borderId="1" xfId="2" applyFill="1" applyBorder="1"/>
    <xf numFmtId="0" fontId="14" fillId="2" borderId="0" xfId="0" applyFont="1" applyFill="1" applyAlignment="1">
      <alignment horizontal="center" vertical="center" wrapText="1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8" fillId="0" borderId="0" xfId="2" applyBorder="1" applyAlignment="1">
      <alignment horizontal="left" vertical="center" wrapText="1"/>
    </xf>
    <xf numFmtId="0" fontId="2" fillId="2" borderId="0" xfId="0" applyFont="1" applyFill="1" applyBorder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1578838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1578838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12"/>
  <sheetViews>
    <sheetView tabSelected="1" workbookViewId="0"/>
  </sheetViews>
  <sheetFormatPr baseColWidth="10" defaultColWidth="11.5703125" defaultRowHeight="15"/>
  <cols>
    <col min="1" max="1" width="11.5703125" style="5"/>
    <col min="2" max="2" width="4.7109375" style="5" customWidth="1"/>
    <col min="3" max="6" width="11.5703125" style="5"/>
    <col min="7" max="7" width="13.42578125" style="5" customWidth="1"/>
    <col min="8" max="16384" width="11.5703125" style="5"/>
  </cols>
  <sheetData>
    <row r="3" spans="2:8" ht="15" customHeight="1">
      <c r="G3" s="94" t="s">
        <v>68</v>
      </c>
      <c r="H3" s="94"/>
    </row>
    <row r="4" spans="2:8" ht="15" customHeight="1">
      <c r="G4" s="94"/>
      <c r="H4" s="94"/>
    </row>
    <row r="5" spans="2:8" ht="15" customHeight="1">
      <c r="G5" s="94"/>
      <c r="H5" s="94"/>
    </row>
    <row r="6" spans="2:8" ht="22.5" customHeight="1">
      <c r="G6" s="94"/>
      <c r="H6" s="94"/>
    </row>
    <row r="7" spans="2:8" ht="15" customHeight="1">
      <c r="G7" s="94"/>
      <c r="H7" s="94"/>
    </row>
    <row r="8" spans="2:8" ht="18.75">
      <c r="B8" s="91" t="s">
        <v>38</v>
      </c>
      <c r="C8" s="91"/>
      <c r="D8" s="91"/>
      <c r="E8" s="91"/>
      <c r="F8" s="91"/>
      <c r="G8" s="91"/>
      <c r="H8" s="91"/>
    </row>
    <row r="10" spans="2:8">
      <c r="B10" s="11" t="s">
        <v>39</v>
      </c>
      <c r="C10" s="92" t="s">
        <v>17</v>
      </c>
      <c r="D10" s="92"/>
      <c r="E10" s="92"/>
      <c r="F10" s="92"/>
      <c r="G10" s="92"/>
      <c r="H10" s="92"/>
    </row>
    <row r="11" spans="2:8">
      <c r="B11" s="10"/>
      <c r="C11" s="4"/>
      <c r="D11" s="4"/>
      <c r="E11" s="4"/>
      <c r="F11" s="4"/>
      <c r="G11" s="4"/>
      <c r="H11" s="4"/>
    </row>
    <row r="12" spans="2:8">
      <c r="B12" s="12" t="s">
        <v>40</v>
      </c>
      <c r="C12" s="93" t="s">
        <v>18</v>
      </c>
      <c r="D12" s="93"/>
      <c r="E12" s="93"/>
      <c r="F12" s="93"/>
      <c r="G12" s="93"/>
      <c r="H12" s="93"/>
    </row>
  </sheetData>
  <mergeCells count="4">
    <mergeCell ref="B8:H8"/>
    <mergeCell ref="C10:H10"/>
    <mergeCell ref="C12:H12"/>
    <mergeCell ref="G3:H7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Y62"/>
  <sheetViews>
    <sheetView showGridLines="0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" sqref="D7:E7"/>
    </sheetView>
  </sheetViews>
  <sheetFormatPr baseColWidth="10" defaultRowHeight="15"/>
  <cols>
    <col min="1" max="1" width="2.140625" customWidth="1"/>
    <col min="2" max="2" width="5.140625" customWidth="1"/>
    <col min="3" max="3" width="31.28515625" customWidth="1"/>
    <col min="4" max="9" width="13" customWidth="1"/>
    <col min="10" max="28" width="13.85546875" customWidth="1"/>
    <col min="29" max="32" width="13" customWidth="1"/>
    <col min="33" max="33" width="13.140625" customWidth="1"/>
    <col min="34" max="40" width="14.42578125" bestFit="1" customWidth="1"/>
    <col min="41" max="48" width="16" customWidth="1"/>
    <col min="49" max="49" width="16.42578125" customWidth="1"/>
    <col min="50" max="50" width="17.5703125" bestFit="1" customWidth="1"/>
  </cols>
  <sheetData>
    <row r="1" spans="2:51" ht="4.5" customHeight="1"/>
    <row r="3" spans="2:51" ht="18.75">
      <c r="B3" s="6"/>
      <c r="C3" s="6"/>
      <c r="D3" s="100" t="s">
        <v>16</v>
      </c>
      <c r="E3" s="100"/>
      <c r="F3" s="100"/>
      <c r="G3" s="100"/>
      <c r="H3" s="100"/>
      <c r="I3" s="100"/>
      <c r="J3" s="100"/>
      <c r="K3" s="10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</row>
    <row r="4" spans="2:51" ht="15.75">
      <c r="B4" s="7"/>
      <c r="C4" s="7"/>
      <c r="D4" s="101" t="s">
        <v>20</v>
      </c>
      <c r="E4" s="101"/>
      <c r="F4" s="101"/>
      <c r="G4" s="101"/>
      <c r="H4" s="101"/>
      <c r="I4" s="101"/>
      <c r="J4" s="101"/>
      <c r="K4" s="10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2:51">
      <c r="B5" s="8"/>
      <c r="C5" s="8"/>
      <c r="D5" s="101" t="s">
        <v>67</v>
      </c>
      <c r="E5" s="101"/>
      <c r="F5" s="101"/>
      <c r="G5" s="101"/>
      <c r="H5" s="101"/>
      <c r="I5" s="101"/>
      <c r="J5" s="101"/>
      <c r="K5" s="10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2:51">
      <c r="D6" s="102" t="s">
        <v>36</v>
      </c>
      <c r="E6" s="102"/>
      <c r="F6" s="102"/>
      <c r="G6" s="102"/>
      <c r="H6" s="102"/>
      <c r="I6" s="102"/>
      <c r="J6" s="102"/>
      <c r="K6" s="102"/>
      <c r="AV6" s="42"/>
    </row>
    <row r="7" spans="2:51">
      <c r="D7" s="103" t="s">
        <v>19</v>
      </c>
      <c r="E7" s="103"/>
      <c r="F7" s="9"/>
      <c r="G7" s="9"/>
      <c r="H7" s="9"/>
      <c r="I7" s="9"/>
      <c r="J7" s="9"/>
      <c r="K7" s="9"/>
    </row>
    <row r="8" spans="2:51">
      <c r="J8" s="37"/>
    </row>
    <row r="9" spans="2:51">
      <c r="B9" s="1"/>
      <c r="C9" s="1"/>
      <c r="D9" s="99" t="s">
        <v>6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 t="s">
        <v>13</v>
      </c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 t="s">
        <v>14</v>
      </c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5" t="s">
        <v>15</v>
      </c>
      <c r="AO9" s="96"/>
      <c r="AP9" s="96"/>
      <c r="AQ9" s="96"/>
      <c r="AR9" s="96"/>
      <c r="AS9" s="96"/>
      <c r="AT9" s="96"/>
      <c r="AU9" s="96"/>
      <c r="AV9" s="96"/>
      <c r="AW9" s="97"/>
    </row>
    <row r="10" spans="2:51">
      <c r="B10" s="32"/>
      <c r="C10" s="32"/>
      <c r="D10" s="43" t="s">
        <v>43</v>
      </c>
      <c r="E10" s="43" t="s">
        <v>44</v>
      </c>
      <c r="F10" s="43" t="s">
        <v>45</v>
      </c>
      <c r="G10" s="43" t="s">
        <v>46</v>
      </c>
      <c r="H10" s="43" t="s">
        <v>47</v>
      </c>
      <c r="I10" s="43" t="s">
        <v>48</v>
      </c>
      <c r="J10" s="43" t="s">
        <v>49</v>
      </c>
      <c r="K10" s="43" t="s">
        <v>50</v>
      </c>
      <c r="L10" s="43" t="s">
        <v>51</v>
      </c>
      <c r="M10" s="43" t="s">
        <v>52</v>
      </c>
      <c r="N10" s="43" t="s">
        <v>53</v>
      </c>
      <c r="O10" s="43" t="s">
        <v>54</v>
      </c>
      <c r="P10" s="43" t="s">
        <v>43</v>
      </c>
      <c r="Q10" s="43" t="s">
        <v>44</v>
      </c>
      <c r="R10" s="43" t="s">
        <v>45</v>
      </c>
      <c r="S10" s="43" t="s">
        <v>46</v>
      </c>
      <c r="T10" s="43" t="s">
        <v>47</v>
      </c>
      <c r="U10" s="43" t="s">
        <v>48</v>
      </c>
      <c r="V10" s="43" t="s">
        <v>49</v>
      </c>
      <c r="W10" s="43" t="s">
        <v>50</v>
      </c>
      <c r="X10" s="43" t="s">
        <v>51</v>
      </c>
      <c r="Y10" s="43" t="s">
        <v>52</v>
      </c>
      <c r="Z10" s="43" t="s">
        <v>53</v>
      </c>
      <c r="AA10" s="43" t="s">
        <v>54</v>
      </c>
      <c r="AB10" s="43" t="s">
        <v>43</v>
      </c>
      <c r="AC10" s="43" t="s">
        <v>44</v>
      </c>
      <c r="AD10" s="43" t="s">
        <v>45</v>
      </c>
      <c r="AE10" s="43" t="s">
        <v>46</v>
      </c>
      <c r="AF10" s="43" t="s">
        <v>47</v>
      </c>
      <c r="AG10" s="43" t="s">
        <v>48</v>
      </c>
      <c r="AH10" s="43" t="s">
        <v>49</v>
      </c>
      <c r="AI10" s="43" t="s">
        <v>50</v>
      </c>
      <c r="AJ10" s="43" t="s">
        <v>51</v>
      </c>
      <c r="AK10" s="43" t="s">
        <v>52</v>
      </c>
      <c r="AL10" s="43" t="s">
        <v>53</v>
      </c>
      <c r="AM10" s="43" t="s">
        <v>54</v>
      </c>
      <c r="AN10" s="34" t="s">
        <v>10</v>
      </c>
      <c r="AO10" s="34" t="s">
        <v>0</v>
      </c>
      <c r="AP10" s="34" t="s">
        <v>7</v>
      </c>
      <c r="AQ10" s="34" t="s">
        <v>8</v>
      </c>
      <c r="AR10" s="34" t="s">
        <v>9</v>
      </c>
      <c r="AS10" s="34" t="s">
        <v>11</v>
      </c>
      <c r="AT10" s="34" t="s">
        <v>57</v>
      </c>
      <c r="AU10" s="34" t="s">
        <v>12</v>
      </c>
      <c r="AV10" s="34" t="s">
        <v>2</v>
      </c>
      <c r="AW10" s="34" t="s">
        <v>3</v>
      </c>
    </row>
    <row r="11" spans="2:51">
      <c r="B11" s="15">
        <v>1</v>
      </c>
      <c r="C11" s="16" t="s">
        <v>21</v>
      </c>
      <c r="D11" s="44">
        <v>636435.14507999993</v>
      </c>
      <c r="E11" s="44">
        <v>651443.48765000002</v>
      </c>
      <c r="F11" s="44">
        <v>665837.30559</v>
      </c>
      <c r="G11" s="44">
        <v>680717.65462000004</v>
      </c>
      <c r="H11" s="44">
        <v>695180.48152999999</v>
      </c>
      <c r="I11" s="44">
        <v>709810.73713999998</v>
      </c>
      <c r="J11" s="44">
        <v>724477.30945000006</v>
      </c>
      <c r="K11" s="44">
        <v>739242.08759000001</v>
      </c>
      <c r="L11" s="44">
        <v>754121.22584000009</v>
      </c>
      <c r="M11" s="44">
        <v>769171.77506999997</v>
      </c>
      <c r="N11" s="44">
        <v>783159.57817999995</v>
      </c>
      <c r="O11" s="44">
        <v>795749.99976999999</v>
      </c>
      <c r="P11" s="44">
        <v>811730.34299999999</v>
      </c>
      <c r="Q11" s="44">
        <v>828660.7220200001</v>
      </c>
      <c r="R11" s="44">
        <v>768056.9124899999</v>
      </c>
      <c r="S11" s="44">
        <v>783463.96006000007</v>
      </c>
      <c r="T11" s="44">
        <v>797083.79955</v>
      </c>
      <c r="U11" s="44">
        <v>798518.66322999995</v>
      </c>
      <c r="V11" s="44">
        <v>799913.42927999992</v>
      </c>
      <c r="W11" s="44">
        <v>841492.91809000005</v>
      </c>
      <c r="X11" s="44">
        <v>842846.64267000009</v>
      </c>
      <c r="Y11" s="44">
        <v>871560.75478000008</v>
      </c>
      <c r="Z11" s="44">
        <v>886787.64746000001</v>
      </c>
      <c r="AA11" s="44">
        <v>902411.81455000001</v>
      </c>
      <c r="AB11" s="44">
        <v>923467.52627999999</v>
      </c>
      <c r="AC11" s="44">
        <v>925014.45889000001</v>
      </c>
      <c r="AD11" s="44">
        <v>950392.83270999999</v>
      </c>
      <c r="AE11" s="44">
        <v>966851.45559999987</v>
      </c>
      <c r="AF11" s="44">
        <v>982878.39644999988</v>
      </c>
      <c r="AG11" s="44">
        <v>998510.68111</v>
      </c>
      <c r="AH11" s="44">
        <v>1014031.43743</v>
      </c>
      <c r="AI11" s="44">
        <v>1029436.1723000001</v>
      </c>
      <c r="AJ11" s="44">
        <v>1044331.43273</v>
      </c>
      <c r="AK11" s="44">
        <v>1059447.3496099999</v>
      </c>
      <c r="AL11" s="44">
        <v>1074241.9699600001</v>
      </c>
      <c r="AM11" s="44">
        <v>1089164.0474200002</v>
      </c>
      <c r="AN11" s="44">
        <v>1103960.7059599999</v>
      </c>
      <c r="AO11" s="44">
        <v>1118847.7017000001</v>
      </c>
      <c r="AP11" s="44">
        <v>1133986.6404499998</v>
      </c>
      <c r="AQ11" s="44">
        <v>1148931.5014099998</v>
      </c>
      <c r="AR11" s="44">
        <v>1164347.5440400001</v>
      </c>
      <c r="AS11" s="44">
        <v>1179449.0116499998</v>
      </c>
      <c r="AT11" s="44">
        <v>1194630.2210200001</v>
      </c>
      <c r="AU11" s="44">
        <v>1179531.9924600001</v>
      </c>
      <c r="AV11" s="44">
        <v>1194840.2866400001</v>
      </c>
      <c r="AW11" s="44">
        <v>1209838.5172599999</v>
      </c>
      <c r="AX11" s="68"/>
      <c r="AY11" s="37"/>
    </row>
    <row r="12" spans="2:51">
      <c r="B12" s="15" t="s">
        <v>22</v>
      </c>
      <c r="C12" s="35" t="s">
        <v>23</v>
      </c>
      <c r="D12" s="45">
        <v>82267.310689999998</v>
      </c>
      <c r="E12" s="45">
        <v>95644.748550000004</v>
      </c>
      <c r="F12" s="45">
        <v>63609.145409999997</v>
      </c>
      <c r="G12" s="45">
        <v>77278.168839999998</v>
      </c>
      <c r="H12" s="45">
        <v>70683.166920000003</v>
      </c>
      <c r="I12" s="45">
        <v>108866.78129000001</v>
      </c>
      <c r="J12" s="45">
        <v>122446.52501000001</v>
      </c>
      <c r="K12" s="45">
        <v>136088.70791</v>
      </c>
      <c r="L12" s="45">
        <v>149885.64587000001</v>
      </c>
      <c r="M12" s="45">
        <v>163950.64999000001</v>
      </c>
      <c r="N12" s="45">
        <v>176754.52502</v>
      </c>
      <c r="O12" s="45">
        <v>153725.35096000001</v>
      </c>
      <c r="P12" s="45">
        <v>168358.64885</v>
      </c>
      <c r="Q12" s="45">
        <v>206544.89812</v>
      </c>
      <c r="R12" s="45">
        <v>164561.08113999999</v>
      </c>
      <c r="S12" s="45">
        <v>178313.57450999998</v>
      </c>
      <c r="T12" s="45">
        <v>146523.53702000002</v>
      </c>
      <c r="U12" s="45">
        <v>131523.43703</v>
      </c>
      <c r="V12" s="45">
        <v>131410.44837999999</v>
      </c>
      <c r="W12" s="45">
        <v>213391.50753</v>
      </c>
      <c r="X12" s="45">
        <v>252155.75652000002</v>
      </c>
      <c r="Y12" s="45">
        <v>244032.14098</v>
      </c>
      <c r="Z12" s="45">
        <v>149875.58807</v>
      </c>
      <c r="AA12" s="45">
        <v>167072.74562999999</v>
      </c>
      <c r="AB12" s="45">
        <v>153478.30375999998</v>
      </c>
      <c r="AC12" s="45">
        <v>153463.48387999999</v>
      </c>
      <c r="AD12" s="45">
        <v>129549.71170999999</v>
      </c>
      <c r="AE12" s="45">
        <v>127297.8238</v>
      </c>
      <c r="AF12" s="45">
        <v>156376.05927999999</v>
      </c>
      <c r="AG12" s="45">
        <v>165295.18136000002</v>
      </c>
      <c r="AH12" s="45">
        <v>168529.39755000002</v>
      </c>
      <c r="AI12" s="45">
        <v>148469.75963999997</v>
      </c>
      <c r="AJ12" s="45">
        <v>164161.15328</v>
      </c>
      <c r="AK12" s="45">
        <v>119198.9458</v>
      </c>
      <c r="AL12" s="45">
        <v>134197.21460000001</v>
      </c>
      <c r="AM12" s="45">
        <v>178984.46734</v>
      </c>
      <c r="AN12" s="45">
        <v>108760.71143000001</v>
      </c>
      <c r="AO12" s="45">
        <v>123925.60193</v>
      </c>
      <c r="AP12" s="45">
        <v>188017.13336000001</v>
      </c>
      <c r="AQ12" s="45">
        <v>226893.73083000001</v>
      </c>
      <c r="AR12" s="45">
        <v>223525.72390000001</v>
      </c>
      <c r="AS12" s="45">
        <v>272652.75477</v>
      </c>
      <c r="AT12" s="45">
        <v>322877.88308999996</v>
      </c>
      <c r="AU12" s="45">
        <v>334170.73911000002</v>
      </c>
      <c r="AV12" s="45">
        <v>353408.83344000002</v>
      </c>
      <c r="AW12" s="45">
        <v>405192.56348000001</v>
      </c>
      <c r="AX12" s="42"/>
      <c r="AY12" s="37"/>
    </row>
    <row r="13" spans="2:51">
      <c r="B13" s="15" t="s">
        <v>24</v>
      </c>
      <c r="C13" s="35" t="s">
        <v>25</v>
      </c>
      <c r="D13" s="45">
        <v>550720.20340999996</v>
      </c>
      <c r="E13" s="45">
        <v>553326.11474999995</v>
      </c>
      <c r="F13" s="45">
        <v>543309.23707000003</v>
      </c>
      <c r="G13" s="45">
        <v>547201.95973999996</v>
      </c>
      <c r="H13" s="45">
        <v>568538.88288000005</v>
      </c>
      <c r="I13" s="45">
        <v>544807.60732000007</v>
      </c>
      <c r="J13" s="45">
        <v>545646.05109000008</v>
      </c>
      <c r="K13" s="45">
        <v>546663.87086000002</v>
      </c>
      <c r="L13" s="45">
        <v>547884.67949000001</v>
      </c>
      <c r="M13" s="45">
        <v>548913.74315999995</v>
      </c>
      <c r="N13" s="45">
        <v>550044.54960999999</v>
      </c>
      <c r="O13" s="45">
        <v>585288.81816999998</v>
      </c>
      <c r="P13" s="45">
        <v>586251.40966</v>
      </c>
      <c r="Q13" s="45">
        <v>565093.54545000009</v>
      </c>
      <c r="R13" s="45">
        <v>546197.03229999996</v>
      </c>
      <c r="S13" s="45">
        <v>547306.88320000004</v>
      </c>
      <c r="T13" s="45">
        <v>594117.19726000004</v>
      </c>
      <c r="U13" s="45">
        <v>610772.89928999997</v>
      </c>
      <c r="V13" s="45">
        <v>611742.04911999998</v>
      </c>
      <c r="W13" s="45">
        <v>570730.99398000003</v>
      </c>
      <c r="X13" s="45">
        <v>530770.80404000008</v>
      </c>
      <c r="Y13" s="45">
        <v>566880.69244000001</v>
      </c>
      <c r="Z13" s="45">
        <v>676116.24284000008</v>
      </c>
      <c r="AA13" s="45">
        <v>677803.53738999995</v>
      </c>
      <c r="AB13" s="45">
        <v>717319.21160000004</v>
      </c>
      <c r="AC13" s="45">
        <v>719207.13491000002</v>
      </c>
      <c r="AD13" s="45">
        <v>774368.52885999996</v>
      </c>
      <c r="AE13" s="45">
        <v>793447.48626999999</v>
      </c>
      <c r="AF13" s="45">
        <v>781803.13405999995</v>
      </c>
      <c r="AG13" s="45">
        <v>788036.95713999995</v>
      </c>
      <c r="AH13" s="45">
        <v>791774.29459000006</v>
      </c>
      <c r="AI13" s="45">
        <v>834965.95144000009</v>
      </c>
      <c r="AJ13" s="45">
        <v>834184.06357</v>
      </c>
      <c r="AK13" s="45">
        <v>894754.50977</v>
      </c>
      <c r="AL13" s="45">
        <v>894572.16312000004</v>
      </c>
      <c r="AM13" s="45">
        <v>865260.13364000001</v>
      </c>
      <c r="AN13" s="45">
        <v>950503.74511000002</v>
      </c>
      <c r="AO13" s="45">
        <v>950474.42520000006</v>
      </c>
      <c r="AP13" s="45">
        <v>901314.35104999994</v>
      </c>
      <c r="AQ13" s="45">
        <v>877785.58854999999</v>
      </c>
      <c r="AR13" s="45">
        <v>896652.84236000001</v>
      </c>
      <c r="AS13" s="45">
        <v>862041.35265999998</v>
      </c>
      <c r="AT13" s="45">
        <v>827506.28520000004</v>
      </c>
      <c r="AU13" s="45">
        <v>801052.67521999998</v>
      </c>
      <c r="AV13" s="45">
        <v>797088.49936999998</v>
      </c>
      <c r="AW13" s="45">
        <v>759955.62233000004</v>
      </c>
      <c r="AX13" s="42"/>
      <c r="AY13" s="37"/>
    </row>
    <row r="14" spans="2:51">
      <c r="B14" s="15" t="s">
        <v>26</v>
      </c>
      <c r="C14" s="35" t="s">
        <v>27</v>
      </c>
      <c r="D14" s="45">
        <v>3447.6309799999999</v>
      </c>
      <c r="E14" s="45">
        <v>2472.62435</v>
      </c>
      <c r="F14" s="45">
        <v>58918.923109999996</v>
      </c>
      <c r="G14" s="45">
        <v>56237.526039999997</v>
      </c>
      <c r="H14" s="45">
        <v>55958.431729999997</v>
      </c>
      <c r="I14" s="45">
        <v>56136.348530000003</v>
      </c>
      <c r="J14" s="45">
        <v>56384.733350000002</v>
      </c>
      <c r="K14" s="45">
        <v>56489.508820000003</v>
      </c>
      <c r="L14" s="45">
        <v>56350.900479999997</v>
      </c>
      <c r="M14" s="45">
        <v>56307.38192</v>
      </c>
      <c r="N14" s="45">
        <v>56360.503549999994</v>
      </c>
      <c r="O14" s="45">
        <v>56735.83064</v>
      </c>
      <c r="P14" s="45">
        <v>57120.284490000005</v>
      </c>
      <c r="Q14" s="45">
        <v>57022.278450000005</v>
      </c>
      <c r="R14" s="45">
        <v>57298.799049999994</v>
      </c>
      <c r="S14" s="45">
        <v>57843.502350000002</v>
      </c>
      <c r="T14" s="45">
        <v>56443.065270000006</v>
      </c>
      <c r="U14" s="45">
        <v>56222.326909999996</v>
      </c>
      <c r="V14" s="45">
        <v>56760.931779999999</v>
      </c>
      <c r="W14" s="45">
        <v>57370.416579999997</v>
      </c>
      <c r="X14" s="45">
        <v>59920.082110000003</v>
      </c>
      <c r="Y14" s="45">
        <v>60647.92136</v>
      </c>
      <c r="Z14" s="45">
        <v>60795.816549999996</v>
      </c>
      <c r="AA14" s="45">
        <v>57535.53153</v>
      </c>
      <c r="AB14" s="45">
        <v>52670.010920000001</v>
      </c>
      <c r="AC14" s="45">
        <v>52343.840100000001</v>
      </c>
      <c r="AD14" s="45">
        <v>46474.592140000001</v>
      </c>
      <c r="AE14" s="45">
        <v>46106.145530000002</v>
      </c>
      <c r="AF14" s="45">
        <v>44699.203110000002</v>
      </c>
      <c r="AG14" s="45">
        <v>45178.542609999997</v>
      </c>
      <c r="AH14" s="45">
        <v>53727.745289999999</v>
      </c>
      <c r="AI14" s="45">
        <v>46000.461219999997</v>
      </c>
      <c r="AJ14" s="45">
        <v>45986.215880000003</v>
      </c>
      <c r="AK14" s="45">
        <v>45493.894039999999</v>
      </c>
      <c r="AL14" s="45">
        <v>45472.592240000005</v>
      </c>
      <c r="AM14" s="45">
        <v>44919.44644</v>
      </c>
      <c r="AN14" s="45">
        <v>44696.24942</v>
      </c>
      <c r="AO14" s="45">
        <v>44447.674570000003</v>
      </c>
      <c r="AP14" s="45">
        <v>44655.156040000002</v>
      </c>
      <c r="AQ14" s="45">
        <v>44252.182030000004</v>
      </c>
      <c r="AR14" s="45">
        <v>44168.977780000001</v>
      </c>
      <c r="AS14" s="45">
        <v>44754.904219999997</v>
      </c>
      <c r="AT14" s="45">
        <v>44246.052729999996</v>
      </c>
      <c r="AU14" s="45">
        <v>44308.578130000002</v>
      </c>
      <c r="AV14" s="45">
        <v>44054.497159999999</v>
      </c>
      <c r="AW14" s="45">
        <v>44690.331450000005</v>
      </c>
      <c r="AX14" s="42"/>
      <c r="AY14" s="37"/>
    </row>
    <row r="15" spans="2:51">
      <c r="B15" s="15">
        <v>4</v>
      </c>
      <c r="C15" s="35" t="s">
        <v>58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>
        <v>288.45666999999997</v>
      </c>
      <c r="AW15" s="45">
        <v>452.36613</v>
      </c>
      <c r="AX15" s="42"/>
      <c r="AY15" s="37"/>
    </row>
    <row r="16" spans="2:51">
      <c r="B16" s="76"/>
      <c r="C16" s="77" t="s">
        <v>64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9"/>
      <c r="AW16" s="79"/>
      <c r="AX16" s="42"/>
      <c r="AY16" s="37"/>
    </row>
    <row r="17" spans="2:51">
      <c r="B17" s="15"/>
      <c r="C17" s="16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>
        <v>0</v>
      </c>
      <c r="AX17" s="42"/>
      <c r="AY17" s="37"/>
    </row>
    <row r="18" spans="2:51" s="49" customFormat="1">
      <c r="B18" s="46">
        <v>2</v>
      </c>
      <c r="C18" s="47" t="s">
        <v>28</v>
      </c>
      <c r="D18" s="48">
        <v>7.7521199999999997</v>
      </c>
      <c r="E18" s="48">
        <v>6.02407</v>
      </c>
      <c r="F18" s="48">
        <v>13.40179</v>
      </c>
      <c r="G18" s="48">
        <v>13.779879999999999</v>
      </c>
      <c r="H18" s="48">
        <v>12.8058</v>
      </c>
      <c r="I18" s="48">
        <v>12.228399999999999</v>
      </c>
      <c r="J18" s="48">
        <v>68250.706540000014</v>
      </c>
      <c r="K18" s="48">
        <v>69892.042879999994</v>
      </c>
      <c r="L18" s="48">
        <v>71573.321159999992</v>
      </c>
      <c r="M18" s="48">
        <v>73308.317810000008</v>
      </c>
      <c r="N18" s="48">
        <v>73886.83524</v>
      </c>
      <c r="O18" s="48">
        <v>74462.257830000002</v>
      </c>
      <c r="P18" s="48">
        <v>75062.699540000001</v>
      </c>
      <c r="Q18" s="48">
        <v>75590.381900000008</v>
      </c>
      <c r="R18" s="48">
        <v>110.5861</v>
      </c>
      <c r="S18" s="48">
        <v>97.372969999999995</v>
      </c>
      <c r="T18" s="48">
        <v>98.739249999999998</v>
      </c>
      <c r="U18" s="48">
        <v>112.98889</v>
      </c>
      <c r="V18" s="48">
        <v>15.077789999999998</v>
      </c>
      <c r="W18" s="48">
        <v>14.82864</v>
      </c>
      <c r="X18" s="48">
        <v>13.68582</v>
      </c>
      <c r="Y18" s="48">
        <v>34.783299999999997</v>
      </c>
      <c r="Z18" s="48">
        <v>45.220459999999996</v>
      </c>
      <c r="AA18" s="48">
        <v>35.247459999999997</v>
      </c>
      <c r="AB18" s="48">
        <v>5014.8201200000003</v>
      </c>
      <c r="AC18" s="48">
        <v>5014.0560099999993</v>
      </c>
      <c r="AD18" s="48">
        <v>15.572119999999998</v>
      </c>
      <c r="AE18" s="48">
        <v>15.718819999999999</v>
      </c>
      <c r="AF18" s="48">
        <v>16.385300000000004</v>
      </c>
      <c r="AG18" s="48">
        <v>39.52355</v>
      </c>
      <c r="AH18" s="48">
        <v>14.658100000000001</v>
      </c>
      <c r="AI18" s="48">
        <v>15.017520000000001</v>
      </c>
      <c r="AJ18" s="48">
        <v>14.928510000000001</v>
      </c>
      <c r="AK18" s="48">
        <v>15.06142</v>
      </c>
      <c r="AL18" s="48">
        <v>12.99868</v>
      </c>
      <c r="AM18" s="48">
        <v>16.890730000000005</v>
      </c>
      <c r="AN18" s="48">
        <v>15.203430000000001</v>
      </c>
      <c r="AO18" s="48">
        <v>14.655010000000001</v>
      </c>
      <c r="AP18" s="48">
        <v>15.50967</v>
      </c>
      <c r="AQ18" s="48">
        <v>14.53758</v>
      </c>
      <c r="AR18" s="48">
        <v>27.772190000000002</v>
      </c>
      <c r="AS18" s="48">
        <v>13.023239999999999</v>
      </c>
      <c r="AT18" s="48">
        <v>25.39958</v>
      </c>
      <c r="AU18" s="48">
        <v>12.830879999999999</v>
      </c>
      <c r="AV18" s="48">
        <v>288.45690999999999</v>
      </c>
      <c r="AW18" s="48">
        <v>430.23361999999997</v>
      </c>
      <c r="AX18" s="42"/>
      <c r="AY18" s="37"/>
    </row>
    <row r="19" spans="2:51" s="49" customFormat="1">
      <c r="B19" s="46" t="s">
        <v>29</v>
      </c>
      <c r="C19" s="50" t="s">
        <v>34</v>
      </c>
      <c r="D19" s="51">
        <v>7.7521199999999997</v>
      </c>
      <c r="E19" s="51">
        <v>6.02407</v>
      </c>
      <c r="F19" s="51">
        <v>13.40179</v>
      </c>
      <c r="G19" s="51">
        <v>13.779879999999999</v>
      </c>
      <c r="H19" s="51">
        <v>12.8058</v>
      </c>
      <c r="I19" s="51">
        <v>12.228399999999999</v>
      </c>
      <c r="J19" s="51">
        <v>0</v>
      </c>
      <c r="K19" s="51">
        <v>69892.042879999994</v>
      </c>
      <c r="L19" s="51">
        <v>0</v>
      </c>
      <c r="M19" s="51">
        <v>0</v>
      </c>
      <c r="N19" s="51">
        <v>0</v>
      </c>
      <c r="O19" s="51">
        <v>74462.257830000002</v>
      </c>
      <c r="P19" s="51">
        <v>75062.699540000001</v>
      </c>
      <c r="Q19" s="51">
        <v>75590.381900000008</v>
      </c>
      <c r="R19" s="51">
        <v>110.58586</v>
      </c>
      <c r="S19" s="51">
        <v>97.37272999999999</v>
      </c>
      <c r="T19" s="51">
        <v>98.739009999999993</v>
      </c>
      <c r="U19" s="51">
        <v>112.98864999999999</v>
      </c>
      <c r="V19" s="51">
        <v>15.077549999999999</v>
      </c>
      <c r="W19" s="51">
        <v>14.8284</v>
      </c>
      <c r="X19" s="51">
        <v>13.68558</v>
      </c>
      <c r="Y19" s="51">
        <v>34.783059999999999</v>
      </c>
      <c r="Z19" s="51">
        <v>45.220219999999998</v>
      </c>
      <c r="AA19" s="51">
        <v>35.247219999999999</v>
      </c>
      <c r="AB19" s="51">
        <v>14.819879999999999</v>
      </c>
      <c r="AC19" s="51">
        <v>14.055770000000001</v>
      </c>
      <c r="AD19" s="51">
        <v>15.571879999999998</v>
      </c>
      <c r="AE19" s="51">
        <v>15.718579999999999</v>
      </c>
      <c r="AF19" s="51">
        <v>16.385060000000003</v>
      </c>
      <c r="AG19" s="51">
        <v>15.63128</v>
      </c>
      <c r="AH19" s="51">
        <v>14.657860000000001</v>
      </c>
      <c r="AI19" s="51">
        <v>15.017280000000001</v>
      </c>
      <c r="AJ19" s="51">
        <v>14.928270000000001</v>
      </c>
      <c r="AK19" s="51">
        <v>15.06118</v>
      </c>
      <c r="AL19" s="51">
        <v>12.99844</v>
      </c>
      <c r="AM19" s="51">
        <v>16.890490000000003</v>
      </c>
      <c r="AN19" s="51">
        <v>15.203190000000001</v>
      </c>
      <c r="AO19" s="51">
        <v>14.654770000000001</v>
      </c>
      <c r="AP19" s="51">
        <v>15.50943</v>
      </c>
      <c r="AQ19" s="51">
        <v>14.53734</v>
      </c>
      <c r="AR19" s="51">
        <v>27.77195</v>
      </c>
      <c r="AS19" s="51">
        <v>13.023</v>
      </c>
      <c r="AT19" s="51">
        <v>25.399339999999999</v>
      </c>
      <c r="AU19" s="51">
        <v>12.830639999999999</v>
      </c>
      <c r="AV19" s="51">
        <v>288.45666999999997</v>
      </c>
      <c r="AW19" s="51">
        <v>430.23338000000001</v>
      </c>
      <c r="AX19" s="42"/>
      <c r="AY19" s="37"/>
    </row>
    <row r="20" spans="2:51" s="49" customFormat="1">
      <c r="B20" s="46" t="s">
        <v>30</v>
      </c>
      <c r="C20" s="50" t="s">
        <v>31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68250.706540000014</v>
      </c>
      <c r="K20" s="51">
        <v>0</v>
      </c>
      <c r="L20" s="51">
        <v>71573.321159999992</v>
      </c>
      <c r="M20" s="51">
        <v>73308.317810000008</v>
      </c>
      <c r="N20" s="51">
        <v>73886.83524</v>
      </c>
      <c r="O20" s="51">
        <v>0</v>
      </c>
      <c r="P20" s="51">
        <v>0</v>
      </c>
      <c r="Q20" s="51">
        <v>0</v>
      </c>
      <c r="R20" s="51">
        <v>2.3999999999999998E-4</v>
      </c>
      <c r="S20" s="51">
        <v>2.3999999999999998E-4</v>
      </c>
      <c r="T20" s="51">
        <v>2.3999999999999998E-4</v>
      </c>
      <c r="U20" s="51">
        <v>2.3999999999999998E-4</v>
      </c>
      <c r="V20" s="51">
        <v>2.3999999999999998E-4</v>
      </c>
      <c r="W20" s="51">
        <v>2.3999999999999998E-4</v>
      </c>
      <c r="X20" s="51">
        <v>2.3999999999999998E-4</v>
      </c>
      <c r="Y20" s="51">
        <v>2.3999999999999998E-4</v>
      </c>
      <c r="Z20" s="51">
        <v>2.3999999999999998E-4</v>
      </c>
      <c r="AA20" s="51">
        <v>2.3999999999999998E-4</v>
      </c>
      <c r="AB20" s="51">
        <v>5000.0002400000003</v>
      </c>
      <c r="AC20" s="51">
        <v>5000.0002400000003</v>
      </c>
      <c r="AD20" s="51">
        <v>2.3999999999999998E-4</v>
      </c>
      <c r="AE20" s="51">
        <v>2.3999999999999998E-4</v>
      </c>
      <c r="AF20" s="51">
        <v>2.3999999999999998E-4</v>
      </c>
      <c r="AG20" s="51">
        <v>23.89227</v>
      </c>
      <c r="AH20" s="51">
        <v>2.3999999999999998E-4</v>
      </c>
      <c r="AI20" s="51">
        <v>2.3999999999999998E-4</v>
      </c>
      <c r="AJ20" s="51">
        <v>2.3999999999999998E-4</v>
      </c>
      <c r="AK20" s="51">
        <v>2.3999999999999998E-4</v>
      </c>
      <c r="AL20" s="51">
        <v>2.3999999999999998E-4</v>
      </c>
      <c r="AM20" s="51">
        <v>2.3999999999999998E-4</v>
      </c>
      <c r="AN20" s="51">
        <v>2.3999999999999998E-4</v>
      </c>
      <c r="AO20" s="51">
        <v>2.3999999999999998E-4</v>
      </c>
      <c r="AP20" s="51">
        <v>2.3999999999999998E-4</v>
      </c>
      <c r="AQ20" s="51">
        <v>2.3999999999999998E-4</v>
      </c>
      <c r="AR20" s="51">
        <v>2.3999999999999998E-4</v>
      </c>
      <c r="AS20" s="51">
        <v>2.3999999999999998E-4</v>
      </c>
      <c r="AT20" s="51">
        <v>2.3999999999999998E-4</v>
      </c>
      <c r="AU20" s="51">
        <v>2.3999999999999998E-4</v>
      </c>
      <c r="AV20" s="51">
        <v>2.3999999999999998E-4</v>
      </c>
      <c r="AW20" s="51">
        <v>2.3999999999999998E-4</v>
      </c>
      <c r="AX20" s="42"/>
      <c r="AY20" s="37"/>
    </row>
    <row r="21" spans="2:51" s="49" customFormat="1">
      <c r="B21" s="46">
        <v>5</v>
      </c>
      <c r="C21" s="50" t="s">
        <v>59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>
        <v>3036.386</v>
      </c>
      <c r="AW21" s="51">
        <v>4733.1246100000008</v>
      </c>
      <c r="AX21" s="42"/>
      <c r="AY21" s="37"/>
    </row>
    <row r="22" spans="2:51">
      <c r="B22" s="15"/>
      <c r="C22" s="1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>
        <v>0</v>
      </c>
      <c r="AX22" s="42"/>
      <c r="AY22" s="37"/>
    </row>
    <row r="23" spans="2:51">
      <c r="B23" s="15">
        <v>3</v>
      </c>
      <c r="C23" s="16" t="s">
        <v>32</v>
      </c>
      <c r="D23" s="44">
        <v>636427.39296000008</v>
      </c>
      <c r="E23" s="44">
        <v>651437.4635800001</v>
      </c>
      <c r="F23" s="44">
        <v>665823.90379999997</v>
      </c>
      <c r="G23" s="44">
        <v>680703.87474</v>
      </c>
      <c r="H23" s="44">
        <v>695167.67573000002</v>
      </c>
      <c r="I23" s="44">
        <v>709798.50873999996</v>
      </c>
      <c r="J23" s="44">
        <v>656226.60291000002</v>
      </c>
      <c r="K23" s="44">
        <v>669350.04471000005</v>
      </c>
      <c r="L23" s="44">
        <v>682547.90467999992</v>
      </c>
      <c r="M23" s="44">
        <v>695863.45725999994</v>
      </c>
      <c r="N23" s="44">
        <v>709272.74294000003</v>
      </c>
      <c r="O23" s="44">
        <v>721287.74194000009</v>
      </c>
      <c r="P23" s="44">
        <v>736667.64346000005</v>
      </c>
      <c r="Q23" s="44">
        <v>753070.34011999995</v>
      </c>
      <c r="R23" s="44">
        <v>767946.32638999994</v>
      </c>
      <c r="S23" s="44">
        <v>783366.58709000004</v>
      </c>
      <c r="T23" s="44">
        <v>796985.0602999999</v>
      </c>
      <c r="U23" s="44">
        <v>798405.67434000003</v>
      </c>
      <c r="V23" s="44">
        <v>799898.35149000003</v>
      </c>
      <c r="W23" s="44">
        <v>841478.08945000009</v>
      </c>
      <c r="X23" s="44">
        <v>842832.95685000008</v>
      </c>
      <c r="Y23" s="44">
        <v>871525.97148000007</v>
      </c>
      <c r="Z23" s="44">
        <v>886742.42700000003</v>
      </c>
      <c r="AA23" s="44">
        <v>902376.56709000003</v>
      </c>
      <c r="AB23" s="44">
        <v>918452.70615999994</v>
      </c>
      <c r="AC23" s="44">
        <v>920000.40287999995</v>
      </c>
      <c r="AD23" s="44">
        <v>950377.26059000008</v>
      </c>
      <c r="AE23" s="44">
        <v>966835.73677999992</v>
      </c>
      <c r="AF23" s="44">
        <v>982862.01114999992</v>
      </c>
      <c r="AG23" s="44">
        <v>998471.15755999996</v>
      </c>
      <c r="AH23" s="44">
        <v>1014016.77933</v>
      </c>
      <c r="AI23" s="44">
        <v>1029421.15478</v>
      </c>
      <c r="AJ23" s="44">
        <v>1044316.50422</v>
      </c>
      <c r="AK23" s="44">
        <v>1059432.28819</v>
      </c>
      <c r="AL23" s="44">
        <v>1074228.9712799999</v>
      </c>
      <c r="AM23" s="44">
        <v>1089147.1566900001</v>
      </c>
      <c r="AN23" s="44">
        <v>1103945.5025299999</v>
      </c>
      <c r="AO23" s="44">
        <v>1118833.04669</v>
      </c>
      <c r="AP23" s="44">
        <v>1133971.13078</v>
      </c>
      <c r="AQ23" s="44">
        <v>1148916.96383</v>
      </c>
      <c r="AR23" s="44">
        <v>1164319.7718499999</v>
      </c>
      <c r="AS23" s="44">
        <v>1179435.98841</v>
      </c>
      <c r="AT23" s="44">
        <v>1194604.8214400001</v>
      </c>
      <c r="AU23" s="44">
        <v>1179519.1615799998</v>
      </c>
      <c r="AV23" s="44">
        <v>1191515.4437299999</v>
      </c>
      <c r="AW23" s="44">
        <v>1205127.52516</v>
      </c>
      <c r="AX23" s="42"/>
      <c r="AY23" s="37"/>
    </row>
    <row r="24" spans="2:51">
      <c r="B24" s="15"/>
      <c r="C24" s="16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>
        <v>0</v>
      </c>
      <c r="AX24" s="42"/>
      <c r="AY24" s="37"/>
    </row>
    <row r="25" spans="2:51">
      <c r="B25" s="76"/>
      <c r="C25" s="77" t="s">
        <v>65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9"/>
      <c r="AW25" s="79"/>
      <c r="AX25" s="42"/>
      <c r="AY25" s="37"/>
    </row>
    <row r="26" spans="2:51">
      <c r="B26" s="22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2:51" s="55" customFormat="1">
      <c r="B27" s="26" t="s">
        <v>33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4"/>
      <c r="AC27" s="54"/>
      <c r="AD27" s="54"/>
      <c r="AE27" s="54"/>
      <c r="AF27" s="54"/>
      <c r="AG27" s="54"/>
      <c r="AH27" s="54"/>
      <c r="AI27" s="54"/>
      <c r="AJ27" s="54"/>
      <c r="AK27" s="52"/>
      <c r="AL27" s="52"/>
      <c r="AM27" s="52"/>
      <c r="AV27" s="89"/>
      <c r="AW27" s="89"/>
    </row>
    <row r="28" spans="2:51" s="55" customFormat="1">
      <c r="B28" s="29" t="s">
        <v>42</v>
      </c>
      <c r="C28" s="52"/>
      <c r="D28" s="52"/>
      <c r="E28" s="52"/>
      <c r="F28" s="52"/>
      <c r="G28" s="52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</row>
    <row r="29" spans="2:51" s="55" customFormat="1">
      <c r="B29" s="29" t="s">
        <v>41</v>
      </c>
      <c r="C29" s="52"/>
      <c r="D29" s="52"/>
      <c r="E29" s="52"/>
      <c r="F29" s="52"/>
      <c r="G29" s="52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</row>
    <row r="30" spans="2:51" s="55" customFormat="1" ht="15" customHeight="1">
      <c r="B30" s="98" t="s">
        <v>37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53"/>
      <c r="AA30" s="53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</row>
    <row r="31" spans="2:51" s="55" customFormat="1" ht="15" customHeight="1">
      <c r="B31" s="72" t="s">
        <v>62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53"/>
      <c r="AA31" s="53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  <row r="32" spans="2:51">
      <c r="B32" s="72" t="s">
        <v>66</v>
      </c>
      <c r="C32" s="23"/>
      <c r="D32" s="23"/>
      <c r="E32" s="23"/>
      <c r="F32" s="23"/>
      <c r="G32" s="23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</row>
    <row r="33" spans="2:49">
      <c r="B33" s="41" t="s">
        <v>55</v>
      </c>
      <c r="C33" s="23"/>
      <c r="D33" s="23"/>
      <c r="E33" s="23"/>
      <c r="F33" s="23"/>
      <c r="G33" s="23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</row>
    <row r="34" spans="2:49" s="56" customFormat="1">
      <c r="D34" s="57">
        <f t="shared" ref="D34:AA34" si="0">+D11-(D12+D13+D14)</f>
        <v>0</v>
      </c>
      <c r="E34" s="57">
        <f t="shared" si="0"/>
        <v>0</v>
      </c>
      <c r="F34" s="57">
        <f t="shared" si="0"/>
        <v>0</v>
      </c>
      <c r="G34" s="57">
        <f t="shared" si="0"/>
        <v>0</v>
      </c>
      <c r="H34" s="57">
        <f t="shared" si="0"/>
        <v>0</v>
      </c>
      <c r="I34" s="57">
        <f t="shared" si="0"/>
        <v>0</v>
      </c>
      <c r="J34" s="57">
        <f t="shared" si="0"/>
        <v>0</v>
      </c>
      <c r="K34" s="57">
        <f t="shared" si="0"/>
        <v>0</v>
      </c>
      <c r="L34" s="57">
        <f t="shared" si="0"/>
        <v>0</v>
      </c>
      <c r="M34" s="57">
        <f t="shared" si="0"/>
        <v>0</v>
      </c>
      <c r="N34" s="57">
        <f t="shared" si="0"/>
        <v>0</v>
      </c>
      <c r="O34" s="57">
        <f t="shared" si="0"/>
        <v>0</v>
      </c>
      <c r="P34" s="57">
        <f t="shared" si="0"/>
        <v>0</v>
      </c>
      <c r="Q34" s="57">
        <f>+Q11-(Q12+Q13+Q14)</f>
        <v>0</v>
      </c>
      <c r="R34" s="57">
        <f t="shared" si="0"/>
        <v>0</v>
      </c>
      <c r="S34" s="57">
        <f t="shared" si="0"/>
        <v>0</v>
      </c>
      <c r="T34" s="57">
        <f t="shared" si="0"/>
        <v>0</v>
      </c>
      <c r="U34" s="57">
        <f t="shared" si="0"/>
        <v>0</v>
      </c>
      <c r="V34" s="57">
        <f t="shared" si="0"/>
        <v>0</v>
      </c>
      <c r="W34" s="57">
        <f t="shared" si="0"/>
        <v>0</v>
      </c>
      <c r="X34" s="57">
        <f>+X11-(X12+X13+X14)</f>
        <v>0</v>
      </c>
      <c r="Y34" s="57">
        <f t="shared" si="0"/>
        <v>0</v>
      </c>
      <c r="Z34" s="57">
        <f t="shared" si="0"/>
        <v>0</v>
      </c>
      <c r="AA34" s="57">
        <f t="shared" si="0"/>
        <v>0</v>
      </c>
      <c r="AB34" s="57">
        <f t="shared" ref="AB34:AO34" si="1">+AB11-(AB12+AB13+AB14)</f>
        <v>0</v>
      </c>
      <c r="AC34" s="57">
        <f t="shared" si="1"/>
        <v>0</v>
      </c>
      <c r="AD34" s="57">
        <f t="shared" si="1"/>
        <v>0</v>
      </c>
      <c r="AE34" s="57">
        <f t="shared" si="1"/>
        <v>0</v>
      </c>
      <c r="AF34" s="57">
        <f t="shared" si="1"/>
        <v>0</v>
      </c>
      <c r="AG34" s="57">
        <f t="shared" si="1"/>
        <v>0</v>
      </c>
      <c r="AH34" s="57">
        <f t="shared" si="1"/>
        <v>0</v>
      </c>
      <c r="AI34" s="57">
        <f t="shared" si="1"/>
        <v>0</v>
      </c>
      <c r="AJ34" s="57">
        <f t="shared" si="1"/>
        <v>0</v>
      </c>
      <c r="AK34" s="57">
        <f t="shared" si="1"/>
        <v>0</v>
      </c>
      <c r="AL34" s="57">
        <f t="shared" si="1"/>
        <v>0</v>
      </c>
      <c r="AM34" s="57">
        <f t="shared" si="1"/>
        <v>0</v>
      </c>
      <c r="AN34" s="57">
        <f t="shared" si="1"/>
        <v>0</v>
      </c>
      <c r="AO34" s="57">
        <f t="shared" si="1"/>
        <v>0</v>
      </c>
      <c r="AP34" s="57"/>
      <c r="AQ34" s="57"/>
      <c r="AR34" s="57"/>
      <c r="AS34" s="57"/>
      <c r="AT34" s="57"/>
      <c r="AU34" s="57"/>
      <c r="AV34" s="57"/>
    </row>
    <row r="35" spans="2:49" s="56" customFormat="1">
      <c r="D35" s="57">
        <f t="shared" ref="D35:AA35" si="2">+D18-(D19+D20)</f>
        <v>0</v>
      </c>
      <c r="E35" s="57">
        <f t="shared" si="2"/>
        <v>0</v>
      </c>
      <c r="F35" s="57">
        <f t="shared" si="2"/>
        <v>0</v>
      </c>
      <c r="G35" s="57">
        <f t="shared" si="2"/>
        <v>0</v>
      </c>
      <c r="H35" s="57">
        <f t="shared" si="2"/>
        <v>0</v>
      </c>
      <c r="I35" s="57">
        <f t="shared" si="2"/>
        <v>0</v>
      </c>
      <c r="J35" s="57">
        <f t="shared" si="2"/>
        <v>0</v>
      </c>
      <c r="K35" s="57">
        <f t="shared" si="2"/>
        <v>0</v>
      </c>
      <c r="L35" s="57">
        <f t="shared" si="2"/>
        <v>0</v>
      </c>
      <c r="M35" s="57">
        <f t="shared" si="2"/>
        <v>0</v>
      </c>
      <c r="N35" s="57">
        <f t="shared" si="2"/>
        <v>0</v>
      </c>
      <c r="O35" s="57">
        <f t="shared" si="2"/>
        <v>0</v>
      </c>
      <c r="P35" s="57">
        <f t="shared" si="2"/>
        <v>0</v>
      </c>
      <c r="Q35" s="57">
        <f t="shared" si="2"/>
        <v>0</v>
      </c>
      <c r="R35" s="57">
        <f t="shared" si="2"/>
        <v>0</v>
      </c>
      <c r="S35" s="57">
        <f t="shared" si="2"/>
        <v>0</v>
      </c>
      <c r="T35" s="57">
        <f t="shared" si="2"/>
        <v>0</v>
      </c>
      <c r="U35" s="57">
        <f t="shared" si="2"/>
        <v>0</v>
      </c>
      <c r="V35" s="57">
        <f t="shared" si="2"/>
        <v>0</v>
      </c>
      <c r="W35" s="57">
        <f t="shared" si="2"/>
        <v>0</v>
      </c>
      <c r="X35" s="57">
        <f t="shared" si="2"/>
        <v>0</v>
      </c>
      <c r="Y35" s="57">
        <f t="shared" si="2"/>
        <v>0</v>
      </c>
      <c r="Z35" s="57">
        <f t="shared" si="2"/>
        <v>0</v>
      </c>
      <c r="AA35" s="57">
        <f t="shared" si="2"/>
        <v>0</v>
      </c>
      <c r="AB35" s="57">
        <f t="shared" ref="AB35:AO35" si="3">+AB18-(AB19+AB20)</f>
        <v>0</v>
      </c>
      <c r="AC35" s="57">
        <f t="shared" si="3"/>
        <v>0</v>
      </c>
      <c r="AD35" s="57">
        <f t="shared" si="3"/>
        <v>0</v>
      </c>
      <c r="AE35" s="57">
        <f t="shared" si="3"/>
        <v>0</v>
      </c>
      <c r="AF35" s="57">
        <f t="shared" si="3"/>
        <v>0</v>
      </c>
      <c r="AG35" s="57">
        <f t="shared" si="3"/>
        <v>0</v>
      </c>
      <c r="AH35" s="57">
        <f t="shared" si="3"/>
        <v>0</v>
      </c>
      <c r="AI35" s="57">
        <f t="shared" si="3"/>
        <v>0</v>
      </c>
      <c r="AJ35" s="57">
        <f t="shared" si="3"/>
        <v>0</v>
      </c>
      <c r="AK35" s="57">
        <f t="shared" si="3"/>
        <v>0</v>
      </c>
      <c r="AL35" s="57">
        <f t="shared" si="3"/>
        <v>0</v>
      </c>
      <c r="AM35" s="57">
        <f t="shared" si="3"/>
        <v>0</v>
      </c>
      <c r="AN35" s="57">
        <f t="shared" si="3"/>
        <v>0</v>
      </c>
      <c r="AO35" s="57">
        <f t="shared" si="3"/>
        <v>0</v>
      </c>
      <c r="AP35" s="57"/>
      <c r="AQ35" s="57"/>
      <c r="AR35" s="57"/>
      <c r="AS35" s="57"/>
      <c r="AT35" s="57"/>
      <c r="AU35" s="57"/>
      <c r="AV35" s="57"/>
    </row>
    <row r="36" spans="2:49" s="56" customFormat="1">
      <c r="D36" s="57">
        <f>+(D11-(D18+D23))</f>
        <v>-1.1641532182693481E-10</v>
      </c>
      <c r="E36" s="57">
        <f t="shared" ref="E36:AA36" si="4">+(E11-(E18+E23))</f>
        <v>-1.1641532182693481E-10</v>
      </c>
      <c r="F36" s="57">
        <f t="shared" si="4"/>
        <v>0</v>
      </c>
      <c r="G36" s="58">
        <f>+(G11-(G18+G23))</f>
        <v>0</v>
      </c>
      <c r="H36" s="57">
        <f t="shared" si="4"/>
        <v>0</v>
      </c>
      <c r="I36" s="57">
        <f t="shared" si="4"/>
        <v>0</v>
      </c>
      <c r="J36" s="57">
        <f t="shared" si="4"/>
        <v>0</v>
      </c>
      <c r="K36" s="57">
        <f t="shared" si="4"/>
        <v>0</v>
      </c>
      <c r="L36" s="57">
        <f t="shared" si="4"/>
        <v>1.1641532182693481E-10</v>
      </c>
      <c r="M36" s="57">
        <f t="shared" si="4"/>
        <v>0</v>
      </c>
      <c r="N36" s="57">
        <f t="shared" si="4"/>
        <v>-1.1641532182693481E-10</v>
      </c>
      <c r="O36" s="57">
        <f t="shared" si="4"/>
        <v>-1.1641532182693481E-10</v>
      </c>
      <c r="P36" s="57">
        <f t="shared" si="4"/>
        <v>-1.1641532182693481E-10</v>
      </c>
      <c r="Q36" s="57">
        <f t="shared" si="4"/>
        <v>1.1641532182693481E-10</v>
      </c>
      <c r="R36" s="57">
        <f t="shared" si="4"/>
        <v>0</v>
      </c>
      <c r="S36" s="57">
        <f t="shared" si="4"/>
        <v>0</v>
      </c>
      <c r="T36" s="57">
        <f t="shared" si="4"/>
        <v>1.1641532182693481E-10</v>
      </c>
      <c r="U36" s="57">
        <f t="shared" si="4"/>
        <v>-1.1641532182693481E-10</v>
      </c>
      <c r="V36" s="57">
        <f t="shared" si="4"/>
        <v>-1.1641532182693481E-10</v>
      </c>
      <c r="W36" s="57">
        <f t="shared" si="4"/>
        <v>0</v>
      </c>
      <c r="X36" s="57">
        <f t="shared" si="4"/>
        <v>0</v>
      </c>
      <c r="Y36" s="57">
        <f t="shared" si="4"/>
        <v>0</v>
      </c>
      <c r="Z36" s="57">
        <f t="shared" si="4"/>
        <v>0</v>
      </c>
      <c r="AA36" s="57">
        <f t="shared" si="4"/>
        <v>0</v>
      </c>
      <c r="AB36" s="57">
        <f t="shared" ref="AB36:AO36" si="5">+(AB11-(AB18+AB23))</f>
        <v>0</v>
      </c>
      <c r="AC36" s="57">
        <f t="shared" si="5"/>
        <v>1.1641532182693481E-10</v>
      </c>
      <c r="AD36" s="57">
        <f t="shared" si="5"/>
        <v>-1.1641532182693481E-10</v>
      </c>
      <c r="AE36" s="57">
        <f t="shared" si="5"/>
        <v>0</v>
      </c>
      <c r="AF36" s="57">
        <f t="shared" si="5"/>
        <v>0</v>
      </c>
      <c r="AG36" s="57">
        <f t="shared" si="5"/>
        <v>0</v>
      </c>
      <c r="AH36" s="57">
        <f t="shared" si="5"/>
        <v>0</v>
      </c>
      <c r="AI36" s="57">
        <f t="shared" si="5"/>
        <v>1.1641532182693481E-10</v>
      </c>
      <c r="AJ36" s="57">
        <f t="shared" si="5"/>
        <v>0</v>
      </c>
      <c r="AK36" s="57">
        <f t="shared" si="5"/>
        <v>0</v>
      </c>
      <c r="AL36" s="57">
        <f t="shared" si="5"/>
        <v>2.3283064365386963E-10</v>
      </c>
      <c r="AM36" s="57">
        <f t="shared" si="5"/>
        <v>0</v>
      </c>
      <c r="AN36" s="57">
        <f t="shared" si="5"/>
        <v>0</v>
      </c>
      <c r="AO36" s="57">
        <f t="shared" si="5"/>
        <v>0</v>
      </c>
      <c r="AP36" s="57"/>
      <c r="AQ36" s="57"/>
      <c r="AR36" s="57"/>
      <c r="AS36" s="57"/>
      <c r="AT36" s="57"/>
      <c r="AU36" s="57"/>
      <c r="AV36" s="57"/>
    </row>
    <row r="37" spans="2:49" s="56" customFormat="1">
      <c r="D37" s="57">
        <f t="shared" ref="D37:AA37" si="6">(D23+D18)-D11</f>
        <v>0</v>
      </c>
      <c r="E37" s="57">
        <f t="shared" si="6"/>
        <v>0</v>
      </c>
      <c r="F37" s="57">
        <f t="shared" si="6"/>
        <v>0</v>
      </c>
      <c r="G37" s="57">
        <f t="shared" si="6"/>
        <v>0</v>
      </c>
      <c r="H37" s="57">
        <f t="shared" si="6"/>
        <v>0</v>
      </c>
      <c r="I37" s="57">
        <f t="shared" si="6"/>
        <v>0</v>
      </c>
      <c r="J37" s="57">
        <f t="shared" si="6"/>
        <v>0</v>
      </c>
      <c r="K37" s="57">
        <f t="shared" si="6"/>
        <v>0</v>
      </c>
      <c r="L37" s="57">
        <f t="shared" si="6"/>
        <v>0</v>
      </c>
      <c r="M37" s="57">
        <f t="shared" si="6"/>
        <v>0</v>
      </c>
      <c r="N37" s="57">
        <f t="shared" si="6"/>
        <v>0</v>
      </c>
      <c r="O37" s="57">
        <f t="shared" si="6"/>
        <v>0</v>
      </c>
      <c r="P37" s="57">
        <f t="shared" si="6"/>
        <v>0</v>
      </c>
      <c r="Q37" s="57">
        <f t="shared" si="6"/>
        <v>0</v>
      </c>
      <c r="R37" s="57">
        <f t="shared" si="6"/>
        <v>0</v>
      </c>
      <c r="S37" s="57">
        <f t="shared" si="6"/>
        <v>0</v>
      </c>
      <c r="T37" s="57">
        <f t="shared" si="6"/>
        <v>0</v>
      </c>
      <c r="U37" s="57">
        <f t="shared" si="6"/>
        <v>0</v>
      </c>
      <c r="V37" s="57">
        <f t="shared" si="6"/>
        <v>0</v>
      </c>
      <c r="W37" s="57">
        <f t="shared" si="6"/>
        <v>0</v>
      </c>
      <c r="X37" s="57">
        <f t="shared" si="6"/>
        <v>0</v>
      </c>
      <c r="Y37" s="57">
        <f t="shared" si="6"/>
        <v>0</v>
      </c>
      <c r="Z37" s="57">
        <f t="shared" si="6"/>
        <v>0</v>
      </c>
      <c r="AA37" s="57">
        <f t="shared" si="6"/>
        <v>0</v>
      </c>
      <c r="AB37" s="57">
        <f t="shared" ref="AB37:AO37" si="7">(AB23+AB18)-AB11</f>
        <v>0</v>
      </c>
      <c r="AC37" s="57">
        <f t="shared" si="7"/>
        <v>0</v>
      </c>
      <c r="AD37" s="57">
        <f t="shared" si="7"/>
        <v>0</v>
      </c>
      <c r="AE37" s="57">
        <f t="shared" si="7"/>
        <v>0</v>
      </c>
      <c r="AF37" s="57">
        <f t="shared" si="7"/>
        <v>0</v>
      </c>
      <c r="AG37" s="57">
        <f t="shared" si="7"/>
        <v>0</v>
      </c>
      <c r="AH37" s="57">
        <f t="shared" si="7"/>
        <v>0</v>
      </c>
      <c r="AI37" s="57">
        <f t="shared" si="7"/>
        <v>0</v>
      </c>
      <c r="AJ37" s="57">
        <f t="shared" si="7"/>
        <v>0</v>
      </c>
      <c r="AK37" s="57">
        <f t="shared" si="7"/>
        <v>0</v>
      </c>
      <c r="AL37" s="57">
        <f t="shared" si="7"/>
        <v>0</v>
      </c>
      <c r="AM37" s="57">
        <f t="shared" si="7"/>
        <v>0</v>
      </c>
      <c r="AN37" s="57">
        <f t="shared" si="7"/>
        <v>0</v>
      </c>
      <c r="AO37" s="57">
        <f t="shared" si="7"/>
        <v>0</v>
      </c>
      <c r="AP37" s="57"/>
      <c r="AQ37" s="57"/>
      <c r="AR37" s="57"/>
      <c r="AS37" s="57"/>
      <c r="AT37" s="57"/>
      <c r="AU37" s="57"/>
      <c r="AV37" s="57"/>
    </row>
    <row r="38" spans="2:49" s="56" customFormat="1"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</row>
    <row r="53" spans="4:48"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</row>
    <row r="54" spans="4:48"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</row>
    <row r="55" spans="4:48"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</row>
    <row r="56" spans="4:48"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</row>
    <row r="57" spans="4:48"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</row>
    <row r="58" spans="4:48"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</row>
    <row r="59" spans="4:48"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</row>
    <row r="60" spans="4:48"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</row>
    <row r="61" spans="4:48"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</row>
    <row r="62" spans="4:48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</row>
  </sheetData>
  <mergeCells count="10">
    <mergeCell ref="AN9:AW9"/>
    <mergeCell ref="B30:Y30"/>
    <mergeCell ref="P9:AA9"/>
    <mergeCell ref="AB9:AM9"/>
    <mergeCell ref="D3:K3"/>
    <mergeCell ref="D4:K4"/>
    <mergeCell ref="D5:K5"/>
    <mergeCell ref="D6:K6"/>
    <mergeCell ref="D7:E7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AV36"/>
  <sheetViews>
    <sheetView showGridLines="0" zoomScale="90" zoomScaleNormal="9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7" sqref="D7:E7"/>
    </sheetView>
  </sheetViews>
  <sheetFormatPr baseColWidth="10" defaultRowHeight="15"/>
  <cols>
    <col min="1" max="1" width="2.140625" customWidth="1"/>
    <col min="2" max="2" width="5.140625" customWidth="1"/>
    <col min="3" max="3" width="24.7109375" customWidth="1"/>
    <col min="4" max="9" width="13" customWidth="1"/>
    <col min="10" max="34" width="13.85546875" customWidth="1"/>
    <col min="35" max="36" width="13.42578125" customWidth="1"/>
    <col min="37" max="37" width="16.140625" customWidth="1"/>
    <col min="38" max="38" width="14.85546875" customWidth="1"/>
    <col min="39" max="39" width="13.140625" customWidth="1"/>
    <col min="40" max="46" width="13" customWidth="1"/>
    <col min="47" max="47" width="15.28515625" customWidth="1"/>
    <col min="48" max="48" width="16.85546875" customWidth="1"/>
    <col min="49" max="49" width="15.28515625" customWidth="1"/>
    <col min="50" max="50" width="18.85546875" bestFit="1" customWidth="1"/>
  </cols>
  <sheetData>
    <row r="1" spans="2:48" ht="4.5" customHeight="1"/>
    <row r="3" spans="2:48" ht="18.75">
      <c r="B3" s="6"/>
      <c r="C3" s="6"/>
      <c r="D3" s="100" t="s">
        <v>16</v>
      </c>
      <c r="E3" s="100"/>
      <c r="F3" s="100"/>
      <c r="G3" s="100"/>
      <c r="H3" s="100"/>
      <c r="I3" s="100"/>
      <c r="J3" s="100"/>
      <c r="K3" s="100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2"/>
    </row>
    <row r="4" spans="2:48" ht="15.75">
      <c r="B4" s="7"/>
      <c r="C4" s="7"/>
      <c r="D4" s="101" t="s">
        <v>35</v>
      </c>
      <c r="E4" s="101"/>
      <c r="F4" s="101"/>
      <c r="G4" s="101"/>
      <c r="H4" s="101"/>
      <c r="I4" s="101"/>
      <c r="J4" s="101"/>
      <c r="K4" s="10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13"/>
    </row>
    <row r="5" spans="2:48">
      <c r="B5" s="8"/>
      <c r="C5" s="8"/>
      <c r="D5" s="101" t="s">
        <v>67</v>
      </c>
      <c r="E5" s="101"/>
      <c r="F5" s="101"/>
      <c r="G5" s="101"/>
      <c r="H5" s="101"/>
      <c r="I5" s="101"/>
      <c r="J5" s="101"/>
      <c r="K5" s="10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3"/>
    </row>
    <row r="6" spans="2:48">
      <c r="D6" s="102" t="s">
        <v>36</v>
      </c>
      <c r="E6" s="102"/>
      <c r="F6" s="102"/>
      <c r="G6" s="102"/>
      <c r="H6" s="102"/>
      <c r="I6" s="102"/>
      <c r="J6" s="102"/>
      <c r="K6" s="102"/>
    </row>
    <row r="7" spans="2:48">
      <c r="D7" s="103" t="s">
        <v>19</v>
      </c>
      <c r="E7" s="103"/>
      <c r="F7" s="14"/>
      <c r="G7" s="14"/>
      <c r="H7" s="14"/>
      <c r="I7" s="14"/>
      <c r="J7" s="14"/>
      <c r="K7" s="14"/>
    </row>
    <row r="9" spans="2:48">
      <c r="B9" s="1"/>
      <c r="C9" s="1"/>
      <c r="D9" s="99" t="s">
        <v>13</v>
      </c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 t="s">
        <v>14</v>
      </c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5" t="s">
        <v>15</v>
      </c>
      <c r="AC9" s="96"/>
      <c r="AD9" s="96"/>
      <c r="AE9" s="96"/>
      <c r="AF9" s="96"/>
      <c r="AG9" s="96"/>
      <c r="AH9" s="96"/>
      <c r="AI9" s="96"/>
      <c r="AJ9" s="96"/>
      <c r="AK9" s="97"/>
    </row>
    <row r="10" spans="2:48">
      <c r="B10" s="32"/>
      <c r="C10" s="32"/>
      <c r="D10" s="34" t="s">
        <v>10</v>
      </c>
      <c r="E10" s="34" t="s">
        <v>0</v>
      </c>
      <c r="F10" s="34" t="s">
        <v>7</v>
      </c>
      <c r="G10" s="34" t="s">
        <v>8</v>
      </c>
      <c r="H10" s="34" t="s">
        <v>9</v>
      </c>
      <c r="I10" s="34" t="s">
        <v>11</v>
      </c>
      <c r="J10" s="34" t="s">
        <v>1</v>
      </c>
      <c r="K10" s="34" t="s">
        <v>12</v>
      </c>
      <c r="L10" s="34" t="s">
        <v>2</v>
      </c>
      <c r="M10" s="34" t="s">
        <v>3</v>
      </c>
      <c r="N10" s="34" t="s">
        <v>4</v>
      </c>
      <c r="O10" s="34" t="s">
        <v>5</v>
      </c>
      <c r="P10" s="34" t="s">
        <v>10</v>
      </c>
      <c r="Q10" s="34" t="s">
        <v>0</v>
      </c>
      <c r="R10" s="34" t="s">
        <v>7</v>
      </c>
      <c r="S10" s="34" t="s">
        <v>8</v>
      </c>
      <c r="T10" s="34" t="s">
        <v>9</v>
      </c>
      <c r="U10" s="34" t="s">
        <v>11</v>
      </c>
      <c r="V10" s="34" t="s">
        <v>1</v>
      </c>
      <c r="W10" s="34" t="s">
        <v>12</v>
      </c>
      <c r="X10" s="34" t="s">
        <v>2</v>
      </c>
      <c r="Y10" s="34" t="s">
        <v>3</v>
      </c>
      <c r="Z10" s="34" t="s">
        <v>4</v>
      </c>
      <c r="AA10" s="34" t="s">
        <v>5</v>
      </c>
      <c r="AB10" s="33" t="s">
        <v>10</v>
      </c>
      <c r="AC10" s="36" t="s">
        <v>0</v>
      </c>
      <c r="AD10" s="64" t="s">
        <v>7</v>
      </c>
      <c r="AE10" s="65" t="s">
        <v>8</v>
      </c>
      <c r="AF10" s="66" t="s">
        <v>9</v>
      </c>
      <c r="AG10" s="67" t="s">
        <v>56</v>
      </c>
      <c r="AH10" s="69" t="s">
        <v>1</v>
      </c>
      <c r="AI10" s="62" t="s">
        <v>12</v>
      </c>
      <c r="AJ10" s="75" t="s">
        <v>2</v>
      </c>
      <c r="AK10" s="90" t="s">
        <v>3</v>
      </c>
    </row>
    <row r="11" spans="2:48">
      <c r="B11" s="15">
        <v>1</v>
      </c>
      <c r="C11" s="16" t="s">
        <v>21</v>
      </c>
      <c r="D11" s="30"/>
      <c r="E11" s="30"/>
      <c r="F11" s="30"/>
      <c r="G11" s="30">
        <v>75694.617240000007</v>
      </c>
      <c r="H11" s="30">
        <v>79723.219169999997</v>
      </c>
      <c r="I11" s="30">
        <v>79806.080910000004</v>
      </c>
      <c r="J11" s="30">
        <v>95610.099170000001</v>
      </c>
      <c r="K11" s="30">
        <v>95714.932620000007</v>
      </c>
      <c r="L11" s="30">
        <v>98472.872399999993</v>
      </c>
      <c r="M11" s="30">
        <v>103986.91131000001</v>
      </c>
      <c r="N11" s="30">
        <v>104012.07256999999</v>
      </c>
      <c r="O11" s="30">
        <v>106938.87583</v>
      </c>
      <c r="P11" s="31">
        <v>112459.85208000001</v>
      </c>
      <c r="Q11" s="31">
        <v>115579.22175</v>
      </c>
      <c r="R11" s="31">
        <v>118634.32746</v>
      </c>
      <c r="S11" s="31">
        <v>121572.76845</v>
      </c>
      <c r="T11" s="31">
        <v>124656.71650000001</v>
      </c>
      <c r="U11" s="31">
        <v>127632.78541</v>
      </c>
      <c r="V11" s="31">
        <v>130736.32670999999</v>
      </c>
      <c r="W11" s="31">
        <v>134053.24718000001</v>
      </c>
      <c r="X11" s="31">
        <v>137066.65774</v>
      </c>
      <c r="Y11" s="31">
        <v>140181.90850999998</v>
      </c>
      <c r="Z11" s="31">
        <v>143294.89079</v>
      </c>
      <c r="AA11" s="31">
        <v>146388.50107</v>
      </c>
      <c r="AB11" s="31">
        <v>149429.12607</v>
      </c>
      <c r="AC11" s="31">
        <v>152465.85595000003</v>
      </c>
      <c r="AD11" s="31">
        <v>155335.75805</v>
      </c>
      <c r="AE11" s="31">
        <v>158447.57449</v>
      </c>
      <c r="AF11" s="31">
        <v>161690.83991000004</v>
      </c>
      <c r="AG11" s="31">
        <v>164902.41965000003</v>
      </c>
      <c r="AH11" s="31">
        <v>168181.78159999999</v>
      </c>
      <c r="AI11" s="31">
        <v>201850.21295000002</v>
      </c>
      <c r="AJ11" s="31">
        <v>205412.32768000002</v>
      </c>
      <c r="AK11" s="31">
        <v>209629.39</v>
      </c>
      <c r="AL11" s="70"/>
      <c r="AM11" s="37"/>
    </row>
    <row r="12" spans="2:48">
      <c r="B12" s="15" t="s">
        <v>22</v>
      </c>
      <c r="C12" s="35" t="s">
        <v>23</v>
      </c>
      <c r="D12" s="19"/>
      <c r="E12" s="19"/>
      <c r="F12" s="19"/>
      <c r="G12" s="19">
        <v>15007.142810000001</v>
      </c>
      <c r="H12" s="19">
        <v>18891.521699999998</v>
      </c>
      <c r="I12" s="19">
        <v>18220.143780000002</v>
      </c>
      <c r="J12" s="19">
        <v>33928.404399999999</v>
      </c>
      <c r="K12" s="19">
        <v>29727.727039999998</v>
      </c>
      <c r="L12" s="19">
        <v>42469.57993</v>
      </c>
      <c r="M12" s="19">
        <v>80368.216260000001</v>
      </c>
      <c r="N12" s="19">
        <v>69824.786630000002</v>
      </c>
      <c r="O12" s="19">
        <v>72529.60441</v>
      </c>
      <c r="P12" s="20">
        <v>77945.369500000001</v>
      </c>
      <c r="Q12" s="20">
        <v>66081.821079999994</v>
      </c>
      <c r="R12" s="20">
        <v>58407.429229999994</v>
      </c>
      <c r="S12" s="20">
        <v>40890.248450000006</v>
      </c>
      <c r="T12" s="20">
        <v>43824.354490000005</v>
      </c>
      <c r="U12" s="20">
        <v>26324.40739</v>
      </c>
      <c r="V12" s="20">
        <v>54347.630429999997</v>
      </c>
      <c r="W12" s="20">
        <v>72674.33597</v>
      </c>
      <c r="X12" s="20">
        <v>66537.491280000002</v>
      </c>
      <c r="Y12" s="20">
        <v>71383.12337999999</v>
      </c>
      <c r="Z12" s="20">
        <v>74430.771919999999</v>
      </c>
      <c r="AA12" s="20">
        <v>77467.321530000001</v>
      </c>
      <c r="AB12" s="20">
        <v>80585.337430000014</v>
      </c>
      <c r="AC12" s="20">
        <v>83508.125180000003</v>
      </c>
      <c r="AD12" s="63">
        <v>41582.043619999997</v>
      </c>
      <c r="AE12" s="63">
        <v>26552.664399999998</v>
      </c>
      <c r="AF12" s="63">
        <v>15962.509470000001</v>
      </c>
      <c r="AG12" s="63">
        <v>19126.463800000001</v>
      </c>
      <c r="AH12" s="63">
        <v>22521.57501</v>
      </c>
      <c r="AI12" s="63">
        <v>55593.736490000003</v>
      </c>
      <c r="AJ12" s="63">
        <v>58440.405639999997</v>
      </c>
      <c r="AK12" s="63">
        <v>71891.692219999997</v>
      </c>
      <c r="AL12" s="42"/>
      <c r="AM12" s="37"/>
    </row>
    <row r="13" spans="2:48">
      <c r="B13" s="15" t="s">
        <v>24</v>
      </c>
      <c r="C13" s="35" t="s">
        <v>25</v>
      </c>
      <c r="D13" s="19"/>
      <c r="E13" s="19"/>
      <c r="F13" s="19"/>
      <c r="G13" s="19">
        <v>60120.081130000006</v>
      </c>
      <c r="H13" s="19">
        <v>60203.481189999999</v>
      </c>
      <c r="I13" s="19">
        <v>60286.165590000004</v>
      </c>
      <c r="J13" s="19">
        <v>60374.132969999999</v>
      </c>
      <c r="K13" s="19">
        <v>64669.994810000004</v>
      </c>
      <c r="L13" s="19">
        <v>54686.729319999999</v>
      </c>
      <c r="M13" s="19">
        <v>12020.46</v>
      </c>
      <c r="N13" s="19">
        <v>22060.127519999998</v>
      </c>
      <c r="O13" s="19">
        <v>22085.004649999999</v>
      </c>
      <c r="P13" s="20">
        <v>22128.729030000002</v>
      </c>
      <c r="Q13" s="20">
        <v>32128.729030000002</v>
      </c>
      <c r="R13" s="20">
        <v>42673.163939999999</v>
      </c>
      <c r="S13" s="20">
        <v>62752.24353</v>
      </c>
      <c r="T13" s="20">
        <v>62850.921820000003</v>
      </c>
      <c r="U13" s="20">
        <v>82907.101730000009</v>
      </c>
      <c r="V13" s="20">
        <v>57993.172549999996</v>
      </c>
      <c r="W13" s="20">
        <v>42927.980510000001</v>
      </c>
      <c r="X13" s="20">
        <v>43404.651389999999</v>
      </c>
      <c r="Y13" s="20">
        <v>42904.651389999999</v>
      </c>
      <c r="Z13" s="20">
        <v>42904.651389999999</v>
      </c>
      <c r="AA13" s="20">
        <v>42904.651389999999</v>
      </c>
      <c r="AB13" s="20">
        <v>42904.651389999999</v>
      </c>
      <c r="AC13" s="20">
        <v>42904.651389999999</v>
      </c>
      <c r="AD13" s="63">
        <v>87709.604650000008</v>
      </c>
      <c r="AE13" s="63">
        <v>105754.65026000001</v>
      </c>
      <c r="AF13" s="63">
        <v>119382.06061</v>
      </c>
      <c r="AG13" s="63">
        <v>119507.52868</v>
      </c>
      <c r="AH13" s="63">
        <v>119311.41996</v>
      </c>
      <c r="AI13" s="63">
        <v>119216.0865</v>
      </c>
      <c r="AJ13" s="63">
        <v>119202.19898</v>
      </c>
      <c r="AK13" s="63">
        <v>109531.1992</v>
      </c>
      <c r="AL13" s="42"/>
      <c r="AM13" s="37"/>
    </row>
    <row r="14" spans="2:48">
      <c r="B14" s="15" t="s">
        <v>26</v>
      </c>
      <c r="C14" s="35" t="s">
        <v>27</v>
      </c>
      <c r="D14" s="19"/>
      <c r="E14" s="19"/>
      <c r="F14" s="19"/>
      <c r="G14" s="19">
        <v>567.39330000000007</v>
      </c>
      <c r="H14" s="19">
        <v>628.21627999999998</v>
      </c>
      <c r="I14" s="19">
        <v>1299.77154</v>
      </c>
      <c r="J14" s="19">
        <v>1307.5617999999999</v>
      </c>
      <c r="K14" s="19">
        <v>1317.2107699999999</v>
      </c>
      <c r="L14" s="19">
        <v>1316.56315</v>
      </c>
      <c r="M14" s="19">
        <v>11598.235050000001</v>
      </c>
      <c r="N14" s="19">
        <v>12127.15842</v>
      </c>
      <c r="O14" s="19">
        <v>12324.26677</v>
      </c>
      <c r="P14" s="20">
        <v>12385.753550000001</v>
      </c>
      <c r="Q14" s="20">
        <v>17368.67164</v>
      </c>
      <c r="R14" s="20">
        <v>17553.73429</v>
      </c>
      <c r="S14" s="20">
        <v>17930.276469999997</v>
      </c>
      <c r="T14" s="20">
        <v>17981.440190000001</v>
      </c>
      <c r="U14" s="20">
        <v>18401.276289999998</v>
      </c>
      <c r="V14" s="20">
        <v>18395.523730000001</v>
      </c>
      <c r="W14" s="20">
        <v>18450.930700000001</v>
      </c>
      <c r="X14" s="20">
        <v>27124.515070000001</v>
      </c>
      <c r="Y14" s="20">
        <v>25894.133739999997</v>
      </c>
      <c r="Z14" s="20">
        <v>25959.467479999999</v>
      </c>
      <c r="AA14" s="20">
        <v>26016.528149999998</v>
      </c>
      <c r="AB14" s="20">
        <v>25939.13725</v>
      </c>
      <c r="AC14" s="20">
        <v>26053.079379999999</v>
      </c>
      <c r="AD14" s="63">
        <v>26044.109780000003</v>
      </c>
      <c r="AE14" s="63">
        <v>26140.259829999999</v>
      </c>
      <c r="AF14" s="63">
        <v>26346.269829999997</v>
      </c>
      <c r="AG14" s="63">
        <v>26268.427170000003</v>
      </c>
      <c r="AH14" s="63">
        <v>26348.786629999999</v>
      </c>
      <c r="AI14" s="63">
        <v>27040.38996</v>
      </c>
      <c r="AJ14" s="63">
        <v>27730.024550000002</v>
      </c>
      <c r="AK14" s="63">
        <v>28142.14</v>
      </c>
      <c r="AL14" s="42"/>
      <c r="AM14" s="37"/>
    </row>
    <row r="15" spans="2:48">
      <c r="B15" s="15">
        <v>4</v>
      </c>
      <c r="C15" s="35" t="s">
        <v>58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63"/>
      <c r="AE15" s="63"/>
      <c r="AF15" s="63"/>
      <c r="AG15" s="63"/>
      <c r="AH15" s="63"/>
      <c r="AI15" s="63"/>
      <c r="AJ15" s="63">
        <v>39.698509999999999</v>
      </c>
      <c r="AK15" s="63">
        <v>64.360010000000003</v>
      </c>
      <c r="AL15" s="42"/>
      <c r="AM15" s="37"/>
    </row>
    <row r="16" spans="2:48">
      <c r="B16" s="76"/>
      <c r="C16" s="77" t="s">
        <v>64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4"/>
      <c r="AE16" s="84"/>
      <c r="AF16" s="84"/>
      <c r="AG16" s="84"/>
      <c r="AH16" s="84"/>
      <c r="AI16" s="84"/>
      <c r="AJ16" s="85"/>
      <c r="AK16" s="85"/>
      <c r="AL16" s="42"/>
      <c r="AM16" s="37"/>
    </row>
    <row r="17" spans="2:45">
      <c r="B17" s="15"/>
      <c r="C17" s="16"/>
      <c r="D17" s="19"/>
      <c r="E17" s="19"/>
      <c r="F17" s="19"/>
      <c r="G17" s="19"/>
      <c r="H17" s="21"/>
      <c r="I17" s="19"/>
      <c r="J17" s="19"/>
      <c r="K17" s="21"/>
      <c r="L17" s="21"/>
      <c r="M17" s="19"/>
      <c r="N17" s="19"/>
      <c r="O17" s="19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>
        <v>0</v>
      </c>
      <c r="AD17" s="31">
        <v>0</v>
      </c>
      <c r="AE17" s="31">
        <v>0</v>
      </c>
      <c r="AF17" s="31">
        <v>0</v>
      </c>
      <c r="AG17" s="31">
        <v>0</v>
      </c>
      <c r="AH17" s="31">
        <v>0</v>
      </c>
      <c r="AI17" s="31">
        <v>0</v>
      </c>
      <c r="AJ17" s="31"/>
      <c r="AK17" s="31">
        <v>0</v>
      </c>
      <c r="AL17" s="42"/>
      <c r="AM17" s="37"/>
    </row>
    <row r="18" spans="2:45">
      <c r="B18" s="15">
        <v>2</v>
      </c>
      <c r="C18" s="16" t="s">
        <v>28</v>
      </c>
      <c r="D18" s="17"/>
      <c r="E18" s="17"/>
      <c r="F18" s="17"/>
      <c r="G18" s="17">
        <v>0</v>
      </c>
      <c r="H18" s="17">
        <v>0</v>
      </c>
      <c r="I18" s="17">
        <v>0.17734</v>
      </c>
      <c r="J18" s="17">
        <v>7.8058399999999999</v>
      </c>
      <c r="K18" s="17">
        <v>0</v>
      </c>
      <c r="L18" s="17">
        <v>0</v>
      </c>
      <c r="M18" s="17">
        <v>0</v>
      </c>
      <c r="N18" s="17">
        <v>1.2</v>
      </c>
      <c r="O18" s="17">
        <v>7.6262400000000001</v>
      </c>
      <c r="P18" s="18">
        <v>3.84918</v>
      </c>
      <c r="Q18" s="18">
        <v>3.1257899999999998</v>
      </c>
      <c r="R18" s="18">
        <v>9.7696500000000004</v>
      </c>
      <c r="S18" s="18">
        <v>0.36660000000000004</v>
      </c>
      <c r="T18" s="18">
        <v>2.93255</v>
      </c>
      <c r="U18" s="18">
        <v>6.4201999999999995</v>
      </c>
      <c r="V18" s="18">
        <v>1.3790799999999999</v>
      </c>
      <c r="W18" s="18">
        <v>1.4987699999999999</v>
      </c>
      <c r="X18" s="18">
        <v>18.774709999999999</v>
      </c>
      <c r="Y18" s="18">
        <v>17.983040000000003</v>
      </c>
      <c r="Z18" s="18">
        <v>21.674160000000001</v>
      </c>
      <c r="AA18" s="18">
        <v>17.820580000000003</v>
      </c>
      <c r="AB18" s="18">
        <v>17.913160000000001</v>
      </c>
      <c r="AC18" s="18">
        <v>26.616139999999998</v>
      </c>
      <c r="AD18" s="31">
        <v>27.145879999999998</v>
      </c>
      <c r="AE18" s="31">
        <v>26.99166</v>
      </c>
      <c r="AF18" s="31">
        <v>28.119049999999998</v>
      </c>
      <c r="AG18" s="31">
        <v>11.293520000000001</v>
      </c>
      <c r="AH18" s="31">
        <v>12.64147</v>
      </c>
      <c r="AI18" s="31">
        <v>1131.8272400000001</v>
      </c>
      <c r="AJ18" s="31">
        <v>49.169429999999998</v>
      </c>
      <c r="AK18" s="31">
        <v>72.233699999999999</v>
      </c>
      <c r="AL18" s="42"/>
      <c r="AM18" s="37"/>
    </row>
    <row r="19" spans="2:45">
      <c r="B19" s="15" t="s">
        <v>29</v>
      </c>
      <c r="C19" s="35" t="s">
        <v>34</v>
      </c>
      <c r="D19" s="38"/>
      <c r="E19" s="38"/>
      <c r="F19" s="38"/>
      <c r="G19" s="38">
        <v>0</v>
      </c>
      <c r="H19" s="38">
        <v>0</v>
      </c>
      <c r="I19" s="38">
        <v>0.17734</v>
      </c>
      <c r="J19" s="38">
        <v>7.8058399999999999</v>
      </c>
      <c r="K19" s="38">
        <v>0</v>
      </c>
      <c r="L19" s="38">
        <v>0</v>
      </c>
      <c r="M19" s="38">
        <v>0</v>
      </c>
      <c r="N19" s="38">
        <v>1.2</v>
      </c>
      <c r="O19" s="38">
        <v>7.6262400000000001</v>
      </c>
      <c r="P19" s="39">
        <v>3.84918</v>
      </c>
      <c r="Q19" s="39">
        <v>3.1257899999999998</v>
      </c>
      <c r="R19" s="39">
        <v>9.7696500000000004</v>
      </c>
      <c r="S19" s="39">
        <v>0.36660000000000004</v>
      </c>
      <c r="T19" s="39">
        <v>2.93255</v>
      </c>
      <c r="U19" s="39">
        <v>6.4201999999999995</v>
      </c>
      <c r="V19" s="39">
        <v>1.3790799999999999</v>
      </c>
      <c r="W19" s="39">
        <v>1.4987699999999999</v>
      </c>
      <c r="X19" s="39">
        <v>0.95465</v>
      </c>
      <c r="Y19" s="39">
        <v>0.16297999999999999</v>
      </c>
      <c r="Z19" s="39">
        <v>3.8540999999999999</v>
      </c>
      <c r="AA19" s="39">
        <v>5.2000000000000006E-4</v>
      </c>
      <c r="AB19" s="39">
        <v>9.3099999999999988E-2</v>
      </c>
      <c r="AC19" s="39">
        <v>8.7960799999999999</v>
      </c>
      <c r="AD19" s="63">
        <v>9.3103799999999985</v>
      </c>
      <c r="AE19" s="63">
        <v>9.1561599999999999</v>
      </c>
      <c r="AF19" s="63">
        <v>10.28355</v>
      </c>
      <c r="AG19" s="63">
        <v>11.293520000000001</v>
      </c>
      <c r="AH19" s="63">
        <v>12.64147</v>
      </c>
      <c r="AI19" s="63">
        <v>1131.8272400000001</v>
      </c>
      <c r="AJ19" s="63">
        <v>49.169429999999998</v>
      </c>
      <c r="AK19" s="63">
        <v>72.233699999999999</v>
      </c>
      <c r="AL19" s="42"/>
      <c r="AM19" s="37"/>
    </row>
    <row r="20" spans="2:45">
      <c r="B20" s="15" t="s">
        <v>30</v>
      </c>
      <c r="C20" s="35" t="s">
        <v>31</v>
      </c>
      <c r="D20" s="38"/>
      <c r="E20" s="38"/>
      <c r="F20" s="38"/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40">
        <v>0</v>
      </c>
      <c r="O20" s="38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17.820060000000002</v>
      </c>
      <c r="Y20" s="39">
        <v>17.820060000000002</v>
      </c>
      <c r="Z20" s="39">
        <v>17.820060000000002</v>
      </c>
      <c r="AA20" s="39">
        <v>17.820060000000002</v>
      </c>
      <c r="AB20" s="39">
        <v>17.820060000000002</v>
      </c>
      <c r="AC20" s="39">
        <v>17.820060000000002</v>
      </c>
      <c r="AD20" s="63">
        <v>17.8355</v>
      </c>
      <c r="AE20" s="63">
        <v>17.8355</v>
      </c>
      <c r="AF20" s="63">
        <v>17.8355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42"/>
      <c r="AM20" s="37"/>
    </row>
    <row r="21" spans="2:45">
      <c r="B21" s="15">
        <v>5</v>
      </c>
      <c r="C21" s="35" t="s">
        <v>59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40"/>
      <c r="O21" s="38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63"/>
      <c r="AE21" s="63"/>
      <c r="AF21" s="63"/>
      <c r="AG21" s="63"/>
      <c r="AH21" s="63"/>
      <c r="AI21" s="63"/>
      <c r="AJ21" s="63">
        <v>417.87905000000001</v>
      </c>
      <c r="AK21" s="63">
        <v>670.90152</v>
      </c>
      <c r="AL21" s="42"/>
      <c r="AM21" s="37"/>
    </row>
    <row r="22" spans="2:45">
      <c r="B22" s="15"/>
      <c r="C22" s="16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1"/>
      <c r="O22" s="19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42"/>
      <c r="AM22" s="37"/>
    </row>
    <row r="23" spans="2:45">
      <c r="B23" s="15">
        <v>3</v>
      </c>
      <c r="C23" s="16" t="s">
        <v>32</v>
      </c>
      <c r="D23" s="17"/>
      <c r="E23" s="17"/>
      <c r="F23" s="17"/>
      <c r="G23" s="17">
        <v>75694.617239999992</v>
      </c>
      <c r="H23" s="17">
        <v>79723.219169999997</v>
      </c>
      <c r="I23" s="17">
        <v>79805.903569999995</v>
      </c>
      <c r="J23" s="17">
        <v>95602.29333</v>
      </c>
      <c r="K23" s="17">
        <v>95714.932620000007</v>
      </c>
      <c r="L23" s="17">
        <v>98472.872400000007</v>
      </c>
      <c r="M23" s="17">
        <v>103986.91131</v>
      </c>
      <c r="N23" s="17">
        <v>104010.87256999999</v>
      </c>
      <c r="O23" s="17">
        <v>106931.24959000001</v>
      </c>
      <c r="P23" s="18">
        <v>112456.00290000001</v>
      </c>
      <c r="Q23" s="18">
        <v>115576.09595999999</v>
      </c>
      <c r="R23" s="18">
        <v>118624.55781</v>
      </c>
      <c r="S23" s="18">
        <v>121572.40184999999</v>
      </c>
      <c r="T23" s="18">
        <v>124653.78395</v>
      </c>
      <c r="U23" s="18">
        <v>127626.36520999999</v>
      </c>
      <c r="V23" s="18">
        <v>130734.94763</v>
      </c>
      <c r="W23" s="18">
        <v>134051.74841</v>
      </c>
      <c r="X23" s="18">
        <v>137047.88303</v>
      </c>
      <c r="Y23" s="18">
        <v>140163.92546999999</v>
      </c>
      <c r="Z23" s="18">
        <v>143273.21662999998</v>
      </c>
      <c r="AA23" s="18">
        <v>146370.68049</v>
      </c>
      <c r="AB23" s="18">
        <v>149411.21291</v>
      </c>
      <c r="AC23" s="18">
        <v>152439.23981</v>
      </c>
      <c r="AD23" s="31">
        <v>155308.61216999998</v>
      </c>
      <c r="AE23" s="31">
        <v>158420.58283</v>
      </c>
      <c r="AF23" s="31">
        <v>161662.72086</v>
      </c>
      <c r="AG23" s="31">
        <v>164891.12612999999</v>
      </c>
      <c r="AH23" s="31">
        <v>168169.14012999999</v>
      </c>
      <c r="AI23" s="31">
        <v>200718.38571</v>
      </c>
      <c r="AJ23" s="31">
        <v>204945.27919999999</v>
      </c>
      <c r="AK23" s="31">
        <v>209557.15669999999</v>
      </c>
      <c r="AL23" s="42"/>
      <c r="AM23" s="37"/>
    </row>
    <row r="24" spans="2:45">
      <c r="B24" s="15"/>
      <c r="C24" s="16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>
        <v>0</v>
      </c>
      <c r="AL24" s="42"/>
      <c r="AM24" s="37"/>
    </row>
    <row r="25" spans="2:45">
      <c r="B25" s="76"/>
      <c r="C25" s="77" t="s">
        <v>65</v>
      </c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6"/>
      <c r="AE25" s="86"/>
      <c r="AF25" s="86"/>
      <c r="AG25" s="86"/>
      <c r="AH25" s="86"/>
      <c r="AI25" s="86"/>
      <c r="AJ25" s="87"/>
      <c r="AK25" s="87"/>
      <c r="AL25" s="42"/>
      <c r="AM25" s="37"/>
    </row>
    <row r="26" spans="2:45">
      <c r="B26" s="22"/>
      <c r="C26" s="23"/>
      <c r="D26" s="24"/>
      <c r="E26" s="24"/>
      <c r="F26" s="24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88"/>
      <c r="AK26" s="88"/>
      <c r="AL26" s="23"/>
      <c r="AM26" s="23"/>
      <c r="AN26" s="23"/>
      <c r="AO26" s="23"/>
      <c r="AP26" s="23"/>
      <c r="AQ26" s="23"/>
      <c r="AR26" s="23"/>
      <c r="AS26" s="23"/>
    </row>
    <row r="27" spans="2:45">
      <c r="B27" s="73" t="s">
        <v>60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8"/>
      <c r="AC27" s="28"/>
      <c r="AD27" s="28"/>
      <c r="AE27" s="28"/>
      <c r="AF27" s="28"/>
      <c r="AG27" s="28"/>
      <c r="AH27" s="28"/>
      <c r="AI27" s="28"/>
      <c r="AJ27" s="89"/>
      <c r="AK27" s="89"/>
      <c r="AL27" s="28"/>
      <c r="AM27" s="28"/>
      <c r="AN27" s="28"/>
      <c r="AO27" s="28"/>
      <c r="AP27" s="28"/>
      <c r="AQ27" s="28"/>
      <c r="AR27" s="28"/>
      <c r="AS27" s="28"/>
    </row>
    <row r="28" spans="2:45">
      <c r="B28" s="74" t="s">
        <v>63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2:45">
      <c r="B29" s="72" t="s">
        <v>61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2:45">
      <c r="B30" s="72" t="s">
        <v>69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2:45">
      <c r="B31" s="72" t="s">
        <v>70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2:45">
      <c r="B32" s="104" t="s">
        <v>55</v>
      </c>
      <c r="C32" s="10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</row>
    <row r="33" spans="4:37" s="56" customFormat="1">
      <c r="D33" s="57">
        <f t="shared" ref="D33:AC33" si="0">+D11-(D12+D13+D14)</f>
        <v>0</v>
      </c>
      <c r="E33" s="57">
        <f t="shared" si="0"/>
        <v>0</v>
      </c>
      <c r="F33" s="57">
        <f t="shared" si="0"/>
        <v>0</v>
      </c>
      <c r="G33" s="57">
        <f t="shared" si="0"/>
        <v>0</v>
      </c>
      <c r="H33" s="57">
        <f t="shared" si="0"/>
        <v>0</v>
      </c>
      <c r="I33" s="57">
        <f t="shared" si="0"/>
        <v>0</v>
      </c>
      <c r="J33" s="57">
        <f t="shared" si="0"/>
        <v>0</v>
      </c>
      <c r="K33" s="57">
        <f t="shared" si="0"/>
        <v>0</v>
      </c>
      <c r="L33" s="57">
        <f t="shared" si="0"/>
        <v>0</v>
      </c>
      <c r="M33" s="57">
        <f t="shared" si="0"/>
        <v>0</v>
      </c>
      <c r="N33" s="57">
        <f t="shared" si="0"/>
        <v>0</v>
      </c>
      <c r="O33" s="57">
        <f t="shared" si="0"/>
        <v>0</v>
      </c>
      <c r="P33" s="57">
        <f t="shared" si="0"/>
        <v>0</v>
      </c>
      <c r="Q33" s="57">
        <f t="shared" si="0"/>
        <v>0</v>
      </c>
      <c r="R33" s="57">
        <f t="shared" si="0"/>
        <v>0</v>
      </c>
      <c r="S33" s="57">
        <f t="shared" si="0"/>
        <v>0</v>
      </c>
      <c r="T33" s="57">
        <f t="shared" si="0"/>
        <v>0</v>
      </c>
      <c r="U33" s="57">
        <f t="shared" si="0"/>
        <v>0</v>
      </c>
      <c r="V33" s="57">
        <f t="shared" si="0"/>
        <v>0</v>
      </c>
      <c r="W33" s="57">
        <f t="shared" si="0"/>
        <v>0</v>
      </c>
      <c r="X33" s="57">
        <f t="shared" si="0"/>
        <v>0</v>
      </c>
      <c r="Y33" s="57">
        <f t="shared" si="0"/>
        <v>0</v>
      </c>
      <c r="Z33" s="57">
        <f t="shared" si="0"/>
        <v>0</v>
      </c>
      <c r="AA33" s="57">
        <f t="shared" si="0"/>
        <v>0</v>
      </c>
      <c r="AB33" s="57">
        <f t="shared" si="0"/>
        <v>0</v>
      </c>
      <c r="AC33" s="57">
        <f t="shared" si="0"/>
        <v>0</v>
      </c>
      <c r="AD33" s="57"/>
      <c r="AE33" s="57"/>
    </row>
    <row r="34" spans="4:37" s="56" customFormat="1">
      <c r="D34" s="57">
        <f t="shared" ref="D34:AB34" si="1">+D18-(D19+D20)</f>
        <v>0</v>
      </c>
      <c r="E34" s="57">
        <f t="shared" si="1"/>
        <v>0</v>
      </c>
      <c r="F34" s="57">
        <f t="shared" si="1"/>
        <v>0</v>
      </c>
      <c r="G34" s="57">
        <f t="shared" si="1"/>
        <v>0</v>
      </c>
      <c r="H34" s="57">
        <f t="shared" si="1"/>
        <v>0</v>
      </c>
      <c r="I34" s="57">
        <f t="shared" si="1"/>
        <v>0</v>
      </c>
      <c r="J34" s="57">
        <f t="shared" si="1"/>
        <v>0</v>
      </c>
      <c r="K34" s="57">
        <f t="shared" si="1"/>
        <v>0</v>
      </c>
      <c r="L34" s="57">
        <f t="shared" si="1"/>
        <v>0</v>
      </c>
      <c r="M34" s="57">
        <f t="shared" si="1"/>
        <v>0</v>
      </c>
      <c r="N34" s="57">
        <f t="shared" si="1"/>
        <v>0</v>
      </c>
      <c r="O34" s="57">
        <f t="shared" si="1"/>
        <v>0</v>
      </c>
      <c r="P34" s="57">
        <f t="shared" si="1"/>
        <v>0</v>
      </c>
      <c r="Q34" s="57">
        <f t="shared" si="1"/>
        <v>0</v>
      </c>
      <c r="R34" s="57">
        <f t="shared" si="1"/>
        <v>0</v>
      </c>
      <c r="S34" s="57">
        <f t="shared" si="1"/>
        <v>0</v>
      </c>
      <c r="T34" s="57">
        <f t="shared" si="1"/>
        <v>0</v>
      </c>
      <c r="U34" s="57">
        <f t="shared" si="1"/>
        <v>0</v>
      </c>
      <c r="V34" s="57">
        <f t="shared" si="1"/>
        <v>0</v>
      </c>
      <c r="W34" s="57">
        <f t="shared" si="1"/>
        <v>0</v>
      </c>
      <c r="X34" s="57">
        <f t="shared" si="1"/>
        <v>0</v>
      </c>
      <c r="Y34" s="57">
        <f t="shared" si="1"/>
        <v>0</v>
      </c>
      <c r="Z34" s="57">
        <f t="shared" si="1"/>
        <v>0</v>
      </c>
      <c r="AA34" s="57">
        <f t="shared" si="1"/>
        <v>0</v>
      </c>
      <c r="AB34" s="57">
        <f t="shared" si="1"/>
        <v>0</v>
      </c>
      <c r="AC34" s="57">
        <f>+AC18-(AC19+AC20)</f>
        <v>0</v>
      </c>
      <c r="AD34" s="57"/>
      <c r="AE34" s="57"/>
    </row>
    <row r="35" spans="4:37" s="56" customFormat="1">
      <c r="D35" s="57">
        <f t="shared" ref="D35:AC35" si="2">+(D11-(D18+D23))</f>
        <v>0</v>
      </c>
      <c r="E35" s="57">
        <f t="shared" si="2"/>
        <v>0</v>
      </c>
      <c r="F35" s="57">
        <f t="shared" si="2"/>
        <v>0</v>
      </c>
      <c r="G35" s="58">
        <f t="shared" si="2"/>
        <v>1.4551915228366852E-11</v>
      </c>
      <c r="H35" s="57">
        <f t="shared" si="2"/>
        <v>0</v>
      </c>
      <c r="I35" s="57">
        <f t="shared" si="2"/>
        <v>1.4551915228366852E-11</v>
      </c>
      <c r="J35" s="57">
        <f t="shared" si="2"/>
        <v>0</v>
      </c>
      <c r="K35" s="57">
        <f t="shared" si="2"/>
        <v>0</v>
      </c>
      <c r="L35" s="57">
        <f t="shared" si="2"/>
        <v>-1.4551915228366852E-11</v>
      </c>
      <c r="M35" s="57">
        <f t="shared" si="2"/>
        <v>1.4551915228366852E-11</v>
      </c>
      <c r="N35" s="57">
        <f t="shared" si="2"/>
        <v>0</v>
      </c>
      <c r="O35" s="57">
        <f t="shared" si="2"/>
        <v>0</v>
      </c>
      <c r="P35" s="57">
        <f t="shared" si="2"/>
        <v>0</v>
      </c>
      <c r="Q35" s="57">
        <f t="shared" si="2"/>
        <v>0</v>
      </c>
      <c r="R35" s="57">
        <f t="shared" si="2"/>
        <v>0</v>
      </c>
      <c r="S35" s="57">
        <f t="shared" si="2"/>
        <v>1.4551915228366852E-11</v>
      </c>
      <c r="T35" s="57">
        <f t="shared" si="2"/>
        <v>1.4551915228366852E-11</v>
      </c>
      <c r="U35" s="57">
        <f t="shared" si="2"/>
        <v>1.4551915228366852E-11</v>
      </c>
      <c r="V35" s="57">
        <f t="shared" si="2"/>
        <v>0</v>
      </c>
      <c r="W35" s="57">
        <f t="shared" si="2"/>
        <v>0</v>
      </c>
      <c r="X35" s="57">
        <f t="shared" si="2"/>
        <v>0</v>
      </c>
      <c r="Y35" s="57">
        <f t="shared" si="2"/>
        <v>0</v>
      </c>
      <c r="Z35" s="57">
        <f t="shared" si="2"/>
        <v>2.9103830456733704E-11</v>
      </c>
      <c r="AA35" s="57">
        <f t="shared" si="2"/>
        <v>0</v>
      </c>
      <c r="AB35" s="57">
        <f t="shared" si="2"/>
        <v>0</v>
      </c>
      <c r="AC35" s="57">
        <f t="shared" si="2"/>
        <v>2.9103830456733704E-11</v>
      </c>
      <c r="AD35" s="57"/>
      <c r="AE35" s="57"/>
    </row>
    <row r="36" spans="4:37" s="56" customFormat="1">
      <c r="D36" s="57">
        <f t="shared" ref="D36:AC36" si="3">(D23+D18)-D11</f>
        <v>0</v>
      </c>
      <c r="E36" s="57">
        <f t="shared" si="3"/>
        <v>0</v>
      </c>
      <c r="F36" s="57">
        <f t="shared" si="3"/>
        <v>0</v>
      </c>
      <c r="G36" s="57">
        <f t="shared" si="3"/>
        <v>0</v>
      </c>
      <c r="H36" s="57">
        <f t="shared" si="3"/>
        <v>0</v>
      </c>
      <c r="I36" s="57">
        <f t="shared" si="3"/>
        <v>0</v>
      </c>
      <c r="J36" s="57">
        <f t="shared" si="3"/>
        <v>0</v>
      </c>
      <c r="K36" s="57">
        <f t="shared" si="3"/>
        <v>0</v>
      </c>
      <c r="L36" s="57">
        <f t="shared" si="3"/>
        <v>0</v>
      </c>
      <c r="M36" s="57">
        <f t="shared" si="3"/>
        <v>0</v>
      </c>
      <c r="N36" s="57">
        <f t="shared" si="3"/>
        <v>0</v>
      </c>
      <c r="O36" s="57">
        <f t="shared" si="3"/>
        <v>0</v>
      </c>
      <c r="P36" s="57">
        <f t="shared" si="3"/>
        <v>0</v>
      </c>
      <c r="Q36" s="57">
        <f t="shared" si="3"/>
        <v>0</v>
      </c>
      <c r="R36" s="57">
        <f t="shared" si="3"/>
        <v>0</v>
      </c>
      <c r="S36" s="57">
        <f t="shared" si="3"/>
        <v>0</v>
      </c>
      <c r="T36" s="57">
        <f t="shared" si="3"/>
        <v>0</v>
      </c>
      <c r="U36" s="57">
        <f t="shared" si="3"/>
        <v>0</v>
      </c>
      <c r="V36" s="57">
        <f t="shared" si="3"/>
        <v>0</v>
      </c>
      <c r="W36" s="57">
        <f t="shared" si="3"/>
        <v>0</v>
      </c>
      <c r="X36" s="57">
        <f t="shared" si="3"/>
        <v>0</v>
      </c>
      <c r="Y36" s="57">
        <f t="shared" si="3"/>
        <v>0</v>
      </c>
      <c r="Z36" s="57">
        <f t="shared" si="3"/>
        <v>0</v>
      </c>
      <c r="AA36" s="57">
        <f t="shared" si="3"/>
        <v>0</v>
      </c>
      <c r="AB36" s="57">
        <f t="shared" si="3"/>
        <v>0</v>
      </c>
      <c r="AC36" s="57">
        <f t="shared" si="3"/>
        <v>0</v>
      </c>
      <c r="AD36" s="37">
        <f>+AD23+AD18-AD11</f>
        <v>0</v>
      </c>
      <c r="AE36" s="37">
        <f>+AE23+AE18-AE11</f>
        <v>0</v>
      </c>
      <c r="AF36" s="37">
        <f>+AF23+AF18-AF11</f>
        <v>0</v>
      </c>
      <c r="AG36" s="37">
        <f t="shared" ref="AG36:AH36" si="4">+AG23+AG18-AG11</f>
        <v>0</v>
      </c>
      <c r="AH36" s="37">
        <f t="shared" si="4"/>
        <v>0</v>
      </c>
      <c r="AI36" s="37">
        <f>+AI23+AI18-AI11</f>
        <v>0</v>
      </c>
      <c r="AJ36" s="37"/>
      <c r="AK36" s="37">
        <f>+AK18+AK21+AK23-AK11</f>
        <v>670.90191999997478</v>
      </c>
    </row>
  </sheetData>
  <mergeCells count="9">
    <mergeCell ref="AB9:AK9"/>
    <mergeCell ref="D9:O9"/>
    <mergeCell ref="P9:AA9"/>
    <mergeCell ref="B32:C32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Diego Ignacio</cp:lastModifiedBy>
  <cp:lastPrinted>2016-04-07T15:49:51Z</cp:lastPrinted>
  <dcterms:created xsi:type="dcterms:W3CDTF">2012-07-11T15:55:46Z</dcterms:created>
  <dcterms:modified xsi:type="dcterms:W3CDTF">2016-12-07T20:08:20Z</dcterms:modified>
</cp:coreProperties>
</file>