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araujo\Documents\Publicaciones Estadísticas Mensuales\Reporte FSD\Estadísticas Fondo de Seguro de Depósitos Marzo 2016\"/>
    </mc:Choice>
  </mc:AlternateContent>
  <bookViews>
    <workbookView showSheetTabs="0" xWindow="0" yWindow="0" windowWidth="23040" windowHeight="8820"/>
  </bookViews>
  <sheets>
    <sheet name="ÍNDICE" sheetId="2" r:id="rId1"/>
    <sheet name="Privado" sheetId="5" r:id="rId2"/>
    <sheet name="Popular y Solidario" sheetId="6" r:id="rId3"/>
  </sheets>
  <definedNames>
    <definedName name="_xlnm.Print_Area" localSheetId="2">'Popular y Solidario'!$B$2:$AO$7</definedName>
    <definedName name="_xlnm.Print_Area" localSheetId="1">Privado!$B$2:$AO$7</definedName>
  </definedNames>
  <calcPr calcId="152511"/>
</workbook>
</file>

<file path=xl/calcChain.xml><?xml version="1.0" encoding="utf-8"?>
<calcChain xmlns="http://schemas.openxmlformats.org/spreadsheetml/2006/main">
  <c r="H24" i="6" l="1"/>
  <c r="AO31" i="5" l="1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X28" i="5"/>
  <c r="Q28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A28" i="5"/>
  <c r="Z28" i="5"/>
  <c r="Y28" i="5"/>
  <c r="W28" i="5"/>
  <c r="V28" i="5"/>
  <c r="U28" i="5"/>
  <c r="T28" i="5"/>
  <c r="S28" i="5"/>
  <c r="R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AC26" i="6"/>
  <c r="AC25" i="6"/>
  <c r="AC24" i="6"/>
  <c r="G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F26" i="6"/>
  <c r="E26" i="6"/>
  <c r="D26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G24" i="6"/>
  <c r="F24" i="6"/>
  <c r="E24" i="6"/>
  <c r="D24" i="6"/>
</calcChain>
</file>

<file path=xl/sharedStrings.xml><?xml version="1.0" encoding="utf-8"?>
<sst xmlns="http://schemas.openxmlformats.org/spreadsheetml/2006/main" count="121" uniqueCount="58">
  <si>
    <t>Febrero</t>
  </si>
  <si>
    <t>Julio</t>
  </si>
  <si>
    <t>Septiembre</t>
  </si>
  <si>
    <t>Octubre</t>
  </si>
  <si>
    <t>Noviembre</t>
  </si>
  <si>
    <t>Diciembre</t>
  </si>
  <si>
    <t>Año 2013</t>
  </si>
  <si>
    <t>Marzo</t>
  </si>
  <si>
    <t>Abril</t>
  </si>
  <si>
    <t>Mayo</t>
  </si>
  <si>
    <t>Enero</t>
  </si>
  <si>
    <t>Junio</t>
  </si>
  <si>
    <t>Agosto</t>
  </si>
  <si>
    <t>Año 2014</t>
  </si>
  <si>
    <t>Año 2015</t>
  </si>
  <si>
    <t>Año 2016</t>
  </si>
  <si>
    <t>CORPORACIÓN DEL SEGURO DE DEPÓSITOS, FONDO DE LIQUIDEZ Y FONDO DE SEGUROS PRIVADOS</t>
  </si>
  <si>
    <t>SISTEMA FINANCIERO PRIVADO</t>
  </si>
  <si>
    <t>SISTEMA FINANCIERO POPULAR Y SOLIDARIO</t>
  </si>
  <si>
    <t>&lt;- Volver a índice</t>
  </si>
  <si>
    <t>ESTADO DE SITUACIÓN CONSOLIDADO DEL FONDO DE SEGURO DE DEPÓSITOS DEL SISTEMA PRIVADO</t>
  </si>
  <si>
    <t>Activo</t>
  </si>
  <si>
    <t>1.1</t>
  </si>
  <si>
    <t>Fondos Disponibles</t>
  </si>
  <si>
    <t>1.2</t>
  </si>
  <si>
    <t>Inversiones</t>
  </si>
  <si>
    <t>1.3</t>
  </si>
  <si>
    <t>Cuentas por cobrar</t>
  </si>
  <si>
    <t>Pasivo</t>
  </si>
  <si>
    <t>2.1</t>
  </si>
  <si>
    <t>2.2</t>
  </si>
  <si>
    <t>Obligaciones financieras</t>
  </si>
  <si>
    <t>Patrimonio neto</t>
  </si>
  <si>
    <t>Notas</t>
  </si>
  <si>
    <t>Cuentas por pagar</t>
  </si>
  <si>
    <t>ESTADO DE SITUACIÓN CONSOLIDADO DEL FONDO DE SEGURO DE DEPÓSITOS DEL SISTEMA POPULAR Y SOLIDARIO</t>
  </si>
  <si>
    <t>(en miles de US$)</t>
  </si>
  <si>
    <t>Al 31 de marzo de 2016</t>
  </si>
  <si>
    <t>(3) Enero 2015: El Banco del Pacífico informó que por error en la instrucción recibida se duplicó el valor de la transferencia interbancaria de US$5.000.000 ordenada por el Banco Territorial. Particular que se regularizó en marzo de 2015.</t>
  </si>
  <si>
    <t>4. ESTADO DE SITUACIÓN CONSOLIDADO</t>
  </si>
  <si>
    <t>4.1.</t>
  </si>
  <si>
    <t>4.2.</t>
  </si>
  <si>
    <t>(2) Desde julio de 2013 a febrero 2014 los datos son provisionales.</t>
  </si>
  <si>
    <t>(1) Entre junio 2013 y febrero 2014 los aportes de las cooperativas pasan a cuentas por pagar hasta la conformación del fideicomiso del fondo de seguro de depósitos popular y solidario (Ref. Res. No. DIR-2013-006)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</si>
  <si>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</si>
  <si>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</si>
  <si>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</si>
  <si>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</si>
  <si>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</si>
  <si>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</si>
  <si>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</si>
  <si>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</si>
  <si>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</si>
  <si>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</si>
  <si>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</si>
  <si>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</si>
  <si>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 marzo de 2016)</t>
    </r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</si>
  <si>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COSEDE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</si>
</sst>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0" xfId="0" applyFill="1" applyBorder="1"/>
    <xf numFmtId="0" fontId="0" fillId="2" borderId="0" xfId="0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Font="1" applyBorder="1" applyAlignment="1">
      <alignment horizontal="center" vertical="center"/>
    </xf>
    <xf numFmtId="0" fontId="0" fillId="2" borderId="0" xfId="0" quotePrefix="1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3" fontId="10" fillId="2" borderId="2" xfId="0" applyNumberFormat="1" applyFont="1" applyFill="1" applyBorder="1"/>
    <xf numFmtId="43" fontId="10" fillId="2" borderId="2" xfId="1" applyNumberFormat="1" applyFont="1" applyFill="1" applyBorder="1"/>
    <xf numFmtId="43" fontId="0" fillId="2" borderId="2" xfId="0" applyNumberFormat="1" applyFont="1" applyFill="1" applyBorder="1"/>
    <xf numFmtId="43" fontId="1" fillId="2" borderId="2" xfId="1" applyNumberFormat="1" applyFont="1" applyFill="1" applyBorder="1"/>
    <xf numFmtId="43" fontId="9" fillId="2" borderId="2" xfId="0" applyNumberFormat="1" applyFont="1" applyFill="1" applyBorder="1"/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4" fontId="0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" fontId="0" fillId="2" borderId="0" xfId="0" applyNumberFormat="1" applyFont="1" applyFill="1"/>
    <xf numFmtId="43" fontId="0" fillId="2" borderId="0" xfId="0" applyNumberFormat="1" applyFont="1" applyFill="1"/>
    <xf numFmtId="0" fontId="11" fillId="2" borderId="0" xfId="0" applyFont="1" applyFill="1" applyAlignment="1">
      <alignment horizontal="left"/>
    </xf>
    <xf numFmtId="43" fontId="10" fillId="2" borderId="3" xfId="0" applyNumberFormat="1" applyFont="1" applyFill="1" applyBorder="1"/>
    <xf numFmtId="43" fontId="10" fillId="2" borderId="3" xfId="1" applyNumberFormat="1" applyFont="1" applyFill="1" applyBorder="1"/>
    <xf numFmtId="0" fontId="9" fillId="2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7" fontId="6" fillId="3" borderId="2" xfId="0" applyNumberFormat="1" applyFont="1" applyFill="1" applyBorder="1" applyAlignment="1">
      <alignment horizontal="center"/>
    </xf>
    <xf numFmtId="0" fontId="12" fillId="2" borderId="2" xfId="0" applyFont="1" applyFill="1" applyBorder="1"/>
    <xf numFmtId="0" fontId="6" fillId="3" borderId="2" xfId="0" applyFont="1" applyFill="1" applyBorder="1" applyAlignment="1">
      <alignment horizontal="center"/>
    </xf>
    <xf numFmtId="43" fontId="0" fillId="0" borderId="0" xfId="0" applyNumberFormat="1"/>
    <xf numFmtId="43" fontId="0" fillId="0" borderId="2" xfId="0" applyNumberFormat="1" applyFont="1" applyFill="1" applyBorder="1"/>
    <xf numFmtId="43" fontId="1" fillId="0" borderId="2" xfId="1" applyNumberFormat="1" applyFont="1" applyFill="1" applyBorder="1"/>
    <xf numFmtId="43" fontId="9" fillId="0" borderId="2" xfId="0" applyNumberFormat="1" applyFont="1" applyFill="1" applyBorder="1"/>
    <xf numFmtId="0" fontId="2" fillId="2" borderId="0" xfId="0" applyFont="1" applyFill="1" applyAlignment="1">
      <alignment horizontal="left"/>
    </xf>
    <xf numFmtId="164" fontId="0" fillId="0" borderId="0" xfId="1" applyNumberFormat="1" applyFont="1"/>
    <xf numFmtId="17" fontId="6" fillId="3" borderId="6" xfId="0" applyNumberFormat="1" applyFont="1" applyFill="1" applyBorder="1" applyAlignment="1">
      <alignment horizontal="center"/>
    </xf>
    <xf numFmtId="43" fontId="5" fillId="2" borderId="2" xfId="1" applyNumberFormat="1" applyFont="1" applyFill="1" applyBorder="1" applyAlignment="1">
      <alignment horizontal="left"/>
    </xf>
    <xf numFmtId="43" fontId="2" fillId="2" borderId="2" xfId="1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/>
    <xf numFmtId="43" fontId="5" fillId="0" borderId="2" xfId="1" applyNumberFormat="1" applyFont="1" applyFill="1" applyBorder="1" applyAlignment="1">
      <alignment horizontal="left"/>
    </xf>
    <xf numFmtId="0" fontId="0" fillId="0" borderId="0" xfId="0" applyFill="1"/>
    <xf numFmtId="0" fontId="12" fillId="0" borderId="2" xfId="0" applyFont="1" applyFill="1" applyBorder="1"/>
    <xf numFmtId="43" fontId="2" fillId="0" borderId="2" xfId="1" applyNumberFormat="1" applyFont="1" applyFill="1" applyBorder="1" applyAlignment="1">
      <alignment horizontal="left"/>
    </xf>
    <xf numFmtId="0" fontId="0" fillId="2" borderId="0" xfId="0" applyFont="1" applyFill="1" applyAlignment="1"/>
    <xf numFmtId="4" fontId="0" fillId="2" borderId="0" xfId="0" applyNumberFormat="1" applyFont="1" applyFill="1" applyAlignment="1"/>
    <xf numFmtId="43" fontId="0" fillId="2" borderId="0" xfId="0" applyNumberFormat="1" applyFont="1" applyFill="1" applyAlignment="1"/>
    <xf numFmtId="0" fontId="0" fillId="0" borderId="0" xfId="0" applyAlignment="1"/>
    <xf numFmtId="0" fontId="13" fillId="0" borderId="0" xfId="0" applyFont="1"/>
    <xf numFmtId="43" fontId="13" fillId="0" borderId="0" xfId="0" applyNumberFormat="1" applyFont="1"/>
    <xf numFmtId="43" fontId="13" fillId="0" borderId="0" xfId="1" applyNumberFormat="1" applyFont="1"/>
    <xf numFmtId="0" fontId="13" fillId="2" borderId="0" xfId="0" applyFont="1" applyFill="1" applyAlignment="1">
      <alignment horizontal="right"/>
    </xf>
    <xf numFmtId="0" fontId="13" fillId="2" borderId="0" xfId="0" applyFont="1" applyFill="1"/>
    <xf numFmtId="4" fontId="13" fillId="2" borderId="0" xfId="0" applyNumberFormat="1" applyFont="1" applyFill="1"/>
    <xf numFmtId="0" fontId="6" fillId="3" borderId="2" xfId="0" applyFont="1" applyFill="1" applyBorder="1" applyAlignment="1">
      <alignment horizontal="center"/>
    </xf>
    <xf numFmtId="43" fontId="12" fillId="2" borderId="3" xfId="1" applyNumberFormat="1" applyFont="1" applyFill="1" applyBorder="1"/>
    <xf numFmtId="0" fontId="7" fillId="4" borderId="0" xfId="0" applyFont="1" applyFill="1" applyAlignment="1">
      <alignment horizontal="center"/>
    </xf>
    <xf numFmtId="0" fontId="8" fillId="5" borderId="1" xfId="2" applyFill="1" applyBorder="1"/>
    <xf numFmtId="0" fontId="8" fillId="6" borderId="1" xfId="2" applyFill="1" applyBorder="1"/>
    <xf numFmtId="0" fontId="14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2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14" fillId="2" borderId="0" xfId="0" applyFont="1" applyFill="1" applyAlignment="1">
      <alignment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144780</xdr:rowOff>
    </xdr:from>
    <xdr:to>
      <xdr:col>4</xdr:col>
      <xdr:colOff>495300</xdr:colOff>
      <xdr:row>5</xdr:row>
      <xdr:rowOff>45720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4780"/>
          <a:ext cx="24765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104512</xdr:colOff>
      <xdr:row>1</xdr:row>
      <xdr:rowOff>80696</xdr:rowOff>
    </xdr:from>
    <xdr:to>
      <xdr:col>2</xdr:col>
      <xdr:colOff>1578838</xdr:colOff>
      <xdr:row>4</xdr:row>
      <xdr:rowOff>101863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292" y="134036"/>
          <a:ext cx="1824846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104512</xdr:colOff>
      <xdr:row>1</xdr:row>
      <xdr:rowOff>80696</xdr:rowOff>
    </xdr:from>
    <xdr:to>
      <xdr:col>2</xdr:col>
      <xdr:colOff>1578838</xdr:colOff>
      <xdr:row>4</xdr:row>
      <xdr:rowOff>101863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292" y="134036"/>
          <a:ext cx="1824846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tabSelected="1" workbookViewId="0"/>
  </sheetViews>
  <sheetFormatPr baseColWidth="10" defaultColWidth="11.5546875" defaultRowHeight="14.4" x14ac:dyDescent="0.3"/>
  <cols>
    <col min="1" max="1" width="11.5546875" style="5"/>
    <col min="2" max="2" width="4.6640625" style="5" customWidth="1"/>
    <col min="3" max="16384" width="11.5546875" style="5"/>
  </cols>
  <sheetData>
    <row r="2" spans="2:8" ht="18" customHeight="1" x14ac:dyDescent="0.3">
      <c r="G2" s="67" t="s">
        <v>56</v>
      </c>
      <c r="H2" s="67"/>
    </row>
    <row r="3" spans="2:8" ht="15" customHeight="1" x14ac:dyDescent="0.3">
      <c r="G3" s="67"/>
      <c r="H3" s="67"/>
    </row>
    <row r="4" spans="2:8" ht="15" customHeight="1" x14ac:dyDescent="0.3">
      <c r="G4" s="67"/>
      <c r="H4" s="67"/>
    </row>
    <row r="5" spans="2:8" ht="15" customHeight="1" x14ac:dyDescent="0.3">
      <c r="G5" s="67"/>
      <c r="H5" s="67"/>
    </row>
    <row r="6" spans="2:8" ht="15" customHeight="1" x14ac:dyDescent="0.3">
      <c r="G6" s="78"/>
      <c r="H6" s="78"/>
    </row>
    <row r="7" spans="2:8" ht="15" customHeight="1" x14ac:dyDescent="0.3">
      <c r="G7" s="78"/>
      <c r="H7" s="78"/>
    </row>
    <row r="8" spans="2:8" ht="18" x14ac:dyDescent="0.35">
      <c r="B8" s="64" t="s">
        <v>39</v>
      </c>
      <c r="C8" s="64"/>
      <c r="D8" s="64"/>
      <c r="E8" s="64"/>
      <c r="F8" s="64"/>
      <c r="G8" s="64"/>
      <c r="H8" s="64"/>
    </row>
    <row r="10" spans="2:8" x14ac:dyDescent="0.3">
      <c r="B10" s="11" t="s">
        <v>40</v>
      </c>
      <c r="C10" s="65" t="s">
        <v>17</v>
      </c>
      <c r="D10" s="65"/>
      <c r="E10" s="65"/>
      <c r="F10" s="65"/>
      <c r="G10" s="65"/>
      <c r="H10" s="65"/>
    </row>
    <row r="11" spans="2:8" x14ac:dyDescent="0.3">
      <c r="B11" s="10"/>
      <c r="C11" s="4"/>
      <c r="D11" s="4"/>
      <c r="E11" s="4"/>
      <c r="F11" s="4"/>
      <c r="G11" s="4"/>
      <c r="H11" s="4"/>
    </row>
    <row r="12" spans="2:8" x14ac:dyDescent="0.3">
      <c r="B12" s="12" t="s">
        <v>41</v>
      </c>
      <c r="C12" s="66" t="s">
        <v>18</v>
      </c>
      <c r="D12" s="66"/>
      <c r="E12" s="66"/>
      <c r="F12" s="66"/>
      <c r="G12" s="66"/>
      <c r="H12" s="66"/>
    </row>
  </sheetData>
  <mergeCells count="4">
    <mergeCell ref="B8:H8"/>
    <mergeCell ref="C10:H10"/>
    <mergeCell ref="C12:H12"/>
    <mergeCell ref="G2:H5"/>
  </mergeCells>
  <hyperlinks>
    <hyperlink ref="C12:H12" location="'Popular y Solidario'!A1" display="SISTEMA FINANCIERO POPULAR Y SOLIDARIO"/>
    <hyperlink ref="C10:H10" location="Privado!A1" display="SISTEMA FINANCIERO PRIVADO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6"/>
  <sheetViews>
    <sheetView showGridLines="0" zoomScale="90" zoomScaleNormal="90" workbookViewId="0">
      <pane xSplit="3" topLeftCell="D1" activePane="topRight" state="frozen"/>
      <selection pane="topRight" activeCell="D7" sqref="D7:E7"/>
    </sheetView>
  </sheetViews>
  <sheetFormatPr baseColWidth="10" defaultRowHeight="14.4" x14ac:dyDescent="0.3"/>
  <cols>
    <col min="1" max="1" width="2.109375" customWidth="1"/>
    <col min="2" max="2" width="5.109375" customWidth="1"/>
    <col min="3" max="3" width="24.6640625" customWidth="1"/>
    <col min="4" max="9" width="13" customWidth="1"/>
    <col min="10" max="28" width="13.88671875" customWidth="1"/>
    <col min="29" max="32" width="13" customWidth="1"/>
    <col min="33" max="33" width="13.109375" customWidth="1"/>
    <col min="34" max="40" width="14.44140625" bestFit="1" customWidth="1"/>
    <col min="41" max="42" width="16" customWidth="1"/>
    <col min="43" max="43" width="18.88671875" bestFit="1" customWidth="1"/>
  </cols>
  <sheetData>
    <row r="1" spans="2:42" ht="4.5" customHeight="1" x14ac:dyDescent="0.3"/>
    <row r="3" spans="2:42" ht="18" x14ac:dyDescent="0.3">
      <c r="B3" s="6"/>
      <c r="C3" s="6"/>
      <c r="D3" s="73" t="s">
        <v>16</v>
      </c>
      <c r="E3" s="73"/>
      <c r="F3" s="73"/>
      <c r="G3" s="73"/>
      <c r="H3" s="73"/>
      <c r="I3" s="73"/>
      <c r="J3" s="73"/>
      <c r="K3" s="73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2:42" ht="15.6" x14ac:dyDescent="0.3">
      <c r="B4" s="7"/>
      <c r="C4" s="7"/>
      <c r="D4" s="74" t="s">
        <v>20</v>
      </c>
      <c r="E4" s="74"/>
      <c r="F4" s="74"/>
      <c r="G4" s="74"/>
      <c r="H4" s="74"/>
      <c r="I4" s="74"/>
      <c r="J4" s="74"/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2:42" x14ac:dyDescent="0.3">
      <c r="B5" s="8"/>
      <c r="C5" s="8"/>
      <c r="D5" s="74" t="s">
        <v>37</v>
      </c>
      <c r="E5" s="74"/>
      <c r="F5" s="74"/>
      <c r="G5" s="74"/>
      <c r="H5" s="74"/>
      <c r="I5" s="74"/>
      <c r="J5" s="74"/>
      <c r="K5" s="7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2:42" x14ac:dyDescent="0.3">
      <c r="D6" s="75" t="s">
        <v>36</v>
      </c>
      <c r="E6" s="75"/>
      <c r="F6" s="75"/>
      <c r="G6" s="75"/>
      <c r="H6" s="75"/>
      <c r="I6" s="75"/>
      <c r="J6" s="75"/>
      <c r="K6" s="75"/>
    </row>
    <row r="7" spans="2:42" x14ac:dyDescent="0.3">
      <c r="D7" s="76" t="s">
        <v>19</v>
      </c>
      <c r="E7" s="76"/>
      <c r="F7" s="9"/>
      <c r="G7" s="9"/>
      <c r="H7" s="9"/>
      <c r="I7" s="9"/>
      <c r="J7" s="9"/>
      <c r="K7" s="9"/>
    </row>
    <row r="8" spans="2:42" x14ac:dyDescent="0.3">
      <c r="J8" s="37"/>
    </row>
    <row r="9" spans="2:42" x14ac:dyDescent="0.3">
      <c r="B9" s="1"/>
      <c r="C9" s="1"/>
      <c r="D9" s="72" t="s">
        <v>6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 t="s">
        <v>13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 t="s">
        <v>14</v>
      </c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68" t="s">
        <v>15</v>
      </c>
      <c r="AO9" s="69"/>
      <c r="AP9" s="70"/>
    </row>
    <row r="10" spans="2:42" x14ac:dyDescent="0.3">
      <c r="B10" s="32"/>
      <c r="C10" s="32"/>
      <c r="D10" s="43" t="s">
        <v>44</v>
      </c>
      <c r="E10" s="43" t="s">
        <v>45</v>
      </c>
      <c r="F10" s="43" t="s">
        <v>46</v>
      </c>
      <c r="G10" s="43" t="s">
        <v>47</v>
      </c>
      <c r="H10" s="43" t="s">
        <v>48</v>
      </c>
      <c r="I10" s="43" t="s">
        <v>49</v>
      </c>
      <c r="J10" s="43" t="s">
        <v>50</v>
      </c>
      <c r="K10" s="43" t="s">
        <v>51</v>
      </c>
      <c r="L10" s="43" t="s">
        <v>52</v>
      </c>
      <c r="M10" s="43" t="s">
        <v>53</v>
      </c>
      <c r="N10" s="43" t="s">
        <v>54</v>
      </c>
      <c r="O10" s="43" t="s">
        <v>55</v>
      </c>
      <c r="P10" s="43" t="s">
        <v>44</v>
      </c>
      <c r="Q10" s="43" t="s">
        <v>45</v>
      </c>
      <c r="R10" s="43" t="s">
        <v>46</v>
      </c>
      <c r="S10" s="43" t="s">
        <v>47</v>
      </c>
      <c r="T10" s="43" t="s">
        <v>48</v>
      </c>
      <c r="U10" s="43" t="s">
        <v>49</v>
      </c>
      <c r="V10" s="43" t="s">
        <v>50</v>
      </c>
      <c r="W10" s="43" t="s">
        <v>51</v>
      </c>
      <c r="X10" s="43" t="s">
        <v>52</v>
      </c>
      <c r="Y10" s="43" t="s">
        <v>53</v>
      </c>
      <c r="Z10" s="43" t="s">
        <v>54</v>
      </c>
      <c r="AA10" s="43" t="s">
        <v>55</v>
      </c>
      <c r="AB10" s="43" t="s">
        <v>44</v>
      </c>
      <c r="AC10" s="43" t="s">
        <v>45</v>
      </c>
      <c r="AD10" s="43" t="s">
        <v>46</v>
      </c>
      <c r="AE10" s="43" t="s">
        <v>47</v>
      </c>
      <c r="AF10" s="43" t="s">
        <v>48</v>
      </c>
      <c r="AG10" s="43" t="s">
        <v>49</v>
      </c>
      <c r="AH10" s="43" t="s">
        <v>50</v>
      </c>
      <c r="AI10" s="43" t="s">
        <v>51</v>
      </c>
      <c r="AJ10" s="43" t="s">
        <v>52</v>
      </c>
      <c r="AK10" s="43" t="s">
        <v>53</v>
      </c>
      <c r="AL10" s="43" t="s">
        <v>54</v>
      </c>
      <c r="AM10" s="43" t="s">
        <v>55</v>
      </c>
      <c r="AN10" s="34" t="s">
        <v>10</v>
      </c>
      <c r="AO10" s="34" t="s">
        <v>0</v>
      </c>
      <c r="AP10" s="34" t="s">
        <v>7</v>
      </c>
    </row>
    <row r="11" spans="2:42" x14ac:dyDescent="0.3">
      <c r="B11" s="15">
        <v>1</v>
      </c>
      <c r="C11" s="16" t="s">
        <v>21</v>
      </c>
      <c r="D11" s="44">
        <v>636435.14507999993</v>
      </c>
      <c r="E11" s="44">
        <v>651443.48765000002</v>
      </c>
      <c r="F11" s="44">
        <v>665837.30559</v>
      </c>
      <c r="G11" s="44">
        <v>680717.65462000004</v>
      </c>
      <c r="H11" s="44">
        <v>695180.48152999999</v>
      </c>
      <c r="I11" s="44">
        <v>709810.73713999998</v>
      </c>
      <c r="J11" s="44">
        <v>724477.30945000006</v>
      </c>
      <c r="K11" s="44">
        <v>739242.08759000001</v>
      </c>
      <c r="L11" s="44">
        <v>754121.22584000009</v>
      </c>
      <c r="M11" s="44">
        <v>769171.77506999997</v>
      </c>
      <c r="N11" s="44">
        <v>783159.57817999995</v>
      </c>
      <c r="O11" s="44">
        <v>795749.99976999999</v>
      </c>
      <c r="P11" s="44">
        <v>811730.34299999999</v>
      </c>
      <c r="Q11" s="44">
        <v>828660.7220200001</v>
      </c>
      <c r="R11" s="44">
        <v>768056.9124899999</v>
      </c>
      <c r="S11" s="44">
        <v>783463.96006000007</v>
      </c>
      <c r="T11" s="44">
        <v>797083.79955</v>
      </c>
      <c r="U11" s="44">
        <v>798518.66322999995</v>
      </c>
      <c r="V11" s="44">
        <v>799913.42927999992</v>
      </c>
      <c r="W11" s="44">
        <v>841492.91809000005</v>
      </c>
      <c r="X11" s="44">
        <v>842846.64267000009</v>
      </c>
      <c r="Y11" s="44">
        <v>871560.75478000008</v>
      </c>
      <c r="Z11" s="44">
        <v>886787.64746000001</v>
      </c>
      <c r="AA11" s="44">
        <v>902411.81455000001</v>
      </c>
      <c r="AB11" s="44">
        <v>923467.52627999999</v>
      </c>
      <c r="AC11" s="44">
        <v>925014.45889000001</v>
      </c>
      <c r="AD11" s="44">
        <v>950392.83270999999</v>
      </c>
      <c r="AE11" s="44">
        <v>966851.45559999987</v>
      </c>
      <c r="AF11" s="44">
        <v>982878.39644999988</v>
      </c>
      <c r="AG11" s="44">
        <v>998510.68111</v>
      </c>
      <c r="AH11" s="44">
        <v>1014031.43743</v>
      </c>
      <c r="AI11" s="44">
        <v>1029436.1723000001</v>
      </c>
      <c r="AJ11" s="44">
        <v>1044331.43273</v>
      </c>
      <c r="AK11" s="44">
        <v>1059447.3496099999</v>
      </c>
      <c r="AL11" s="44">
        <v>1074241.9699600001</v>
      </c>
      <c r="AM11" s="44">
        <v>1089164.0474200002</v>
      </c>
      <c r="AN11" s="44">
        <v>1103960.7059599999</v>
      </c>
      <c r="AO11" s="44">
        <v>1118847.7017000001</v>
      </c>
      <c r="AP11" s="44">
        <v>1133986.6404499998</v>
      </c>
    </row>
    <row r="12" spans="2:42" x14ac:dyDescent="0.3">
      <c r="B12" s="15" t="s">
        <v>22</v>
      </c>
      <c r="C12" s="35" t="s">
        <v>23</v>
      </c>
      <c r="D12" s="45">
        <v>82267.310689999998</v>
      </c>
      <c r="E12" s="45">
        <v>95644.748550000004</v>
      </c>
      <c r="F12" s="45">
        <v>63609.145409999997</v>
      </c>
      <c r="G12" s="45">
        <v>77278.168839999998</v>
      </c>
      <c r="H12" s="45">
        <v>70683.166920000003</v>
      </c>
      <c r="I12" s="45">
        <v>108866.78129000001</v>
      </c>
      <c r="J12" s="45">
        <v>122446.52501000001</v>
      </c>
      <c r="K12" s="45">
        <v>136088.70791</v>
      </c>
      <c r="L12" s="45">
        <v>149885.64587000001</v>
      </c>
      <c r="M12" s="45">
        <v>163950.64999000001</v>
      </c>
      <c r="N12" s="45">
        <v>176754.52502</v>
      </c>
      <c r="O12" s="45">
        <v>153725.35096000001</v>
      </c>
      <c r="P12" s="45">
        <v>168358.64885</v>
      </c>
      <c r="Q12" s="45">
        <v>206544.89812</v>
      </c>
      <c r="R12" s="45">
        <v>164561.08113999999</v>
      </c>
      <c r="S12" s="45">
        <v>178313.57450999998</v>
      </c>
      <c r="T12" s="45">
        <v>146523.53702000002</v>
      </c>
      <c r="U12" s="45">
        <v>131523.43703</v>
      </c>
      <c r="V12" s="45">
        <v>131410.44837999999</v>
      </c>
      <c r="W12" s="45">
        <v>213391.50753</v>
      </c>
      <c r="X12" s="45">
        <v>252155.75652000002</v>
      </c>
      <c r="Y12" s="45">
        <v>244032.14098</v>
      </c>
      <c r="Z12" s="45">
        <v>149875.58807</v>
      </c>
      <c r="AA12" s="45">
        <v>167072.74562999999</v>
      </c>
      <c r="AB12" s="45">
        <v>153478.30375999998</v>
      </c>
      <c r="AC12" s="45">
        <v>153463.48387999999</v>
      </c>
      <c r="AD12" s="45">
        <v>129549.71170999999</v>
      </c>
      <c r="AE12" s="45">
        <v>127297.8238</v>
      </c>
      <c r="AF12" s="45">
        <v>156376.05927999999</v>
      </c>
      <c r="AG12" s="45">
        <v>165295.18136000002</v>
      </c>
      <c r="AH12" s="45">
        <v>168529.39755000002</v>
      </c>
      <c r="AI12" s="45">
        <v>148469.75963999997</v>
      </c>
      <c r="AJ12" s="45">
        <v>164161.15328</v>
      </c>
      <c r="AK12" s="45">
        <v>119198.9458</v>
      </c>
      <c r="AL12" s="45">
        <v>134197.21460000001</v>
      </c>
      <c r="AM12" s="45">
        <v>178984.46734</v>
      </c>
      <c r="AN12" s="45">
        <v>108760.71143000001</v>
      </c>
      <c r="AO12" s="45">
        <v>123925.60193</v>
      </c>
      <c r="AP12" s="45">
        <v>188017.13336000001</v>
      </c>
    </row>
    <row r="13" spans="2:42" x14ac:dyDescent="0.3">
      <c r="B13" s="15" t="s">
        <v>24</v>
      </c>
      <c r="C13" s="35" t="s">
        <v>25</v>
      </c>
      <c r="D13" s="45">
        <v>550720.20340999996</v>
      </c>
      <c r="E13" s="45">
        <v>553326.11474999995</v>
      </c>
      <c r="F13" s="45">
        <v>543309.23707000003</v>
      </c>
      <c r="G13" s="45">
        <v>547201.95973999996</v>
      </c>
      <c r="H13" s="45">
        <v>568538.88288000005</v>
      </c>
      <c r="I13" s="45">
        <v>544807.60732000007</v>
      </c>
      <c r="J13" s="45">
        <v>545646.05109000008</v>
      </c>
      <c r="K13" s="45">
        <v>546663.87086000002</v>
      </c>
      <c r="L13" s="45">
        <v>547884.67949000001</v>
      </c>
      <c r="M13" s="45">
        <v>548913.74315999995</v>
      </c>
      <c r="N13" s="45">
        <v>550044.54960999999</v>
      </c>
      <c r="O13" s="45">
        <v>585288.81816999998</v>
      </c>
      <c r="P13" s="45">
        <v>586251.40966</v>
      </c>
      <c r="Q13" s="45">
        <v>565093.54545000009</v>
      </c>
      <c r="R13" s="45">
        <v>546197.03229999996</v>
      </c>
      <c r="S13" s="45">
        <v>547306.88320000004</v>
      </c>
      <c r="T13" s="45">
        <v>594117.19726000004</v>
      </c>
      <c r="U13" s="45">
        <v>610772.89928999997</v>
      </c>
      <c r="V13" s="45">
        <v>611742.04911999998</v>
      </c>
      <c r="W13" s="45">
        <v>570730.99398000003</v>
      </c>
      <c r="X13" s="45">
        <v>530770.80404000008</v>
      </c>
      <c r="Y13" s="45">
        <v>566880.69244000001</v>
      </c>
      <c r="Z13" s="45">
        <v>676116.24284000008</v>
      </c>
      <c r="AA13" s="45">
        <v>677803.53738999995</v>
      </c>
      <c r="AB13" s="45">
        <v>717319.21160000004</v>
      </c>
      <c r="AC13" s="45">
        <v>719207.13491000002</v>
      </c>
      <c r="AD13" s="45">
        <v>774368.52885999996</v>
      </c>
      <c r="AE13" s="45">
        <v>793447.48626999999</v>
      </c>
      <c r="AF13" s="45">
        <v>781803.13405999995</v>
      </c>
      <c r="AG13" s="45">
        <v>788036.95713999995</v>
      </c>
      <c r="AH13" s="45">
        <v>791774.29459000006</v>
      </c>
      <c r="AI13" s="45">
        <v>834965.95144000009</v>
      </c>
      <c r="AJ13" s="45">
        <v>834184.06357</v>
      </c>
      <c r="AK13" s="45">
        <v>894754.50977</v>
      </c>
      <c r="AL13" s="45">
        <v>894572.16312000004</v>
      </c>
      <c r="AM13" s="45">
        <v>865260.13364000001</v>
      </c>
      <c r="AN13" s="45">
        <v>950503.74511000002</v>
      </c>
      <c r="AO13" s="45">
        <v>950474.42520000006</v>
      </c>
      <c r="AP13" s="45">
        <v>901314.35104999994</v>
      </c>
    </row>
    <row r="14" spans="2:42" x14ac:dyDescent="0.3">
      <c r="B14" s="15" t="s">
        <v>26</v>
      </c>
      <c r="C14" s="35" t="s">
        <v>27</v>
      </c>
      <c r="D14" s="45">
        <v>3447.6309799999999</v>
      </c>
      <c r="E14" s="45">
        <v>2472.62435</v>
      </c>
      <c r="F14" s="45">
        <v>58918.923109999996</v>
      </c>
      <c r="G14" s="45">
        <v>56237.526039999997</v>
      </c>
      <c r="H14" s="45">
        <v>55958.431729999997</v>
      </c>
      <c r="I14" s="45">
        <v>56136.348530000003</v>
      </c>
      <c r="J14" s="45">
        <v>56384.733350000002</v>
      </c>
      <c r="K14" s="45">
        <v>56489.508820000003</v>
      </c>
      <c r="L14" s="45">
        <v>56350.900479999997</v>
      </c>
      <c r="M14" s="45">
        <v>56307.38192</v>
      </c>
      <c r="N14" s="45">
        <v>56360.503549999994</v>
      </c>
      <c r="O14" s="45">
        <v>56735.83064</v>
      </c>
      <c r="P14" s="45">
        <v>57120.284490000005</v>
      </c>
      <c r="Q14" s="45">
        <v>57022.278450000005</v>
      </c>
      <c r="R14" s="45">
        <v>57298.799049999994</v>
      </c>
      <c r="S14" s="45">
        <v>57843.502350000002</v>
      </c>
      <c r="T14" s="45">
        <v>56443.065270000006</v>
      </c>
      <c r="U14" s="45">
        <v>56222.326909999996</v>
      </c>
      <c r="V14" s="45">
        <v>56760.931779999999</v>
      </c>
      <c r="W14" s="45">
        <v>57370.416579999997</v>
      </c>
      <c r="X14" s="45">
        <v>59920.082110000003</v>
      </c>
      <c r="Y14" s="45">
        <v>60647.92136</v>
      </c>
      <c r="Z14" s="45">
        <v>60795.816549999996</v>
      </c>
      <c r="AA14" s="45">
        <v>57535.53153</v>
      </c>
      <c r="AB14" s="45">
        <v>52670.010920000001</v>
      </c>
      <c r="AC14" s="45">
        <v>52343.840100000001</v>
      </c>
      <c r="AD14" s="45">
        <v>46474.592140000001</v>
      </c>
      <c r="AE14" s="45">
        <v>46106.145530000002</v>
      </c>
      <c r="AF14" s="45">
        <v>44699.203110000002</v>
      </c>
      <c r="AG14" s="45">
        <v>45178.542609999997</v>
      </c>
      <c r="AH14" s="45">
        <v>53727.745289999999</v>
      </c>
      <c r="AI14" s="45">
        <v>46000.461219999997</v>
      </c>
      <c r="AJ14" s="45">
        <v>45986.215880000003</v>
      </c>
      <c r="AK14" s="45">
        <v>45493.894039999999</v>
      </c>
      <c r="AL14" s="45">
        <v>45472.592240000005</v>
      </c>
      <c r="AM14" s="45">
        <v>44919.44644</v>
      </c>
      <c r="AN14" s="45">
        <v>44696.24942</v>
      </c>
      <c r="AO14" s="45">
        <v>44447.674570000003</v>
      </c>
      <c r="AP14" s="45">
        <v>44655.156040000002</v>
      </c>
    </row>
    <row r="15" spans="2:42" x14ac:dyDescent="0.3">
      <c r="B15" s="15"/>
      <c r="C15" s="16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</row>
    <row r="16" spans="2:42" s="49" customFormat="1" x14ac:dyDescent="0.3">
      <c r="B16" s="46">
        <v>2</v>
      </c>
      <c r="C16" s="47" t="s">
        <v>28</v>
      </c>
      <c r="D16" s="48">
        <v>7.7521199999999997</v>
      </c>
      <c r="E16" s="48">
        <v>6.02407</v>
      </c>
      <c r="F16" s="48">
        <v>13.40179</v>
      </c>
      <c r="G16" s="48">
        <v>13.779879999999999</v>
      </c>
      <c r="H16" s="48">
        <v>12.8058</v>
      </c>
      <c r="I16" s="48">
        <v>12.228399999999999</v>
      </c>
      <c r="J16" s="48">
        <v>68250.706540000014</v>
      </c>
      <c r="K16" s="48">
        <v>69892.042879999994</v>
      </c>
      <c r="L16" s="48">
        <v>71573.321159999992</v>
      </c>
      <c r="M16" s="48">
        <v>73308.317810000008</v>
      </c>
      <c r="N16" s="48">
        <v>73886.83524</v>
      </c>
      <c r="O16" s="48">
        <v>74462.257830000002</v>
      </c>
      <c r="P16" s="48">
        <v>75062.699540000001</v>
      </c>
      <c r="Q16" s="48">
        <v>75590.381900000008</v>
      </c>
      <c r="R16" s="48">
        <v>110.5861</v>
      </c>
      <c r="S16" s="48">
        <v>97.372969999999995</v>
      </c>
      <c r="T16" s="48">
        <v>98.739249999999998</v>
      </c>
      <c r="U16" s="48">
        <v>112.98889</v>
      </c>
      <c r="V16" s="48">
        <v>15.077789999999998</v>
      </c>
      <c r="W16" s="48">
        <v>14.82864</v>
      </c>
      <c r="X16" s="48">
        <v>13.68582</v>
      </c>
      <c r="Y16" s="48">
        <v>34.783299999999997</v>
      </c>
      <c r="Z16" s="48">
        <v>45.220459999999996</v>
      </c>
      <c r="AA16" s="48">
        <v>35.247459999999997</v>
      </c>
      <c r="AB16" s="48">
        <v>5014.8201200000003</v>
      </c>
      <c r="AC16" s="48">
        <v>5014.0560099999993</v>
      </c>
      <c r="AD16" s="48">
        <v>15.572119999999998</v>
      </c>
      <c r="AE16" s="48">
        <v>15.718819999999999</v>
      </c>
      <c r="AF16" s="48">
        <v>16.385300000000004</v>
      </c>
      <c r="AG16" s="48">
        <v>39.52355</v>
      </c>
      <c r="AH16" s="48">
        <v>14.658100000000001</v>
      </c>
      <c r="AI16" s="48">
        <v>15.017520000000001</v>
      </c>
      <c r="AJ16" s="48">
        <v>14.928510000000001</v>
      </c>
      <c r="AK16" s="48">
        <v>15.06142</v>
      </c>
      <c r="AL16" s="48">
        <v>12.99868</v>
      </c>
      <c r="AM16" s="48">
        <v>16.890730000000005</v>
      </c>
      <c r="AN16" s="48">
        <v>15.203430000000001</v>
      </c>
      <c r="AO16" s="48">
        <v>14.655010000000001</v>
      </c>
      <c r="AP16" s="48">
        <v>15.50967</v>
      </c>
    </row>
    <row r="17" spans="2:42" s="49" customFormat="1" x14ac:dyDescent="0.3">
      <c r="B17" s="46" t="s">
        <v>29</v>
      </c>
      <c r="C17" s="50" t="s">
        <v>34</v>
      </c>
      <c r="D17" s="51">
        <v>7.7521199999999997</v>
      </c>
      <c r="E17" s="51">
        <v>6.02407</v>
      </c>
      <c r="F17" s="51">
        <v>13.40179</v>
      </c>
      <c r="G17" s="51">
        <v>13.779879999999999</v>
      </c>
      <c r="H17" s="51">
        <v>12.8058</v>
      </c>
      <c r="I17" s="51">
        <v>12.228399999999999</v>
      </c>
      <c r="J17" s="51">
        <v>0</v>
      </c>
      <c r="K17" s="51">
        <v>69892.042879999994</v>
      </c>
      <c r="L17" s="51">
        <v>0</v>
      </c>
      <c r="M17" s="51">
        <v>0</v>
      </c>
      <c r="N17" s="51">
        <v>0</v>
      </c>
      <c r="O17" s="51">
        <v>74462.257830000002</v>
      </c>
      <c r="P17" s="51">
        <v>75062.699540000001</v>
      </c>
      <c r="Q17" s="51">
        <v>75590.381900000008</v>
      </c>
      <c r="R17" s="51">
        <v>110.58586</v>
      </c>
      <c r="S17" s="51">
        <v>97.37272999999999</v>
      </c>
      <c r="T17" s="51">
        <v>98.739009999999993</v>
      </c>
      <c r="U17" s="51">
        <v>112.98864999999999</v>
      </c>
      <c r="V17" s="51">
        <v>15.077549999999999</v>
      </c>
      <c r="W17" s="51">
        <v>14.8284</v>
      </c>
      <c r="X17" s="51">
        <v>13.68558</v>
      </c>
      <c r="Y17" s="51">
        <v>34.783059999999999</v>
      </c>
      <c r="Z17" s="51">
        <v>45.220219999999998</v>
      </c>
      <c r="AA17" s="51">
        <v>35.247219999999999</v>
      </c>
      <c r="AB17" s="51">
        <v>14.819879999999999</v>
      </c>
      <c r="AC17" s="51">
        <v>14.055770000000001</v>
      </c>
      <c r="AD17" s="51">
        <v>15.571879999999998</v>
      </c>
      <c r="AE17" s="51">
        <v>15.718579999999999</v>
      </c>
      <c r="AF17" s="51">
        <v>16.385060000000003</v>
      </c>
      <c r="AG17" s="51">
        <v>15.63128</v>
      </c>
      <c r="AH17" s="51">
        <v>14.657860000000001</v>
      </c>
      <c r="AI17" s="51">
        <v>15.017280000000001</v>
      </c>
      <c r="AJ17" s="51">
        <v>14.928270000000001</v>
      </c>
      <c r="AK17" s="51">
        <v>15.06118</v>
      </c>
      <c r="AL17" s="51">
        <v>12.99844</v>
      </c>
      <c r="AM17" s="51">
        <v>16.890490000000003</v>
      </c>
      <c r="AN17" s="51">
        <v>15.203190000000001</v>
      </c>
      <c r="AO17" s="51">
        <v>14.654770000000001</v>
      </c>
      <c r="AP17" s="51">
        <v>15.50943</v>
      </c>
    </row>
    <row r="18" spans="2:42" s="49" customFormat="1" x14ac:dyDescent="0.3">
      <c r="B18" s="46" t="s">
        <v>30</v>
      </c>
      <c r="C18" s="50" t="s">
        <v>31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68250.706540000014</v>
      </c>
      <c r="K18" s="51">
        <v>0</v>
      </c>
      <c r="L18" s="51">
        <v>71573.321159999992</v>
      </c>
      <c r="M18" s="51">
        <v>73308.317810000008</v>
      </c>
      <c r="N18" s="51">
        <v>73886.83524</v>
      </c>
      <c r="O18" s="51">
        <v>0</v>
      </c>
      <c r="P18" s="51">
        <v>0</v>
      </c>
      <c r="Q18" s="51">
        <v>0</v>
      </c>
      <c r="R18" s="51">
        <v>2.3999999999999998E-4</v>
      </c>
      <c r="S18" s="51">
        <v>2.3999999999999998E-4</v>
      </c>
      <c r="T18" s="51">
        <v>2.3999999999999998E-4</v>
      </c>
      <c r="U18" s="51">
        <v>2.3999999999999998E-4</v>
      </c>
      <c r="V18" s="51">
        <v>2.3999999999999998E-4</v>
      </c>
      <c r="W18" s="51">
        <v>2.3999999999999998E-4</v>
      </c>
      <c r="X18" s="51">
        <v>2.3999999999999998E-4</v>
      </c>
      <c r="Y18" s="51">
        <v>2.3999999999999998E-4</v>
      </c>
      <c r="Z18" s="51">
        <v>2.3999999999999998E-4</v>
      </c>
      <c r="AA18" s="51">
        <v>2.3999999999999998E-4</v>
      </c>
      <c r="AB18" s="51">
        <v>5000.0002400000003</v>
      </c>
      <c r="AC18" s="51">
        <v>5000.0002400000003</v>
      </c>
      <c r="AD18" s="51">
        <v>2.3999999999999998E-4</v>
      </c>
      <c r="AE18" s="51">
        <v>2.3999999999999998E-4</v>
      </c>
      <c r="AF18" s="51">
        <v>2.3999999999999998E-4</v>
      </c>
      <c r="AG18" s="51">
        <v>23.89227</v>
      </c>
      <c r="AH18" s="51">
        <v>2.3999999999999998E-4</v>
      </c>
      <c r="AI18" s="51">
        <v>2.3999999999999998E-4</v>
      </c>
      <c r="AJ18" s="51">
        <v>2.3999999999999998E-4</v>
      </c>
      <c r="AK18" s="51">
        <v>2.3999999999999998E-4</v>
      </c>
      <c r="AL18" s="51">
        <v>2.3999999999999998E-4</v>
      </c>
      <c r="AM18" s="51">
        <v>2.3999999999999998E-4</v>
      </c>
      <c r="AN18" s="51">
        <v>2.3999999999999998E-4</v>
      </c>
      <c r="AO18" s="51">
        <v>2.3999999999999998E-4</v>
      </c>
      <c r="AP18" s="51">
        <v>2.3999999999999998E-4</v>
      </c>
    </row>
    <row r="19" spans="2:42" x14ac:dyDescent="0.3">
      <c r="B19" s="15"/>
      <c r="C19" s="16"/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</row>
    <row r="20" spans="2:42" x14ac:dyDescent="0.3">
      <c r="B20" s="15">
        <v>3</v>
      </c>
      <c r="C20" s="16" t="s">
        <v>32</v>
      </c>
      <c r="D20" s="44">
        <v>636427.39296000008</v>
      </c>
      <c r="E20" s="44">
        <v>651437.4635800001</v>
      </c>
      <c r="F20" s="44">
        <v>665823.90379999997</v>
      </c>
      <c r="G20" s="44">
        <v>680703.87474</v>
      </c>
      <c r="H20" s="44">
        <v>695167.67573000002</v>
      </c>
      <c r="I20" s="44">
        <v>709798.50873999996</v>
      </c>
      <c r="J20" s="44">
        <v>656226.60291000002</v>
      </c>
      <c r="K20" s="44">
        <v>669350.04471000005</v>
      </c>
      <c r="L20" s="44">
        <v>682547.90467999992</v>
      </c>
      <c r="M20" s="44">
        <v>695863.45725999994</v>
      </c>
      <c r="N20" s="44">
        <v>709272.74294000003</v>
      </c>
      <c r="O20" s="44">
        <v>721287.74194000009</v>
      </c>
      <c r="P20" s="44">
        <v>736667.64346000005</v>
      </c>
      <c r="Q20" s="44">
        <v>753070.34011999995</v>
      </c>
      <c r="R20" s="44">
        <v>767946.32638999994</v>
      </c>
      <c r="S20" s="44">
        <v>783366.58709000004</v>
      </c>
      <c r="T20" s="44">
        <v>796985.0602999999</v>
      </c>
      <c r="U20" s="44">
        <v>798405.67434000003</v>
      </c>
      <c r="V20" s="44">
        <v>799898.35149000003</v>
      </c>
      <c r="W20" s="44">
        <v>841478.08945000009</v>
      </c>
      <c r="X20" s="44">
        <v>842832.95685000008</v>
      </c>
      <c r="Y20" s="44">
        <v>871525.97148000007</v>
      </c>
      <c r="Z20" s="44">
        <v>886742.42700000003</v>
      </c>
      <c r="AA20" s="44">
        <v>902376.56709000003</v>
      </c>
      <c r="AB20" s="44">
        <v>918452.70615999994</v>
      </c>
      <c r="AC20" s="44">
        <v>920000.40287999995</v>
      </c>
      <c r="AD20" s="44">
        <v>950377.26059000008</v>
      </c>
      <c r="AE20" s="44">
        <v>966835.73677999992</v>
      </c>
      <c r="AF20" s="44">
        <v>982862.01114999992</v>
      </c>
      <c r="AG20" s="44">
        <v>998471.15755999996</v>
      </c>
      <c r="AH20" s="44">
        <v>1014016.77933</v>
      </c>
      <c r="AI20" s="44">
        <v>1029421.15478</v>
      </c>
      <c r="AJ20" s="44">
        <v>1044316.50422</v>
      </c>
      <c r="AK20" s="44">
        <v>1059432.28819</v>
      </c>
      <c r="AL20" s="44">
        <v>1074228.9712799999</v>
      </c>
      <c r="AM20" s="44">
        <v>1089147.1566900001</v>
      </c>
      <c r="AN20" s="44">
        <v>1103945.5025299999</v>
      </c>
      <c r="AO20" s="44">
        <v>1118833.04669</v>
      </c>
      <c r="AP20" s="44">
        <v>1133971.13078</v>
      </c>
    </row>
    <row r="21" spans="2:42" x14ac:dyDescent="0.3">
      <c r="B21" s="22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2:42" s="55" customFormat="1" x14ac:dyDescent="0.3">
      <c r="B22" s="26" t="s">
        <v>33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4"/>
      <c r="AC22" s="54"/>
      <c r="AD22" s="54"/>
      <c r="AE22" s="54"/>
      <c r="AF22" s="54"/>
      <c r="AG22" s="54"/>
      <c r="AH22" s="54"/>
      <c r="AI22" s="54"/>
      <c r="AJ22" s="54"/>
      <c r="AK22" s="52"/>
      <c r="AL22" s="52"/>
      <c r="AM22" s="52"/>
    </row>
    <row r="23" spans="2:42" s="55" customFormat="1" x14ac:dyDescent="0.3">
      <c r="B23" s="29" t="s">
        <v>43</v>
      </c>
      <c r="C23" s="52"/>
      <c r="D23" s="52"/>
      <c r="E23" s="52"/>
      <c r="F23" s="52"/>
      <c r="G23" s="52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</row>
    <row r="24" spans="2:42" s="55" customFormat="1" x14ac:dyDescent="0.3">
      <c r="B24" s="29" t="s">
        <v>42</v>
      </c>
      <c r="C24" s="52"/>
      <c r="D24" s="52"/>
      <c r="E24" s="52"/>
      <c r="F24" s="52"/>
      <c r="G24" s="52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</row>
    <row r="25" spans="2:42" s="55" customFormat="1" x14ac:dyDescent="0.3">
      <c r="B25" s="71" t="s">
        <v>38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53"/>
      <c r="AA25" s="53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</row>
    <row r="26" spans="2:42" x14ac:dyDescent="0.3">
      <c r="B26" s="41" t="s">
        <v>57</v>
      </c>
      <c r="C26" s="23"/>
      <c r="D26" s="23"/>
      <c r="E26" s="23"/>
      <c r="F26" s="23"/>
      <c r="G26" s="23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2:42" x14ac:dyDescent="0.3">
      <c r="B27" s="41"/>
      <c r="C27" s="23"/>
      <c r="D27" s="23"/>
      <c r="E27" s="23"/>
      <c r="F27" s="23"/>
      <c r="G27" s="23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2:42" s="56" customFormat="1" x14ac:dyDescent="0.3">
      <c r="D28" s="57">
        <f t="shared" ref="D28:AA28" si="0">+D11-(D12+D13+D14)</f>
        <v>0</v>
      </c>
      <c r="E28" s="57">
        <f t="shared" si="0"/>
        <v>0</v>
      </c>
      <c r="F28" s="57">
        <f t="shared" si="0"/>
        <v>0</v>
      </c>
      <c r="G28" s="57">
        <f t="shared" si="0"/>
        <v>0</v>
      </c>
      <c r="H28" s="57">
        <f t="shared" si="0"/>
        <v>0</v>
      </c>
      <c r="I28" s="57">
        <f t="shared" si="0"/>
        <v>0</v>
      </c>
      <c r="J28" s="57">
        <f t="shared" si="0"/>
        <v>0</v>
      </c>
      <c r="K28" s="57">
        <f t="shared" si="0"/>
        <v>0</v>
      </c>
      <c r="L28" s="57">
        <f t="shared" si="0"/>
        <v>0</v>
      </c>
      <c r="M28" s="57">
        <f t="shared" si="0"/>
        <v>0</v>
      </c>
      <c r="N28" s="57">
        <f t="shared" si="0"/>
        <v>0</v>
      </c>
      <c r="O28" s="57">
        <f t="shared" si="0"/>
        <v>0</v>
      </c>
      <c r="P28" s="57">
        <f t="shared" si="0"/>
        <v>0</v>
      </c>
      <c r="Q28" s="57">
        <f>+Q11-(Q12+Q13+Q14)</f>
        <v>0</v>
      </c>
      <c r="R28" s="57">
        <f t="shared" si="0"/>
        <v>0</v>
      </c>
      <c r="S28" s="57">
        <f t="shared" si="0"/>
        <v>0</v>
      </c>
      <c r="T28" s="57">
        <f t="shared" si="0"/>
        <v>0</v>
      </c>
      <c r="U28" s="57">
        <f t="shared" si="0"/>
        <v>0</v>
      </c>
      <c r="V28" s="57">
        <f t="shared" si="0"/>
        <v>0</v>
      </c>
      <c r="W28" s="57">
        <f t="shared" si="0"/>
        <v>0</v>
      </c>
      <c r="X28" s="57">
        <f>+X11-(X12+X13+X14)</f>
        <v>0</v>
      </c>
      <c r="Y28" s="57">
        <f t="shared" si="0"/>
        <v>0</v>
      </c>
      <c r="Z28" s="57">
        <f t="shared" si="0"/>
        <v>0</v>
      </c>
      <c r="AA28" s="57">
        <f t="shared" si="0"/>
        <v>0</v>
      </c>
      <c r="AB28" s="57">
        <f t="shared" ref="AB28:AO28" si="1">+AB11-(AB12+AB13+AB14)</f>
        <v>0</v>
      </c>
      <c r="AC28" s="57">
        <f t="shared" si="1"/>
        <v>0</v>
      </c>
      <c r="AD28" s="57">
        <f t="shared" si="1"/>
        <v>0</v>
      </c>
      <c r="AE28" s="57">
        <f t="shared" si="1"/>
        <v>0</v>
      </c>
      <c r="AF28" s="57">
        <f t="shared" si="1"/>
        <v>0</v>
      </c>
      <c r="AG28" s="57">
        <f t="shared" si="1"/>
        <v>0</v>
      </c>
      <c r="AH28" s="57">
        <f t="shared" si="1"/>
        <v>0</v>
      </c>
      <c r="AI28" s="57">
        <f t="shared" si="1"/>
        <v>0</v>
      </c>
      <c r="AJ28" s="57">
        <f t="shared" si="1"/>
        <v>0</v>
      </c>
      <c r="AK28" s="57">
        <f t="shared" si="1"/>
        <v>0</v>
      </c>
      <c r="AL28" s="57">
        <f t="shared" si="1"/>
        <v>0</v>
      </c>
      <c r="AM28" s="57">
        <f t="shared" si="1"/>
        <v>0</v>
      </c>
      <c r="AN28" s="57">
        <f t="shared" si="1"/>
        <v>0</v>
      </c>
      <c r="AO28" s="57">
        <f t="shared" si="1"/>
        <v>0</v>
      </c>
      <c r="AP28" s="57"/>
    </row>
    <row r="29" spans="2:42" s="56" customFormat="1" x14ac:dyDescent="0.3">
      <c r="D29" s="57">
        <f t="shared" ref="D29:AA29" si="2">+D16-(D17+D18)</f>
        <v>0</v>
      </c>
      <c r="E29" s="57">
        <f t="shared" si="2"/>
        <v>0</v>
      </c>
      <c r="F29" s="57">
        <f t="shared" si="2"/>
        <v>0</v>
      </c>
      <c r="G29" s="57">
        <f t="shared" si="2"/>
        <v>0</v>
      </c>
      <c r="H29" s="57">
        <f t="shared" si="2"/>
        <v>0</v>
      </c>
      <c r="I29" s="57">
        <f t="shared" si="2"/>
        <v>0</v>
      </c>
      <c r="J29" s="57">
        <f t="shared" si="2"/>
        <v>0</v>
      </c>
      <c r="K29" s="57">
        <f t="shared" si="2"/>
        <v>0</v>
      </c>
      <c r="L29" s="57">
        <f t="shared" si="2"/>
        <v>0</v>
      </c>
      <c r="M29" s="57">
        <f t="shared" si="2"/>
        <v>0</v>
      </c>
      <c r="N29" s="57">
        <f t="shared" si="2"/>
        <v>0</v>
      </c>
      <c r="O29" s="57">
        <f t="shared" si="2"/>
        <v>0</v>
      </c>
      <c r="P29" s="57">
        <f t="shared" si="2"/>
        <v>0</v>
      </c>
      <c r="Q29" s="57">
        <f t="shared" si="2"/>
        <v>0</v>
      </c>
      <c r="R29" s="57">
        <f t="shared" si="2"/>
        <v>0</v>
      </c>
      <c r="S29" s="57">
        <f t="shared" si="2"/>
        <v>0</v>
      </c>
      <c r="T29" s="57">
        <f t="shared" si="2"/>
        <v>0</v>
      </c>
      <c r="U29" s="57">
        <f t="shared" si="2"/>
        <v>0</v>
      </c>
      <c r="V29" s="57">
        <f t="shared" si="2"/>
        <v>0</v>
      </c>
      <c r="W29" s="57">
        <f t="shared" si="2"/>
        <v>0</v>
      </c>
      <c r="X29" s="57">
        <f t="shared" si="2"/>
        <v>0</v>
      </c>
      <c r="Y29" s="57">
        <f t="shared" si="2"/>
        <v>0</v>
      </c>
      <c r="Z29" s="57">
        <f t="shared" si="2"/>
        <v>0</v>
      </c>
      <c r="AA29" s="57">
        <f t="shared" si="2"/>
        <v>0</v>
      </c>
      <c r="AB29" s="57">
        <f t="shared" ref="AB29:AO29" si="3">+AB16-(AB17+AB18)</f>
        <v>0</v>
      </c>
      <c r="AC29" s="57">
        <f t="shared" si="3"/>
        <v>0</v>
      </c>
      <c r="AD29" s="57">
        <f t="shared" si="3"/>
        <v>0</v>
      </c>
      <c r="AE29" s="57">
        <f t="shared" si="3"/>
        <v>0</v>
      </c>
      <c r="AF29" s="57">
        <f t="shared" si="3"/>
        <v>0</v>
      </c>
      <c r="AG29" s="57">
        <f t="shared" si="3"/>
        <v>0</v>
      </c>
      <c r="AH29" s="57">
        <f t="shared" si="3"/>
        <v>0</v>
      </c>
      <c r="AI29" s="57">
        <f t="shared" si="3"/>
        <v>0</v>
      </c>
      <c r="AJ29" s="57">
        <f t="shared" si="3"/>
        <v>0</v>
      </c>
      <c r="AK29" s="57">
        <f t="shared" si="3"/>
        <v>0</v>
      </c>
      <c r="AL29" s="57">
        <f t="shared" si="3"/>
        <v>0</v>
      </c>
      <c r="AM29" s="57">
        <f t="shared" si="3"/>
        <v>0</v>
      </c>
      <c r="AN29" s="57">
        <f t="shared" si="3"/>
        <v>0</v>
      </c>
      <c r="AO29" s="57">
        <f t="shared" si="3"/>
        <v>0</v>
      </c>
      <c r="AP29" s="57"/>
    </row>
    <row r="30" spans="2:42" s="56" customFormat="1" x14ac:dyDescent="0.3">
      <c r="D30" s="57">
        <f>+(D11-(D16+D20))</f>
        <v>-1.1641532182693481E-10</v>
      </c>
      <c r="E30" s="57">
        <f t="shared" ref="E30:AA30" si="4">+(E11-(E16+E20))</f>
        <v>-1.1641532182693481E-10</v>
      </c>
      <c r="F30" s="57">
        <f t="shared" si="4"/>
        <v>0</v>
      </c>
      <c r="G30" s="58">
        <f>+(G11-(G16+G20))</f>
        <v>0</v>
      </c>
      <c r="H30" s="57">
        <f t="shared" si="4"/>
        <v>0</v>
      </c>
      <c r="I30" s="57">
        <f t="shared" si="4"/>
        <v>0</v>
      </c>
      <c r="J30" s="57">
        <f t="shared" si="4"/>
        <v>0</v>
      </c>
      <c r="K30" s="57">
        <f t="shared" si="4"/>
        <v>0</v>
      </c>
      <c r="L30" s="57">
        <f t="shared" si="4"/>
        <v>1.1641532182693481E-10</v>
      </c>
      <c r="M30" s="57">
        <f t="shared" si="4"/>
        <v>0</v>
      </c>
      <c r="N30" s="57">
        <f t="shared" si="4"/>
        <v>-1.1641532182693481E-10</v>
      </c>
      <c r="O30" s="57">
        <f t="shared" si="4"/>
        <v>-1.1641532182693481E-10</v>
      </c>
      <c r="P30" s="57">
        <f t="shared" si="4"/>
        <v>-1.1641532182693481E-10</v>
      </c>
      <c r="Q30" s="57">
        <f t="shared" si="4"/>
        <v>1.1641532182693481E-10</v>
      </c>
      <c r="R30" s="57">
        <f t="shared" si="4"/>
        <v>0</v>
      </c>
      <c r="S30" s="57">
        <f t="shared" si="4"/>
        <v>0</v>
      </c>
      <c r="T30" s="57">
        <f t="shared" si="4"/>
        <v>1.1641532182693481E-10</v>
      </c>
      <c r="U30" s="57">
        <f t="shared" si="4"/>
        <v>-1.1641532182693481E-10</v>
      </c>
      <c r="V30" s="57">
        <f t="shared" si="4"/>
        <v>-1.1641532182693481E-10</v>
      </c>
      <c r="W30" s="57">
        <f t="shared" si="4"/>
        <v>0</v>
      </c>
      <c r="X30" s="57">
        <f t="shared" si="4"/>
        <v>0</v>
      </c>
      <c r="Y30" s="57">
        <f t="shared" si="4"/>
        <v>0</v>
      </c>
      <c r="Z30" s="57">
        <f t="shared" si="4"/>
        <v>0</v>
      </c>
      <c r="AA30" s="57">
        <f t="shared" si="4"/>
        <v>0</v>
      </c>
      <c r="AB30" s="57">
        <f t="shared" ref="AB30:AO30" si="5">+(AB11-(AB16+AB20))</f>
        <v>0</v>
      </c>
      <c r="AC30" s="57">
        <f t="shared" si="5"/>
        <v>1.1641532182693481E-10</v>
      </c>
      <c r="AD30" s="57">
        <f t="shared" si="5"/>
        <v>-1.1641532182693481E-10</v>
      </c>
      <c r="AE30" s="57">
        <f t="shared" si="5"/>
        <v>0</v>
      </c>
      <c r="AF30" s="57">
        <f t="shared" si="5"/>
        <v>0</v>
      </c>
      <c r="AG30" s="57">
        <f t="shared" si="5"/>
        <v>0</v>
      </c>
      <c r="AH30" s="57">
        <f t="shared" si="5"/>
        <v>0</v>
      </c>
      <c r="AI30" s="57">
        <f t="shared" si="5"/>
        <v>1.1641532182693481E-10</v>
      </c>
      <c r="AJ30" s="57">
        <f t="shared" si="5"/>
        <v>0</v>
      </c>
      <c r="AK30" s="57">
        <f t="shared" si="5"/>
        <v>0</v>
      </c>
      <c r="AL30" s="57">
        <f t="shared" si="5"/>
        <v>2.3283064365386963E-10</v>
      </c>
      <c r="AM30" s="57">
        <f t="shared" si="5"/>
        <v>0</v>
      </c>
      <c r="AN30" s="57">
        <f t="shared" si="5"/>
        <v>0</v>
      </c>
      <c r="AO30" s="57">
        <f t="shared" si="5"/>
        <v>0</v>
      </c>
      <c r="AP30" s="57"/>
    </row>
    <row r="31" spans="2:42" s="56" customFormat="1" x14ac:dyDescent="0.3">
      <c r="D31" s="57">
        <f t="shared" ref="D31:AA31" si="6">(D20+D16)-D11</f>
        <v>0</v>
      </c>
      <c r="E31" s="57">
        <f t="shared" si="6"/>
        <v>0</v>
      </c>
      <c r="F31" s="57">
        <f t="shared" si="6"/>
        <v>0</v>
      </c>
      <c r="G31" s="57">
        <f t="shared" si="6"/>
        <v>0</v>
      </c>
      <c r="H31" s="57">
        <f t="shared" si="6"/>
        <v>0</v>
      </c>
      <c r="I31" s="57">
        <f t="shared" si="6"/>
        <v>0</v>
      </c>
      <c r="J31" s="57">
        <f t="shared" si="6"/>
        <v>0</v>
      </c>
      <c r="K31" s="57">
        <f t="shared" si="6"/>
        <v>0</v>
      </c>
      <c r="L31" s="57">
        <f t="shared" si="6"/>
        <v>0</v>
      </c>
      <c r="M31" s="57">
        <f t="shared" si="6"/>
        <v>0</v>
      </c>
      <c r="N31" s="57">
        <f t="shared" si="6"/>
        <v>0</v>
      </c>
      <c r="O31" s="57">
        <f t="shared" si="6"/>
        <v>0</v>
      </c>
      <c r="P31" s="57">
        <f t="shared" si="6"/>
        <v>0</v>
      </c>
      <c r="Q31" s="57">
        <f t="shared" si="6"/>
        <v>0</v>
      </c>
      <c r="R31" s="57">
        <f t="shared" si="6"/>
        <v>0</v>
      </c>
      <c r="S31" s="57">
        <f t="shared" si="6"/>
        <v>0</v>
      </c>
      <c r="T31" s="57">
        <f t="shared" si="6"/>
        <v>0</v>
      </c>
      <c r="U31" s="57">
        <f t="shared" si="6"/>
        <v>0</v>
      </c>
      <c r="V31" s="57">
        <f t="shared" si="6"/>
        <v>0</v>
      </c>
      <c r="W31" s="57">
        <f t="shared" si="6"/>
        <v>0</v>
      </c>
      <c r="X31" s="57">
        <f t="shared" si="6"/>
        <v>0</v>
      </c>
      <c r="Y31" s="57">
        <f t="shared" si="6"/>
        <v>0</v>
      </c>
      <c r="Z31" s="57">
        <f t="shared" si="6"/>
        <v>0</v>
      </c>
      <c r="AA31" s="57">
        <f t="shared" si="6"/>
        <v>0</v>
      </c>
      <c r="AB31" s="57">
        <f t="shared" ref="AB31:AO31" si="7">(AB20+AB16)-AB11</f>
        <v>0</v>
      </c>
      <c r="AC31" s="57">
        <f t="shared" si="7"/>
        <v>0</v>
      </c>
      <c r="AD31" s="57">
        <f t="shared" si="7"/>
        <v>0</v>
      </c>
      <c r="AE31" s="57">
        <f t="shared" si="7"/>
        <v>0</v>
      </c>
      <c r="AF31" s="57">
        <f t="shared" si="7"/>
        <v>0</v>
      </c>
      <c r="AG31" s="57">
        <f t="shared" si="7"/>
        <v>0</v>
      </c>
      <c r="AH31" s="57">
        <f t="shared" si="7"/>
        <v>0</v>
      </c>
      <c r="AI31" s="57">
        <f t="shared" si="7"/>
        <v>0</v>
      </c>
      <c r="AJ31" s="57">
        <f t="shared" si="7"/>
        <v>0</v>
      </c>
      <c r="AK31" s="57">
        <f t="shared" si="7"/>
        <v>0</v>
      </c>
      <c r="AL31" s="57">
        <f t="shared" si="7"/>
        <v>0</v>
      </c>
      <c r="AM31" s="57">
        <f t="shared" si="7"/>
        <v>0</v>
      </c>
      <c r="AN31" s="57">
        <f t="shared" si="7"/>
        <v>0</v>
      </c>
      <c r="AO31" s="57">
        <f t="shared" si="7"/>
        <v>0</v>
      </c>
      <c r="AP31" s="57"/>
    </row>
    <row r="32" spans="2:42" s="56" customFormat="1" x14ac:dyDescent="0.3"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</row>
    <row r="47" spans="4:42" x14ac:dyDescent="0.3"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</row>
    <row r="48" spans="4:42" x14ac:dyDescent="0.3"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</row>
    <row r="49" spans="4:42" x14ac:dyDescent="0.3"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</row>
    <row r="50" spans="4:42" x14ac:dyDescent="0.3"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</row>
    <row r="51" spans="4:42" x14ac:dyDescent="0.3"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</row>
    <row r="52" spans="4:42" x14ac:dyDescent="0.3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</row>
    <row r="53" spans="4:42" x14ac:dyDescent="0.3"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</row>
    <row r="54" spans="4:42" x14ac:dyDescent="0.3"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</row>
    <row r="55" spans="4:42" x14ac:dyDescent="0.3"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</row>
    <row r="56" spans="4:42" x14ac:dyDescent="0.3"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</row>
  </sheetData>
  <mergeCells count="10">
    <mergeCell ref="AN9:AP9"/>
    <mergeCell ref="B25:Y25"/>
    <mergeCell ref="P9:AA9"/>
    <mergeCell ref="AB9:AM9"/>
    <mergeCell ref="D3:K3"/>
    <mergeCell ref="D4:K4"/>
    <mergeCell ref="D5:K5"/>
    <mergeCell ref="D6:K6"/>
    <mergeCell ref="D7:E7"/>
    <mergeCell ref="D9:O9"/>
  </mergeCells>
  <hyperlinks>
    <hyperlink ref="D7:E7" location="ÍNDICE!A1" display="&lt;- Volver a índice"/>
  </hyperlinks>
  <printOptions horizontalCentered="1" verticalCentered="1"/>
  <pageMargins left="0" right="0" top="0" bottom="0" header="0" footer="0"/>
  <pageSetup paperSize="32767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27"/>
  <sheetViews>
    <sheetView showGridLines="0" zoomScale="90" zoomScaleNormal="90" workbookViewId="0">
      <pane xSplit="3" topLeftCell="D1" activePane="topRight" state="frozen"/>
      <selection pane="topRight" activeCell="D7" sqref="D7:E7"/>
    </sheetView>
  </sheetViews>
  <sheetFormatPr baseColWidth="10" defaultRowHeight="14.4" x14ac:dyDescent="0.3"/>
  <cols>
    <col min="1" max="1" width="2.109375" customWidth="1"/>
    <col min="2" max="2" width="5.109375" customWidth="1"/>
    <col min="3" max="3" width="24.6640625" customWidth="1"/>
    <col min="4" max="9" width="13" customWidth="1"/>
    <col min="10" max="29" width="13.88671875" customWidth="1"/>
    <col min="30" max="30" width="14.33203125" customWidth="1"/>
    <col min="31" max="32" width="13" customWidth="1"/>
    <col min="33" max="33" width="13.109375" customWidth="1"/>
    <col min="34" max="40" width="13" customWidth="1"/>
    <col min="41" max="41" width="15.33203125" customWidth="1"/>
    <col min="42" max="42" width="16.88671875" customWidth="1"/>
    <col min="43" max="43" width="15.33203125" customWidth="1"/>
    <col min="44" max="44" width="18.88671875" bestFit="1" customWidth="1"/>
  </cols>
  <sheetData>
    <row r="1" spans="2:42" ht="4.5" customHeight="1" x14ac:dyDescent="0.3"/>
    <row r="3" spans="2:42" ht="18" x14ac:dyDescent="0.3">
      <c r="B3" s="6"/>
      <c r="C3" s="6"/>
      <c r="D3" s="73" t="s">
        <v>16</v>
      </c>
      <c r="E3" s="73"/>
      <c r="F3" s="73"/>
      <c r="G3" s="73"/>
      <c r="H3" s="73"/>
      <c r="I3" s="73"/>
      <c r="J3" s="73"/>
      <c r="K3" s="73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2"/>
    </row>
    <row r="4" spans="2:42" ht="15.6" x14ac:dyDescent="0.3">
      <c r="B4" s="7"/>
      <c r="C4" s="7"/>
      <c r="D4" s="74" t="s">
        <v>35</v>
      </c>
      <c r="E4" s="74"/>
      <c r="F4" s="74"/>
      <c r="G4" s="74"/>
      <c r="H4" s="74"/>
      <c r="I4" s="74"/>
      <c r="J4" s="74"/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13"/>
    </row>
    <row r="5" spans="2:42" x14ac:dyDescent="0.3">
      <c r="B5" s="8"/>
      <c r="C5" s="8"/>
      <c r="D5" s="74" t="s">
        <v>37</v>
      </c>
      <c r="E5" s="74"/>
      <c r="F5" s="74"/>
      <c r="G5" s="74"/>
      <c r="H5" s="74"/>
      <c r="I5" s="74"/>
      <c r="J5" s="74"/>
      <c r="K5" s="7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3"/>
    </row>
    <row r="6" spans="2:42" x14ac:dyDescent="0.3">
      <c r="D6" s="75" t="s">
        <v>36</v>
      </c>
      <c r="E6" s="75"/>
      <c r="F6" s="75"/>
      <c r="G6" s="75"/>
      <c r="H6" s="75"/>
      <c r="I6" s="75"/>
      <c r="J6" s="75"/>
      <c r="K6" s="75"/>
    </row>
    <row r="7" spans="2:42" x14ac:dyDescent="0.3">
      <c r="D7" s="76" t="s">
        <v>19</v>
      </c>
      <c r="E7" s="76"/>
      <c r="F7" s="14"/>
      <c r="G7" s="14"/>
      <c r="H7" s="14"/>
      <c r="I7" s="14"/>
      <c r="J7" s="14"/>
      <c r="K7" s="14"/>
    </row>
    <row r="9" spans="2:42" x14ac:dyDescent="0.3">
      <c r="B9" s="1"/>
      <c r="C9" s="1"/>
      <c r="D9" s="72" t="s">
        <v>13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68" t="s">
        <v>15</v>
      </c>
      <c r="AC9" s="69"/>
      <c r="AD9" s="70"/>
    </row>
    <row r="10" spans="2:42" x14ac:dyDescent="0.3">
      <c r="B10" s="32"/>
      <c r="C10" s="32"/>
      <c r="D10" s="34" t="s">
        <v>10</v>
      </c>
      <c r="E10" s="34" t="s">
        <v>0</v>
      </c>
      <c r="F10" s="34" t="s">
        <v>7</v>
      </c>
      <c r="G10" s="34" t="s">
        <v>8</v>
      </c>
      <c r="H10" s="34" t="s">
        <v>9</v>
      </c>
      <c r="I10" s="34" t="s">
        <v>11</v>
      </c>
      <c r="J10" s="34" t="s">
        <v>1</v>
      </c>
      <c r="K10" s="34" t="s">
        <v>12</v>
      </c>
      <c r="L10" s="34" t="s">
        <v>2</v>
      </c>
      <c r="M10" s="34" t="s">
        <v>3</v>
      </c>
      <c r="N10" s="34" t="s">
        <v>4</v>
      </c>
      <c r="O10" s="34" t="s">
        <v>5</v>
      </c>
      <c r="P10" s="34" t="s">
        <v>10</v>
      </c>
      <c r="Q10" s="34" t="s">
        <v>0</v>
      </c>
      <c r="R10" s="34" t="s">
        <v>7</v>
      </c>
      <c r="S10" s="34" t="s">
        <v>8</v>
      </c>
      <c r="T10" s="34" t="s">
        <v>9</v>
      </c>
      <c r="U10" s="34" t="s">
        <v>11</v>
      </c>
      <c r="V10" s="34" t="s">
        <v>1</v>
      </c>
      <c r="W10" s="34" t="s">
        <v>12</v>
      </c>
      <c r="X10" s="34" t="s">
        <v>2</v>
      </c>
      <c r="Y10" s="34" t="s">
        <v>3</v>
      </c>
      <c r="Z10" s="34" t="s">
        <v>4</v>
      </c>
      <c r="AA10" s="34" t="s">
        <v>5</v>
      </c>
      <c r="AB10" s="33" t="s">
        <v>10</v>
      </c>
      <c r="AC10" s="36" t="s">
        <v>0</v>
      </c>
      <c r="AD10" s="62" t="s">
        <v>7</v>
      </c>
    </row>
    <row r="11" spans="2:42" x14ac:dyDescent="0.3">
      <c r="B11" s="15">
        <v>1</v>
      </c>
      <c r="C11" s="16" t="s">
        <v>21</v>
      </c>
      <c r="D11" s="30"/>
      <c r="E11" s="30"/>
      <c r="F11" s="30"/>
      <c r="G11" s="30">
        <v>75694.617240000007</v>
      </c>
      <c r="H11" s="30">
        <v>79723.219169999997</v>
      </c>
      <c r="I11" s="30">
        <v>79806.080910000004</v>
      </c>
      <c r="J11" s="30">
        <v>95610.099170000001</v>
      </c>
      <c r="K11" s="30">
        <v>95714.932620000007</v>
      </c>
      <c r="L11" s="30">
        <v>98472.872399999993</v>
      </c>
      <c r="M11" s="30">
        <v>103986.91131000001</v>
      </c>
      <c r="N11" s="30">
        <v>104012.07256999999</v>
      </c>
      <c r="O11" s="30">
        <v>106938.87583</v>
      </c>
      <c r="P11" s="31">
        <v>112459.85208000001</v>
      </c>
      <c r="Q11" s="31">
        <v>115579.22175</v>
      </c>
      <c r="R11" s="31">
        <v>118634.32746</v>
      </c>
      <c r="S11" s="31">
        <v>121572.76845</v>
      </c>
      <c r="T11" s="31">
        <v>124656.71650000001</v>
      </c>
      <c r="U11" s="31">
        <v>127632.78541</v>
      </c>
      <c r="V11" s="31">
        <v>130736.32670999999</v>
      </c>
      <c r="W11" s="31">
        <v>134053.24718000001</v>
      </c>
      <c r="X11" s="31">
        <v>137066.65774</v>
      </c>
      <c r="Y11" s="31">
        <v>140181.90850999998</v>
      </c>
      <c r="Z11" s="31">
        <v>143294.89079</v>
      </c>
      <c r="AA11" s="31">
        <v>146388.50107</v>
      </c>
      <c r="AB11" s="31">
        <v>149429.12607</v>
      </c>
      <c r="AC11" s="31">
        <v>152465.85595000003</v>
      </c>
      <c r="AD11" s="31">
        <v>155335.75805</v>
      </c>
    </row>
    <row r="12" spans="2:42" x14ac:dyDescent="0.3">
      <c r="B12" s="15" t="s">
        <v>22</v>
      </c>
      <c r="C12" s="35" t="s">
        <v>23</v>
      </c>
      <c r="D12" s="19"/>
      <c r="E12" s="19"/>
      <c r="F12" s="19"/>
      <c r="G12" s="19">
        <v>15007.142810000001</v>
      </c>
      <c r="H12" s="19">
        <v>18891.521699999998</v>
      </c>
      <c r="I12" s="19">
        <v>18220.143780000002</v>
      </c>
      <c r="J12" s="19">
        <v>33928.404399999999</v>
      </c>
      <c r="K12" s="19">
        <v>29727.727039999998</v>
      </c>
      <c r="L12" s="19">
        <v>42469.57993</v>
      </c>
      <c r="M12" s="19">
        <v>80368.216260000001</v>
      </c>
      <c r="N12" s="19">
        <v>69824.786630000002</v>
      </c>
      <c r="O12" s="19">
        <v>72529.60441</v>
      </c>
      <c r="P12" s="20">
        <v>77945.369500000001</v>
      </c>
      <c r="Q12" s="20">
        <v>66081.821079999994</v>
      </c>
      <c r="R12" s="20">
        <v>58407.429229999994</v>
      </c>
      <c r="S12" s="20">
        <v>40890.248450000006</v>
      </c>
      <c r="T12" s="20">
        <v>43824.354490000005</v>
      </c>
      <c r="U12" s="20">
        <v>26324.40739</v>
      </c>
      <c r="V12" s="20">
        <v>54347.630429999997</v>
      </c>
      <c r="W12" s="20">
        <v>72674.33597</v>
      </c>
      <c r="X12" s="20">
        <v>66537.491280000002</v>
      </c>
      <c r="Y12" s="20">
        <v>71383.12337999999</v>
      </c>
      <c r="Z12" s="20">
        <v>74430.771919999999</v>
      </c>
      <c r="AA12" s="20">
        <v>77467.321530000001</v>
      </c>
      <c r="AB12" s="20">
        <v>80585.337430000014</v>
      </c>
      <c r="AC12" s="20">
        <v>83508.125180000003</v>
      </c>
      <c r="AD12" s="63">
        <v>41582.043619999997</v>
      </c>
    </row>
    <row r="13" spans="2:42" x14ac:dyDescent="0.3">
      <c r="B13" s="15" t="s">
        <v>24</v>
      </c>
      <c r="C13" s="35" t="s">
        <v>25</v>
      </c>
      <c r="D13" s="19"/>
      <c r="E13" s="19"/>
      <c r="F13" s="19"/>
      <c r="G13" s="19">
        <v>60120.081130000006</v>
      </c>
      <c r="H13" s="19">
        <v>60203.481189999999</v>
      </c>
      <c r="I13" s="19">
        <v>60286.165590000004</v>
      </c>
      <c r="J13" s="19">
        <v>60374.132969999999</v>
      </c>
      <c r="K13" s="19">
        <v>64669.994810000004</v>
      </c>
      <c r="L13" s="19">
        <v>54686.729319999999</v>
      </c>
      <c r="M13" s="19">
        <v>12020.46</v>
      </c>
      <c r="N13" s="19">
        <v>22060.127519999998</v>
      </c>
      <c r="O13" s="19">
        <v>22085.004649999999</v>
      </c>
      <c r="P13" s="20">
        <v>22128.729030000002</v>
      </c>
      <c r="Q13" s="20">
        <v>32128.729030000002</v>
      </c>
      <c r="R13" s="20">
        <v>42673.163939999999</v>
      </c>
      <c r="S13" s="20">
        <v>62752.24353</v>
      </c>
      <c r="T13" s="20">
        <v>62850.921820000003</v>
      </c>
      <c r="U13" s="20">
        <v>82907.101730000009</v>
      </c>
      <c r="V13" s="20">
        <v>57993.172549999996</v>
      </c>
      <c r="W13" s="20">
        <v>42927.980510000001</v>
      </c>
      <c r="X13" s="20">
        <v>43404.651389999999</v>
      </c>
      <c r="Y13" s="20">
        <v>42904.651389999999</v>
      </c>
      <c r="Z13" s="20">
        <v>42904.651389999999</v>
      </c>
      <c r="AA13" s="20">
        <v>42904.651389999999</v>
      </c>
      <c r="AB13" s="20">
        <v>42904.651389999999</v>
      </c>
      <c r="AC13" s="20">
        <v>42904.651389999999</v>
      </c>
      <c r="AD13" s="63">
        <v>87709.604650000008</v>
      </c>
    </row>
    <row r="14" spans="2:42" x14ac:dyDescent="0.3">
      <c r="B14" s="15" t="s">
        <v>26</v>
      </c>
      <c r="C14" s="35" t="s">
        <v>27</v>
      </c>
      <c r="D14" s="19"/>
      <c r="E14" s="19"/>
      <c r="F14" s="19"/>
      <c r="G14" s="19">
        <v>567.39330000000007</v>
      </c>
      <c r="H14" s="19">
        <v>628.21627999999998</v>
      </c>
      <c r="I14" s="19">
        <v>1299.77154</v>
      </c>
      <c r="J14" s="19">
        <v>1307.5617999999999</v>
      </c>
      <c r="K14" s="19">
        <v>1317.2107699999999</v>
      </c>
      <c r="L14" s="19">
        <v>1316.56315</v>
      </c>
      <c r="M14" s="19">
        <v>11598.235050000001</v>
      </c>
      <c r="N14" s="19">
        <v>12127.15842</v>
      </c>
      <c r="O14" s="19">
        <v>12324.26677</v>
      </c>
      <c r="P14" s="20">
        <v>12385.753550000001</v>
      </c>
      <c r="Q14" s="20">
        <v>17368.67164</v>
      </c>
      <c r="R14" s="20">
        <v>17553.73429</v>
      </c>
      <c r="S14" s="20">
        <v>17930.276469999997</v>
      </c>
      <c r="T14" s="20">
        <v>17981.440190000001</v>
      </c>
      <c r="U14" s="20">
        <v>18401.276289999998</v>
      </c>
      <c r="V14" s="20">
        <v>18395.523730000001</v>
      </c>
      <c r="W14" s="20">
        <v>18450.930700000001</v>
      </c>
      <c r="X14" s="20">
        <v>27124.515070000001</v>
      </c>
      <c r="Y14" s="20">
        <v>25894.133739999997</v>
      </c>
      <c r="Z14" s="20">
        <v>25959.467479999999</v>
      </c>
      <c r="AA14" s="20">
        <v>26016.528149999998</v>
      </c>
      <c r="AB14" s="20">
        <v>25939.13725</v>
      </c>
      <c r="AC14" s="20">
        <v>26053.079379999999</v>
      </c>
      <c r="AD14" s="63">
        <v>26044.109780000003</v>
      </c>
    </row>
    <row r="15" spans="2:42" x14ac:dyDescent="0.3">
      <c r="B15" s="15"/>
      <c r="C15" s="16"/>
      <c r="D15" s="19"/>
      <c r="E15" s="19"/>
      <c r="F15" s="19"/>
      <c r="G15" s="19"/>
      <c r="H15" s="21"/>
      <c r="I15" s="19"/>
      <c r="J15" s="19"/>
      <c r="K15" s="21"/>
      <c r="L15" s="21"/>
      <c r="M15" s="19"/>
      <c r="N15" s="19"/>
      <c r="O15" s="19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31"/>
    </row>
    <row r="16" spans="2:42" x14ac:dyDescent="0.3">
      <c r="B16" s="15">
        <v>2</v>
      </c>
      <c r="C16" s="16" t="s">
        <v>28</v>
      </c>
      <c r="D16" s="17"/>
      <c r="E16" s="17"/>
      <c r="F16" s="17"/>
      <c r="G16" s="17">
        <v>0</v>
      </c>
      <c r="H16" s="17">
        <v>0</v>
      </c>
      <c r="I16" s="17">
        <v>0.17734</v>
      </c>
      <c r="J16" s="17">
        <v>7.8058399999999999</v>
      </c>
      <c r="K16" s="17">
        <v>0</v>
      </c>
      <c r="L16" s="17">
        <v>0</v>
      </c>
      <c r="M16" s="17">
        <v>0</v>
      </c>
      <c r="N16" s="17">
        <v>1.2</v>
      </c>
      <c r="O16" s="17">
        <v>7.6262400000000001</v>
      </c>
      <c r="P16" s="18">
        <v>3.84918</v>
      </c>
      <c r="Q16" s="18">
        <v>3.1257899999999998</v>
      </c>
      <c r="R16" s="18">
        <v>9.7696500000000004</v>
      </c>
      <c r="S16" s="18">
        <v>0.36660000000000004</v>
      </c>
      <c r="T16" s="18">
        <v>2.93255</v>
      </c>
      <c r="U16" s="18">
        <v>6.4201999999999995</v>
      </c>
      <c r="V16" s="18">
        <v>1.3790799999999999</v>
      </c>
      <c r="W16" s="18">
        <v>1.4987699999999999</v>
      </c>
      <c r="X16" s="18">
        <v>18.774709999999999</v>
      </c>
      <c r="Y16" s="18">
        <v>17.983040000000003</v>
      </c>
      <c r="Z16" s="18">
        <v>21.674160000000001</v>
      </c>
      <c r="AA16" s="18">
        <v>17.820580000000003</v>
      </c>
      <c r="AB16" s="18">
        <v>17.913160000000001</v>
      </c>
      <c r="AC16" s="18">
        <v>26.616139999999998</v>
      </c>
      <c r="AD16" s="31">
        <v>27.145879999999998</v>
      </c>
    </row>
    <row r="17" spans="2:39" x14ac:dyDescent="0.3">
      <c r="B17" s="15" t="s">
        <v>29</v>
      </c>
      <c r="C17" s="35" t="s">
        <v>34</v>
      </c>
      <c r="D17" s="38"/>
      <c r="E17" s="38"/>
      <c r="F17" s="38"/>
      <c r="G17" s="38">
        <v>0</v>
      </c>
      <c r="H17" s="38">
        <v>0</v>
      </c>
      <c r="I17" s="38">
        <v>0.17734</v>
      </c>
      <c r="J17" s="38">
        <v>7.8058399999999999</v>
      </c>
      <c r="K17" s="38">
        <v>0</v>
      </c>
      <c r="L17" s="38">
        <v>0</v>
      </c>
      <c r="M17" s="38">
        <v>0</v>
      </c>
      <c r="N17" s="38">
        <v>1.2</v>
      </c>
      <c r="O17" s="38">
        <v>7.6262400000000001</v>
      </c>
      <c r="P17" s="39">
        <v>3.84918</v>
      </c>
      <c r="Q17" s="39">
        <v>3.1257899999999998</v>
      </c>
      <c r="R17" s="39">
        <v>9.7696500000000004</v>
      </c>
      <c r="S17" s="39">
        <v>0.36660000000000004</v>
      </c>
      <c r="T17" s="39">
        <v>2.93255</v>
      </c>
      <c r="U17" s="39">
        <v>6.4201999999999995</v>
      </c>
      <c r="V17" s="39">
        <v>1.3790799999999999</v>
      </c>
      <c r="W17" s="39">
        <v>1.4987699999999999</v>
      </c>
      <c r="X17" s="39">
        <v>0.95465</v>
      </c>
      <c r="Y17" s="39">
        <v>0.16297999999999999</v>
      </c>
      <c r="Z17" s="39">
        <v>3.8540999999999999</v>
      </c>
      <c r="AA17" s="39">
        <v>5.2000000000000006E-4</v>
      </c>
      <c r="AB17" s="39">
        <v>9.3099999999999988E-2</v>
      </c>
      <c r="AC17" s="39">
        <v>8.7960799999999999</v>
      </c>
      <c r="AD17" s="63">
        <v>9.3103799999999985</v>
      </c>
    </row>
    <row r="18" spans="2:39" x14ac:dyDescent="0.3">
      <c r="B18" s="15" t="s">
        <v>30</v>
      </c>
      <c r="C18" s="35" t="s">
        <v>31</v>
      </c>
      <c r="D18" s="38"/>
      <c r="E18" s="38"/>
      <c r="F18" s="38"/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40">
        <v>0</v>
      </c>
      <c r="O18" s="38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17.820060000000002</v>
      </c>
      <c r="Y18" s="39">
        <v>17.820060000000002</v>
      </c>
      <c r="Z18" s="39">
        <v>17.820060000000002</v>
      </c>
      <c r="AA18" s="39">
        <v>17.820060000000002</v>
      </c>
      <c r="AB18" s="39">
        <v>17.820060000000002</v>
      </c>
      <c r="AC18" s="39">
        <v>17.820060000000002</v>
      </c>
      <c r="AD18" s="63">
        <v>17.8355</v>
      </c>
    </row>
    <row r="19" spans="2:39" x14ac:dyDescent="0.3">
      <c r="B19" s="15"/>
      <c r="C19" s="1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1"/>
      <c r="O19" s="19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31"/>
    </row>
    <row r="20" spans="2:39" x14ac:dyDescent="0.3">
      <c r="B20" s="15">
        <v>3</v>
      </c>
      <c r="C20" s="16" t="s">
        <v>32</v>
      </c>
      <c r="D20" s="17"/>
      <c r="E20" s="17"/>
      <c r="F20" s="17"/>
      <c r="G20" s="17">
        <v>75694.617239999992</v>
      </c>
      <c r="H20" s="17">
        <v>79723.219169999997</v>
      </c>
      <c r="I20" s="17">
        <v>79805.903569999995</v>
      </c>
      <c r="J20" s="17">
        <v>95602.29333</v>
      </c>
      <c r="K20" s="17">
        <v>95714.932620000007</v>
      </c>
      <c r="L20" s="17">
        <v>98472.872400000007</v>
      </c>
      <c r="M20" s="17">
        <v>103986.91131</v>
      </c>
      <c r="N20" s="17">
        <v>104010.87256999999</v>
      </c>
      <c r="O20" s="17">
        <v>106931.24959000001</v>
      </c>
      <c r="P20" s="18">
        <v>112456.00290000001</v>
      </c>
      <c r="Q20" s="18">
        <v>115576.09595999999</v>
      </c>
      <c r="R20" s="18">
        <v>118624.55781</v>
      </c>
      <c r="S20" s="18">
        <v>121572.40184999999</v>
      </c>
      <c r="T20" s="18">
        <v>124653.78395</v>
      </c>
      <c r="U20" s="18">
        <v>127626.36520999999</v>
      </c>
      <c r="V20" s="18">
        <v>130734.94763</v>
      </c>
      <c r="W20" s="18">
        <v>134051.74841</v>
      </c>
      <c r="X20" s="18">
        <v>137047.88303</v>
      </c>
      <c r="Y20" s="18">
        <v>140163.92546999999</v>
      </c>
      <c r="Z20" s="18">
        <v>143273.21662999998</v>
      </c>
      <c r="AA20" s="18">
        <v>146370.68049</v>
      </c>
      <c r="AB20" s="18">
        <v>149411.21291</v>
      </c>
      <c r="AC20" s="18">
        <v>152439.23981</v>
      </c>
      <c r="AD20" s="31">
        <v>155308.61216999998</v>
      </c>
    </row>
    <row r="21" spans="2:39" x14ac:dyDescent="0.3">
      <c r="B21" s="22"/>
      <c r="C21" s="23"/>
      <c r="D21" s="24"/>
      <c r="E21" s="24"/>
      <c r="F21" s="24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2:39" x14ac:dyDescent="0.3">
      <c r="B22" s="77" t="s">
        <v>57</v>
      </c>
      <c r="C22" s="77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2:39" x14ac:dyDescent="0.3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2:39" s="56" customFormat="1" x14ac:dyDescent="0.3">
      <c r="D24" s="57">
        <f t="shared" ref="D24:AC24" si="0">+D11-(D12+D13+D14)</f>
        <v>0</v>
      </c>
      <c r="E24" s="57">
        <f t="shared" si="0"/>
        <v>0</v>
      </c>
      <c r="F24" s="57">
        <f t="shared" si="0"/>
        <v>0</v>
      </c>
      <c r="G24" s="57">
        <f t="shared" si="0"/>
        <v>0</v>
      </c>
      <c r="H24" s="57">
        <f t="shared" si="0"/>
        <v>0</v>
      </c>
      <c r="I24" s="57">
        <f t="shared" si="0"/>
        <v>0</v>
      </c>
      <c r="J24" s="57">
        <f t="shared" si="0"/>
        <v>0</v>
      </c>
      <c r="K24" s="57">
        <f t="shared" si="0"/>
        <v>0</v>
      </c>
      <c r="L24" s="57">
        <f t="shared" si="0"/>
        <v>0</v>
      </c>
      <c r="M24" s="57">
        <f t="shared" si="0"/>
        <v>0</v>
      </c>
      <c r="N24" s="57">
        <f t="shared" si="0"/>
        <v>0</v>
      </c>
      <c r="O24" s="57">
        <f t="shared" si="0"/>
        <v>0</v>
      </c>
      <c r="P24" s="57">
        <f t="shared" si="0"/>
        <v>0</v>
      </c>
      <c r="Q24" s="57">
        <f t="shared" si="0"/>
        <v>0</v>
      </c>
      <c r="R24" s="57">
        <f t="shared" si="0"/>
        <v>0</v>
      </c>
      <c r="S24" s="57">
        <f t="shared" si="0"/>
        <v>0</v>
      </c>
      <c r="T24" s="57">
        <f t="shared" si="0"/>
        <v>0</v>
      </c>
      <c r="U24" s="57">
        <f t="shared" si="0"/>
        <v>0</v>
      </c>
      <c r="V24" s="57">
        <f t="shared" si="0"/>
        <v>0</v>
      </c>
      <c r="W24" s="57">
        <f t="shared" si="0"/>
        <v>0</v>
      </c>
      <c r="X24" s="57">
        <f t="shared" si="0"/>
        <v>0</v>
      </c>
      <c r="Y24" s="57">
        <f t="shared" si="0"/>
        <v>0</v>
      </c>
      <c r="Z24" s="57">
        <f t="shared" si="0"/>
        <v>0</v>
      </c>
      <c r="AA24" s="57">
        <f t="shared" si="0"/>
        <v>0</v>
      </c>
      <c r="AB24" s="57">
        <f t="shared" si="0"/>
        <v>0</v>
      </c>
      <c r="AC24" s="57">
        <f t="shared" si="0"/>
        <v>0</v>
      </c>
    </row>
    <row r="25" spans="2:39" s="56" customFormat="1" x14ac:dyDescent="0.3">
      <c r="D25" s="57">
        <f t="shared" ref="D25:AB25" si="1">+D16-(D17+D18)</f>
        <v>0</v>
      </c>
      <c r="E25" s="57">
        <f t="shared" si="1"/>
        <v>0</v>
      </c>
      <c r="F25" s="57">
        <f t="shared" si="1"/>
        <v>0</v>
      </c>
      <c r="G25" s="57">
        <f t="shared" si="1"/>
        <v>0</v>
      </c>
      <c r="H25" s="57">
        <f t="shared" si="1"/>
        <v>0</v>
      </c>
      <c r="I25" s="57">
        <f t="shared" si="1"/>
        <v>0</v>
      </c>
      <c r="J25" s="57">
        <f t="shared" si="1"/>
        <v>0</v>
      </c>
      <c r="K25" s="57">
        <f t="shared" si="1"/>
        <v>0</v>
      </c>
      <c r="L25" s="57">
        <f t="shared" si="1"/>
        <v>0</v>
      </c>
      <c r="M25" s="57">
        <f t="shared" si="1"/>
        <v>0</v>
      </c>
      <c r="N25" s="57">
        <f t="shared" si="1"/>
        <v>0</v>
      </c>
      <c r="O25" s="57">
        <f t="shared" si="1"/>
        <v>0</v>
      </c>
      <c r="P25" s="57">
        <f t="shared" si="1"/>
        <v>0</v>
      </c>
      <c r="Q25" s="57">
        <f t="shared" si="1"/>
        <v>0</v>
      </c>
      <c r="R25" s="57">
        <f t="shared" si="1"/>
        <v>0</v>
      </c>
      <c r="S25" s="57">
        <f t="shared" si="1"/>
        <v>0</v>
      </c>
      <c r="T25" s="57">
        <f t="shared" si="1"/>
        <v>0</v>
      </c>
      <c r="U25" s="57">
        <f t="shared" si="1"/>
        <v>0</v>
      </c>
      <c r="V25" s="57">
        <f t="shared" si="1"/>
        <v>0</v>
      </c>
      <c r="W25" s="57">
        <f t="shared" si="1"/>
        <v>0</v>
      </c>
      <c r="X25" s="57">
        <f t="shared" si="1"/>
        <v>0</v>
      </c>
      <c r="Y25" s="57">
        <f t="shared" si="1"/>
        <v>0</v>
      </c>
      <c r="Z25" s="57">
        <f t="shared" si="1"/>
        <v>0</v>
      </c>
      <c r="AA25" s="57">
        <f t="shared" si="1"/>
        <v>0</v>
      </c>
      <c r="AB25" s="57">
        <f t="shared" si="1"/>
        <v>0</v>
      </c>
      <c r="AC25" s="57">
        <f>+AC16-(AC17+AC18)</f>
        <v>0</v>
      </c>
    </row>
    <row r="26" spans="2:39" s="56" customFormat="1" x14ac:dyDescent="0.3">
      <c r="D26" s="57">
        <f t="shared" ref="D26:AC26" si="2">+(D11-(D16+D20))</f>
        <v>0</v>
      </c>
      <c r="E26" s="57">
        <f t="shared" si="2"/>
        <v>0</v>
      </c>
      <c r="F26" s="57">
        <f t="shared" si="2"/>
        <v>0</v>
      </c>
      <c r="G26" s="58">
        <f t="shared" si="2"/>
        <v>1.4551915228366852E-11</v>
      </c>
      <c r="H26" s="57">
        <f t="shared" si="2"/>
        <v>0</v>
      </c>
      <c r="I26" s="57">
        <f t="shared" si="2"/>
        <v>1.4551915228366852E-11</v>
      </c>
      <c r="J26" s="57">
        <f t="shared" si="2"/>
        <v>0</v>
      </c>
      <c r="K26" s="57">
        <f t="shared" si="2"/>
        <v>0</v>
      </c>
      <c r="L26" s="57">
        <f t="shared" si="2"/>
        <v>-1.4551915228366852E-11</v>
      </c>
      <c r="M26" s="57">
        <f t="shared" si="2"/>
        <v>1.4551915228366852E-11</v>
      </c>
      <c r="N26" s="57">
        <f t="shared" si="2"/>
        <v>0</v>
      </c>
      <c r="O26" s="57">
        <f t="shared" si="2"/>
        <v>0</v>
      </c>
      <c r="P26" s="57">
        <f t="shared" si="2"/>
        <v>0</v>
      </c>
      <c r="Q26" s="57">
        <f t="shared" si="2"/>
        <v>0</v>
      </c>
      <c r="R26" s="57">
        <f t="shared" si="2"/>
        <v>0</v>
      </c>
      <c r="S26" s="57">
        <f t="shared" si="2"/>
        <v>1.4551915228366852E-11</v>
      </c>
      <c r="T26" s="57">
        <f t="shared" si="2"/>
        <v>1.4551915228366852E-11</v>
      </c>
      <c r="U26" s="57">
        <f t="shared" si="2"/>
        <v>1.4551915228366852E-11</v>
      </c>
      <c r="V26" s="57">
        <f t="shared" si="2"/>
        <v>0</v>
      </c>
      <c r="W26" s="57">
        <f t="shared" si="2"/>
        <v>0</v>
      </c>
      <c r="X26" s="57">
        <f t="shared" si="2"/>
        <v>0</v>
      </c>
      <c r="Y26" s="57">
        <f t="shared" si="2"/>
        <v>0</v>
      </c>
      <c r="Z26" s="57">
        <f t="shared" si="2"/>
        <v>2.9103830456733704E-11</v>
      </c>
      <c r="AA26" s="57">
        <f t="shared" si="2"/>
        <v>0</v>
      </c>
      <c r="AB26" s="57">
        <f t="shared" si="2"/>
        <v>0</v>
      </c>
      <c r="AC26" s="57">
        <f t="shared" si="2"/>
        <v>2.9103830456733704E-11</v>
      </c>
    </row>
    <row r="27" spans="2:39" s="56" customFormat="1" x14ac:dyDescent="0.3">
      <c r="D27" s="57">
        <f t="shared" ref="D27:AC27" si="3">(D20+D16)-D11</f>
        <v>0</v>
      </c>
      <c r="E27" s="57">
        <f t="shared" si="3"/>
        <v>0</v>
      </c>
      <c r="F27" s="57">
        <f t="shared" si="3"/>
        <v>0</v>
      </c>
      <c r="G27" s="57">
        <f t="shared" si="3"/>
        <v>0</v>
      </c>
      <c r="H27" s="57">
        <f t="shared" si="3"/>
        <v>0</v>
      </c>
      <c r="I27" s="57">
        <f t="shared" si="3"/>
        <v>0</v>
      </c>
      <c r="J27" s="57">
        <f t="shared" si="3"/>
        <v>0</v>
      </c>
      <c r="K27" s="57">
        <f t="shared" si="3"/>
        <v>0</v>
      </c>
      <c r="L27" s="57">
        <f t="shared" si="3"/>
        <v>0</v>
      </c>
      <c r="M27" s="57">
        <f t="shared" si="3"/>
        <v>0</v>
      </c>
      <c r="N27" s="57">
        <f t="shared" si="3"/>
        <v>0</v>
      </c>
      <c r="O27" s="57">
        <f t="shared" si="3"/>
        <v>0</v>
      </c>
      <c r="P27" s="57">
        <f t="shared" si="3"/>
        <v>0</v>
      </c>
      <c r="Q27" s="57">
        <f t="shared" si="3"/>
        <v>0</v>
      </c>
      <c r="R27" s="57">
        <f t="shared" si="3"/>
        <v>0</v>
      </c>
      <c r="S27" s="57">
        <f t="shared" si="3"/>
        <v>0</v>
      </c>
      <c r="T27" s="57">
        <f t="shared" si="3"/>
        <v>0</v>
      </c>
      <c r="U27" s="57">
        <f t="shared" si="3"/>
        <v>0</v>
      </c>
      <c r="V27" s="57">
        <f t="shared" si="3"/>
        <v>0</v>
      </c>
      <c r="W27" s="57">
        <f t="shared" si="3"/>
        <v>0</v>
      </c>
      <c r="X27" s="57">
        <f t="shared" si="3"/>
        <v>0</v>
      </c>
      <c r="Y27" s="57">
        <f t="shared" si="3"/>
        <v>0</v>
      </c>
      <c r="Z27" s="57">
        <f t="shared" si="3"/>
        <v>0</v>
      </c>
      <c r="AA27" s="57">
        <f t="shared" si="3"/>
        <v>0</v>
      </c>
      <c r="AB27" s="57">
        <f t="shared" si="3"/>
        <v>0</v>
      </c>
      <c r="AC27" s="57">
        <f t="shared" si="3"/>
        <v>0</v>
      </c>
    </row>
  </sheetData>
  <mergeCells count="9">
    <mergeCell ref="AB9:AD9"/>
    <mergeCell ref="D9:O9"/>
    <mergeCell ref="P9:AA9"/>
    <mergeCell ref="B22:C22"/>
    <mergeCell ref="D3:K3"/>
    <mergeCell ref="D4:K4"/>
    <mergeCell ref="D5:K5"/>
    <mergeCell ref="D6:K6"/>
    <mergeCell ref="D7:E7"/>
  </mergeCells>
  <hyperlinks>
    <hyperlink ref="D7:E7" location="ÍNDICE!A1" display="&lt;- Volver a índice"/>
  </hyperlinks>
  <printOptions horizontalCentered="1" verticalCentered="1"/>
  <pageMargins left="0" right="0" top="0" bottom="0" header="0" footer="0"/>
  <pageSetup paperSize="32767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ÍNDICE</vt:lpstr>
      <vt:lpstr>Privado</vt:lpstr>
      <vt:lpstr>Popular y Solidario</vt:lpstr>
      <vt:lpstr>'Popular y Solidario'!Área_de_impresión</vt:lpstr>
      <vt:lpstr>Privado!Área_de_impresión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Juan Araujo</cp:lastModifiedBy>
  <cp:lastPrinted>2016-04-07T15:49:51Z</cp:lastPrinted>
  <dcterms:created xsi:type="dcterms:W3CDTF">2012-07-11T15:55:46Z</dcterms:created>
  <dcterms:modified xsi:type="dcterms:W3CDTF">2016-06-01T21:18:28Z</dcterms:modified>
</cp:coreProperties>
</file>